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7280" windowHeight="7404"/>
  </bookViews>
  <sheets>
    <sheet name="ТЕ Л-квартал 2" sheetId="13" r:id="rId1"/>
    <sheet name="ТЕ Л-квартал3 " sheetId="14" r:id="rId2"/>
    <sheet name="ЦО Л-квартал 4" sheetId="15" r:id="rId3"/>
    <sheet name="ГВП Л-квартал 5" sheetId="16" r:id="rId4"/>
    <sheet name="ТЕ Водоканал-сервіс 6" sheetId="22" r:id="rId5"/>
    <sheet name="ТЕ Водоканал-сервіс 7" sheetId="23" r:id="rId6"/>
    <sheet name="ЦО Водоканал-сервіс 8" sheetId="24" r:id="rId7"/>
    <sheet name="ГВП Водоканал-сервіс 9" sheetId="25" r:id="rId8"/>
    <sheet name="ТЕ Орфей 10 " sheetId="103" r:id="rId9"/>
    <sheet name="Альтернативні 11" sheetId="1" r:id="rId10"/>
    <sheet name="Дім експ. інж.ТЕ нас.інш.12" sheetId="28" r:id="rId11"/>
    <sheet name="Дім екс.інж.ЦО нас.13" sheetId="29" r:id="rId12"/>
    <sheet name="Дім експ.інж.ГВП нас. інші 14" sheetId="30" r:id="rId13"/>
    <sheet name="Еско ТЕ нас. 15" sheetId="47" r:id="rId14"/>
    <sheet name="Еско ТЕ бюдж. 16" sheetId="48" r:id="rId15"/>
    <sheet name="Еско ЦО нас. 17" sheetId="49" r:id="rId16"/>
    <sheet name="Еско ГВП нас. 18" sheetId="50" r:id="rId17"/>
    <sheet name="Статус ТЕ нас.19" sheetId="57" r:id="rId18"/>
    <sheet name="Статус ТЕ інші 20" sheetId="58" r:id="rId19"/>
    <sheet name="Статус ЦО нас.21" sheetId="59" r:id="rId20"/>
    <sheet name="Статус ЦО інші 22" sheetId="60" r:id="rId21"/>
    <sheet name="Статус ГВП нас.23" sheetId="61" r:id="rId22"/>
    <sheet name="Статус ГВП інші 24" sheetId="62" r:id="rId23"/>
    <sheet name="Новосер.ТЕ нас.25" sheetId="67" r:id="rId24"/>
    <sheet name="Новос.ТЕ інш. 26" sheetId="68" r:id="rId25"/>
    <sheet name="Новос.ЦО нас.27" sheetId="69" r:id="rId26"/>
    <sheet name="Новос. ЦО інші.28" sheetId="70" r:id="rId27"/>
    <sheet name="Новос.ГВП нас.29" sheetId="71" r:id="rId28"/>
    <sheet name="Порядок ТЕ нас.30" sheetId="78" r:id="rId29"/>
    <sheet name="Порядок ТЕ інші31" sheetId="79" r:id="rId30"/>
    <sheet name="Порядок ЦО нас.32" sheetId="80" r:id="rId31"/>
    <sheet name="Порядок ГВП нас.33" sheetId="81" r:id="rId32"/>
    <sheet name="Рембудс. ТЕ нас. 34" sheetId="82" r:id="rId33"/>
    <sheet name="Рембудс. ТЕ інш.35" sheetId="83" r:id="rId34"/>
    <sheet name="Рембудс.ЦО нас.36" sheetId="84" r:id="rId35"/>
    <sheet name="Рембудс.ГВП нас.37" sheetId="85" r:id="rId36"/>
    <sheet name="Енерджис. ТЕ нас.38" sheetId="86" r:id="rId37"/>
    <sheet name="Енерджис. ТЕ інші 39" sheetId="87" r:id="rId38"/>
    <sheet name="Енердж.ЦО нас.40" sheetId="88" r:id="rId39"/>
    <sheet name="Енерджис. ГВП нас.41" sheetId="89" r:id="rId40"/>
    <sheet name="Енердж. ГВП інші42" sheetId="90" r:id="rId41"/>
    <sheet name="ТОВ ПУЕЦ ТЕ нас.43" sheetId="92" r:id="rId42"/>
    <sheet name="ТОВ ПУЕЦ ТЕ інші44" sheetId="93" r:id="rId43"/>
    <sheet name="ТОВ ПУЕЦ ЦО нас.45" sheetId="94" r:id="rId44"/>
    <sheet name="ТОВ ПУЕЦ ГВП нас.46" sheetId="95" r:id="rId45"/>
    <sheet name="С-Логіс ТЕ інш47" sheetId="106" r:id="rId46"/>
    <sheet name="Київ.радіоз.48вода" sheetId="107" r:id="rId47"/>
    <sheet name="Київ. рад.49 водов." sheetId="105" r:id="rId48"/>
    <sheet name="ТОВ КОП ТЕ нас.50" sheetId="97" r:id="rId49"/>
    <sheet name="ТОВ КОП ТЕ інші51" sheetId="98" r:id="rId50"/>
    <sheet name="ТОВ КОП ЦО нас52" sheetId="99" r:id="rId51"/>
    <sheet name="ТОВ КОП ЦО інші53" sheetId="100" r:id="rId52"/>
    <sheet name="ТОВ КОП ГВП нас54" sheetId="101" r:id="rId53"/>
    <sheet name="ТОВ КОП ГВП інші55" sheetId="102" r:id="rId54"/>
    <sheet name="Лист1" sheetId="109" r:id="rId55"/>
    <sheet name="Аркуш1" sheetId="108"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adhdfharh" localSheetId="7">#REF!</definedName>
    <definedName name="adhdfharh" localSheetId="4">#REF!</definedName>
    <definedName name="adhdfharh" localSheetId="5">#REF!</definedName>
    <definedName name="adhdfharh" localSheetId="0">#REF!</definedName>
    <definedName name="adhdfharh" localSheetId="6">#REF!</definedName>
    <definedName name="adhdfharh" localSheetId="2">#REF!</definedName>
    <definedName name="adhdfharh">#REF!</definedName>
    <definedName name="as" localSheetId="7">'[1]МТР Газ України'!$B$1</definedName>
    <definedName name="as" localSheetId="4">'[1]МТР Газ України'!$B$1</definedName>
    <definedName name="as" localSheetId="5">'[1]МТР Газ України'!$B$1</definedName>
    <definedName name="as" localSheetId="6">'[1]МТР Газ України'!$B$1</definedName>
    <definedName name="as">'[2]МТР Газ України'!$B$1</definedName>
    <definedName name="asdf" localSheetId="7">[3]Inform!$E$6</definedName>
    <definedName name="asdf" localSheetId="4">[3]Inform!$E$6</definedName>
    <definedName name="asdf" localSheetId="5">[3]Inform!$E$6</definedName>
    <definedName name="asdf" localSheetId="6">[3]Inform!$E$6</definedName>
    <definedName name="asdf">[4]Inform!$E$6</definedName>
    <definedName name="asdfg" localSheetId="7">[3]Inform!$F$2</definedName>
    <definedName name="asdfg" localSheetId="4">[3]Inform!$F$2</definedName>
    <definedName name="asdfg" localSheetId="5">[3]Inform!$F$2</definedName>
    <definedName name="asdfg" localSheetId="6">[3]Inform!$F$2</definedName>
    <definedName name="asdfg">[4]Inform!$F$2</definedName>
    <definedName name="ClDate" localSheetId="7">[5]Inform!$E$6</definedName>
    <definedName name="ClDate" localSheetId="4">[5]Inform!$E$6</definedName>
    <definedName name="ClDate" localSheetId="5">[5]Inform!$E$6</definedName>
    <definedName name="ClDate" localSheetId="6">[5]Inform!$E$6</definedName>
    <definedName name="ClDate">[6]Inform!$E$6</definedName>
    <definedName name="ClDate_21">[7]Inform!$E$6</definedName>
    <definedName name="ClDate_25">[7]Inform!$E$6</definedName>
    <definedName name="ClDate_6" localSheetId="7">[8]Inform!$E$6</definedName>
    <definedName name="ClDate_6" localSheetId="4">[8]Inform!$E$6</definedName>
    <definedName name="ClDate_6" localSheetId="5">[8]Inform!$E$6</definedName>
    <definedName name="ClDate_6" localSheetId="6">[8]Inform!$E$6</definedName>
    <definedName name="ClDate_6">[9]Inform!$E$6</definedName>
    <definedName name="CompName" localSheetId="7">[5]Inform!$F$2</definedName>
    <definedName name="CompName" localSheetId="4">[5]Inform!$F$2</definedName>
    <definedName name="CompName" localSheetId="5">[5]Inform!$F$2</definedName>
    <definedName name="CompName" localSheetId="6">[5]Inform!$F$2</definedName>
    <definedName name="CompName">[6]Inform!$F$2</definedName>
    <definedName name="CompName_21">[7]Inform!$F$2</definedName>
    <definedName name="CompName_25">[7]Inform!$F$2</definedName>
    <definedName name="CompName_6" localSheetId="7">[8]Inform!$F$2</definedName>
    <definedName name="CompName_6" localSheetId="4">[8]Inform!$F$2</definedName>
    <definedName name="CompName_6" localSheetId="5">[8]Inform!$F$2</definedName>
    <definedName name="CompName_6" localSheetId="6">[8]Inform!$F$2</definedName>
    <definedName name="CompName_6">[9]Inform!$F$2</definedName>
    <definedName name="CompNameE" localSheetId="7">[5]Inform!$G$2</definedName>
    <definedName name="CompNameE" localSheetId="4">[5]Inform!$G$2</definedName>
    <definedName name="CompNameE" localSheetId="5">[5]Inform!$G$2</definedName>
    <definedName name="CompNameE" localSheetId="6">[5]Inform!$G$2</definedName>
    <definedName name="CompNameE">[6]Inform!$G$2</definedName>
    <definedName name="CompNameE_21">[7]Inform!$G$2</definedName>
    <definedName name="CompNameE_25">[7]Inform!$G$2</definedName>
    <definedName name="CompNameE_6" localSheetId="7">[8]Inform!$G$2</definedName>
    <definedName name="CompNameE_6" localSheetId="4">[8]Inform!$G$2</definedName>
    <definedName name="CompNameE_6" localSheetId="5">[8]Inform!$G$2</definedName>
    <definedName name="CompNameE_6" localSheetId="6">[8]Inform!$G$2</definedName>
    <definedName name="CompNameE_6">[9]Inform!$G$2</definedName>
    <definedName name="d">'[10]МТР Газ України'!$B$4</definedName>
    <definedName name="dtjuwr6wu" localSheetId="7">#REF!</definedName>
    <definedName name="dtjuwr6wu" localSheetId="4">#REF!</definedName>
    <definedName name="dtjuwr6wu" localSheetId="5">#REF!</definedName>
    <definedName name="dtjuwr6wu" localSheetId="0">#REF!</definedName>
    <definedName name="dtjuwr6wu" localSheetId="6">#REF!</definedName>
    <definedName name="dtjuwr6wu" localSheetId="2">#REF!</definedName>
    <definedName name="dtjuwr6wu">#REF!</definedName>
    <definedName name="Excel_BuiltIn_Print_Area_1" localSheetId="7">#REF!</definedName>
    <definedName name="Excel_BuiltIn_Print_Area_1" localSheetId="4">#REF!</definedName>
    <definedName name="Excel_BuiltIn_Print_Area_1" localSheetId="5">#REF!</definedName>
    <definedName name="Excel_BuiltIn_Print_Area_1" localSheetId="0">#REF!</definedName>
    <definedName name="Excel_BuiltIn_Print_Area_1" localSheetId="6">#REF!</definedName>
    <definedName name="Excel_BuiltIn_Print_Area_1" localSheetId="2">#REF!</definedName>
    <definedName name="Excel_BuiltIn_Print_Area_1">#REF!</definedName>
    <definedName name="Excel_BuiltIn_Print_Area_3" localSheetId="7">#REF!</definedName>
    <definedName name="Excel_BuiltIn_Print_Area_3" localSheetId="4">#REF!</definedName>
    <definedName name="Excel_BuiltIn_Print_Area_3" localSheetId="5">#REF!</definedName>
    <definedName name="Excel_BuiltIn_Print_Area_3" localSheetId="0">#REF!</definedName>
    <definedName name="Excel_BuiltIn_Print_Area_3" localSheetId="6">#REF!</definedName>
    <definedName name="Excel_BuiltIn_Print_Area_3" localSheetId="2">#REF!</definedName>
    <definedName name="Excel_BuiltIn_Print_Area_3">#REF!</definedName>
    <definedName name="Excel_BuiltIn_Print_Area_9" localSheetId="7">#REF!</definedName>
    <definedName name="Excel_BuiltIn_Print_Area_9" localSheetId="4">#REF!</definedName>
    <definedName name="Excel_BuiltIn_Print_Area_9" localSheetId="5">#REF!</definedName>
    <definedName name="Excel_BuiltIn_Print_Area_9" localSheetId="0">#REF!</definedName>
    <definedName name="Excel_BuiltIn_Print_Area_9" localSheetId="6">#REF!</definedName>
    <definedName name="Excel_BuiltIn_Print_Area_9" localSheetId="2">#REF!</definedName>
    <definedName name="Excel_BuiltIn_Print_Area_9">#REF!</definedName>
    <definedName name="G" localSheetId="7">'[11]МТР Газ України'!$B$1</definedName>
    <definedName name="G" localSheetId="4">'[11]МТР Газ України'!$B$1</definedName>
    <definedName name="G" localSheetId="5">'[11]МТР Газ України'!$B$1</definedName>
    <definedName name="G" localSheetId="6">'[11]МТР Газ України'!$B$1</definedName>
    <definedName name="G">'[12]МТР Газ України'!$B$1</definedName>
    <definedName name="LastItem">[13]Лист1!$A$1</definedName>
    <definedName name="Load">'[14]МТР Газ України'!$B$4</definedName>
    <definedName name="Load_ID" localSheetId="7">'[11]МТР Газ України'!$B$4</definedName>
    <definedName name="Load_ID" localSheetId="4">'[11]МТР Газ України'!$B$4</definedName>
    <definedName name="Load_ID" localSheetId="5">'[11]МТР Газ України'!$B$4</definedName>
    <definedName name="Load_ID" localSheetId="6">'[11]МТР Газ України'!$B$4</definedName>
    <definedName name="Load_ID">'[12]МТР Газ України'!$B$4</definedName>
    <definedName name="Load_ID_11" localSheetId="7">'[15]МТР Газ України'!$B$4</definedName>
    <definedName name="Load_ID_11" localSheetId="4">'[15]МТР Газ України'!$B$4</definedName>
    <definedName name="Load_ID_11" localSheetId="5">'[15]МТР Газ України'!$B$4</definedName>
    <definedName name="Load_ID_11" localSheetId="6">'[15]МТР Газ України'!$B$4</definedName>
    <definedName name="Load_ID_11">'[16]МТР Газ України'!$B$4</definedName>
    <definedName name="Load_ID_12" localSheetId="7">'[15]МТР Газ України'!$B$4</definedName>
    <definedName name="Load_ID_12" localSheetId="4">'[15]МТР Газ України'!$B$4</definedName>
    <definedName name="Load_ID_12" localSheetId="5">'[15]МТР Газ України'!$B$4</definedName>
    <definedName name="Load_ID_12" localSheetId="6">'[15]МТР Газ України'!$B$4</definedName>
    <definedName name="Load_ID_12">'[16]МТР Газ України'!$B$4</definedName>
    <definedName name="Load_ID_13" localSheetId="7">'[15]МТР Газ України'!$B$4</definedName>
    <definedName name="Load_ID_13" localSheetId="4">'[15]МТР Газ України'!$B$4</definedName>
    <definedName name="Load_ID_13" localSheetId="5">'[15]МТР Газ України'!$B$4</definedName>
    <definedName name="Load_ID_13" localSheetId="6">'[15]МТР Газ України'!$B$4</definedName>
    <definedName name="Load_ID_13">'[16]МТР Газ України'!$B$4</definedName>
    <definedName name="Load_ID_14" localSheetId="7">'[15]МТР Газ України'!$B$4</definedName>
    <definedName name="Load_ID_14" localSheetId="4">'[15]МТР Газ України'!$B$4</definedName>
    <definedName name="Load_ID_14" localSheetId="5">'[15]МТР Газ України'!$B$4</definedName>
    <definedName name="Load_ID_14" localSheetId="6">'[15]МТР Газ України'!$B$4</definedName>
    <definedName name="Load_ID_14">'[16]МТР Газ України'!$B$4</definedName>
    <definedName name="Load_ID_15" localSheetId="7">'[15]МТР Газ України'!$B$4</definedName>
    <definedName name="Load_ID_15" localSheetId="4">'[15]МТР Газ України'!$B$4</definedName>
    <definedName name="Load_ID_15" localSheetId="5">'[15]МТР Газ України'!$B$4</definedName>
    <definedName name="Load_ID_15" localSheetId="6">'[15]МТР Газ України'!$B$4</definedName>
    <definedName name="Load_ID_15">'[16]МТР Газ України'!$B$4</definedName>
    <definedName name="Load_ID_16" localSheetId="7">'[15]МТР Газ України'!$B$4</definedName>
    <definedName name="Load_ID_16" localSheetId="4">'[15]МТР Газ України'!$B$4</definedName>
    <definedName name="Load_ID_16" localSheetId="5">'[15]МТР Газ України'!$B$4</definedName>
    <definedName name="Load_ID_16" localSheetId="6">'[15]МТР Газ України'!$B$4</definedName>
    <definedName name="Load_ID_16">'[16]МТР Газ України'!$B$4</definedName>
    <definedName name="Load_ID_17" localSheetId="7">'[15]МТР Газ України'!$B$4</definedName>
    <definedName name="Load_ID_17" localSheetId="4">'[15]МТР Газ України'!$B$4</definedName>
    <definedName name="Load_ID_17" localSheetId="5">'[15]МТР Газ України'!$B$4</definedName>
    <definedName name="Load_ID_17" localSheetId="6">'[15]МТР Газ України'!$B$4</definedName>
    <definedName name="Load_ID_17">'[16]МТР Газ України'!$B$4</definedName>
    <definedName name="Load_ID_18" localSheetId="7">'[17]МТР Газ України'!$B$4</definedName>
    <definedName name="Load_ID_18" localSheetId="4">'[17]МТР Газ України'!$B$4</definedName>
    <definedName name="Load_ID_18" localSheetId="5">'[17]МТР Газ України'!$B$4</definedName>
    <definedName name="Load_ID_18" localSheetId="6">'[17]МТР Газ України'!$B$4</definedName>
    <definedName name="Load_ID_18">'[18]МТР Газ України'!$B$4</definedName>
    <definedName name="Load_ID_19" localSheetId="7">'[19]МТР Газ України'!$B$4</definedName>
    <definedName name="Load_ID_19" localSheetId="4">'[19]МТР Газ України'!$B$4</definedName>
    <definedName name="Load_ID_19" localSheetId="5">'[19]МТР Газ України'!$B$4</definedName>
    <definedName name="Load_ID_19" localSheetId="6">'[19]МТР Газ України'!$B$4</definedName>
    <definedName name="Load_ID_19">'[20]МТР Газ України'!$B$4</definedName>
    <definedName name="Load_ID_20" localSheetId="7">'[17]МТР Газ України'!$B$4</definedName>
    <definedName name="Load_ID_20" localSheetId="4">'[17]МТР Газ України'!$B$4</definedName>
    <definedName name="Load_ID_20" localSheetId="5">'[17]МТР Газ України'!$B$4</definedName>
    <definedName name="Load_ID_20" localSheetId="6">'[17]МТР Газ України'!$B$4</definedName>
    <definedName name="Load_ID_20">'[18]МТР Газ України'!$B$4</definedName>
    <definedName name="Load_ID_200">'[14]МТР Газ України'!$B$4</definedName>
    <definedName name="Load_ID_21">'[21]МТР Газ України'!$B$4</definedName>
    <definedName name="Load_ID_23" localSheetId="7">'[19]МТР Газ України'!$B$4</definedName>
    <definedName name="Load_ID_23" localSheetId="4">'[19]МТР Газ України'!$B$4</definedName>
    <definedName name="Load_ID_23" localSheetId="5">'[19]МТР Газ України'!$B$4</definedName>
    <definedName name="Load_ID_23" localSheetId="6">'[19]МТР Газ України'!$B$4</definedName>
    <definedName name="Load_ID_23">'[20]МТР Газ України'!$B$4</definedName>
    <definedName name="Load_ID_25">'[21]МТР Газ України'!$B$4</definedName>
    <definedName name="Load_ID_542" localSheetId="7">'[17]МТР Газ України'!$B$4</definedName>
    <definedName name="Load_ID_542" localSheetId="4">'[17]МТР Газ України'!$B$4</definedName>
    <definedName name="Load_ID_542" localSheetId="5">'[17]МТР Газ України'!$B$4</definedName>
    <definedName name="Load_ID_542" localSheetId="6">'[17]МТР Газ України'!$B$4</definedName>
    <definedName name="Load_ID_542">'[18]МТР Газ України'!$B$4</definedName>
    <definedName name="Load_ID_6" localSheetId="7">'[15]МТР Газ України'!$B$4</definedName>
    <definedName name="Load_ID_6" localSheetId="4">'[15]МТР Газ України'!$B$4</definedName>
    <definedName name="Load_ID_6" localSheetId="5">'[15]МТР Газ України'!$B$4</definedName>
    <definedName name="Load_ID_6" localSheetId="6">'[15]МТР Газ України'!$B$4</definedName>
    <definedName name="Load_ID_6">'[16]МТР Газ України'!$B$4</definedName>
    <definedName name="OpDate" localSheetId="7">[5]Inform!$E$5</definedName>
    <definedName name="OpDate" localSheetId="4">[5]Inform!$E$5</definedName>
    <definedName name="OpDate" localSheetId="5">[5]Inform!$E$5</definedName>
    <definedName name="OpDate" localSheetId="6">[5]Inform!$E$5</definedName>
    <definedName name="OpDate">[6]Inform!$E$5</definedName>
    <definedName name="OpDate_21">[7]Inform!$E$5</definedName>
    <definedName name="OpDate_25">[7]Inform!$E$5</definedName>
    <definedName name="OpDate_6" localSheetId="7">[8]Inform!$E$5</definedName>
    <definedName name="OpDate_6" localSheetId="4">[8]Inform!$E$5</definedName>
    <definedName name="OpDate_6" localSheetId="5">[8]Inform!$E$5</definedName>
    <definedName name="OpDate_6" localSheetId="6">[8]Inform!$E$5</definedName>
    <definedName name="OpDate_6">[9]Inform!$E$5</definedName>
    <definedName name="QR" localSheetId="7">[8]Inform!$E$5</definedName>
    <definedName name="QR" localSheetId="4">[8]Inform!$E$5</definedName>
    <definedName name="QR" localSheetId="5">[8]Inform!$E$5</definedName>
    <definedName name="QR" localSheetId="6">[8]Inform!$E$5</definedName>
    <definedName name="QR">[9]Inform!$E$5</definedName>
    <definedName name="qw" localSheetId="7">[3]Inform!$E$5</definedName>
    <definedName name="qw" localSheetId="4">[3]Inform!$E$5</definedName>
    <definedName name="qw" localSheetId="5">[3]Inform!$E$5</definedName>
    <definedName name="qw" localSheetId="6">[3]Inform!$E$5</definedName>
    <definedName name="qw">[4]Inform!$E$5</definedName>
    <definedName name="qwert" localSheetId="7">[3]Inform!$G$2</definedName>
    <definedName name="qwert" localSheetId="4">[3]Inform!$G$2</definedName>
    <definedName name="qwert" localSheetId="5">[3]Inform!$G$2</definedName>
    <definedName name="qwert" localSheetId="6">[3]Inform!$G$2</definedName>
    <definedName name="qwert">[4]Inform!$G$2</definedName>
    <definedName name="qwerty" localSheetId="7">'[1]МТР Газ України'!$B$4</definedName>
    <definedName name="qwerty" localSheetId="4">'[1]МТР Газ України'!$B$4</definedName>
    <definedName name="qwerty" localSheetId="5">'[1]МТР Газ України'!$B$4</definedName>
    <definedName name="qwerty" localSheetId="6">'[1]МТР Газ України'!$B$4</definedName>
    <definedName name="qwerty">'[2]МТР Газ України'!$B$4</definedName>
    <definedName name="SZFHDFHA" localSheetId="7">'[22]Вхідні дані'!#REF!</definedName>
    <definedName name="SZFHDFHA" localSheetId="4">'[22]Вхідні дані'!#REF!</definedName>
    <definedName name="SZFHDFHA" localSheetId="5">'[22]Вхідні дані'!#REF!</definedName>
    <definedName name="SZFHDFHA" localSheetId="0">'[22]Вхідні дані'!#REF!</definedName>
    <definedName name="SZFHDFHA" localSheetId="6">'[22]Вхідні дані'!#REF!</definedName>
    <definedName name="SZFHDFHA" localSheetId="2">'[22]Вхідні дані'!#REF!</definedName>
    <definedName name="SZFHDFHA">'[22]Вхідні дані'!#REF!</definedName>
    <definedName name="Time_ID" localSheetId="7">'[11]МТР Газ України'!$B$1</definedName>
    <definedName name="Time_ID" localSheetId="4">'[11]МТР Газ України'!$B$1</definedName>
    <definedName name="Time_ID" localSheetId="5">'[11]МТР Газ України'!$B$1</definedName>
    <definedName name="Time_ID" localSheetId="6">'[11]МТР Газ України'!$B$1</definedName>
    <definedName name="Time_ID">'[12]МТР Газ України'!$B$1</definedName>
    <definedName name="Time_ID_11" localSheetId="7">'[15]МТР Газ України'!$B$1</definedName>
    <definedName name="Time_ID_11" localSheetId="4">'[15]МТР Газ України'!$B$1</definedName>
    <definedName name="Time_ID_11" localSheetId="5">'[15]МТР Газ України'!$B$1</definedName>
    <definedName name="Time_ID_11" localSheetId="6">'[15]МТР Газ України'!$B$1</definedName>
    <definedName name="Time_ID_11">'[16]МТР Газ України'!$B$1</definedName>
    <definedName name="Time_ID_12" localSheetId="7">'[15]МТР Газ України'!$B$1</definedName>
    <definedName name="Time_ID_12" localSheetId="4">'[15]МТР Газ України'!$B$1</definedName>
    <definedName name="Time_ID_12" localSheetId="5">'[15]МТР Газ України'!$B$1</definedName>
    <definedName name="Time_ID_12" localSheetId="6">'[15]МТР Газ України'!$B$1</definedName>
    <definedName name="Time_ID_12">'[16]МТР Газ України'!$B$1</definedName>
    <definedName name="Time_ID_13" localSheetId="7">'[15]МТР Газ України'!$B$1</definedName>
    <definedName name="Time_ID_13" localSheetId="4">'[15]МТР Газ України'!$B$1</definedName>
    <definedName name="Time_ID_13" localSheetId="5">'[15]МТР Газ України'!$B$1</definedName>
    <definedName name="Time_ID_13" localSheetId="6">'[15]МТР Газ України'!$B$1</definedName>
    <definedName name="Time_ID_13">'[16]МТР Газ України'!$B$1</definedName>
    <definedName name="Time_ID_14" localSheetId="7">'[15]МТР Газ України'!$B$1</definedName>
    <definedName name="Time_ID_14" localSheetId="4">'[15]МТР Газ України'!$B$1</definedName>
    <definedName name="Time_ID_14" localSheetId="5">'[15]МТР Газ України'!$B$1</definedName>
    <definedName name="Time_ID_14" localSheetId="6">'[15]МТР Газ України'!$B$1</definedName>
    <definedName name="Time_ID_14">'[16]МТР Газ України'!$B$1</definedName>
    <definedName name="Time_ID_15" localSheetId="7">'[15]МТР Газ України'!$B$1</definedName>
    <definedName name="Time_ID_15" localSheetId="4">'[15]МТР Газ України'!$B$1</definedName>
    <definedName name="Time_ID_15" localSheetId="5">'[15]МТР Газ України'!$B$1</definedName>
    <definedName name="Time_ID_15" localSheetId="6">'[15]МТР Газ України'!$B$1</definedName>
    <definedName name="Time_ID_15">'[16]МТР Газ України'!$B$1</definedName>
    <definedName name="Time_ID_16" localSheetId="7">'[15]МТР Газ України'!$B$1</definedName>
    <definedName name="Time_ID_16" localSheetId="4">'[15]МТР Газ України'!$B$1</definedName>
    <definedName name="Time_ID_16" localSheetId="5">'[15]МТР Газ України'!$B$1</definedName>
    <definedName name="Time_ID_16" localSheetId="6">'[15]МТР Газ України'!$B$1</definedName>
    <definedName name="Time_ID_16">'[16]МТР Газ України'!$B$1</definedName>
    <definedName name="Time_ID_17" localSheetId="7">'[15]МТР Газ України'!$B$1</definedName>
    <definedName name="Time_ID_17" localSheetId="4">'[15]МТР Газ України'!$B$1</definedName>
    <definedName name="Time_ID_17" localSheetId="5">'[15]МТР Газ України'!$B$1</definedName>
    <definedName name="Time_ID_17" localSheetId="6">'[15]МТР Газ України'!$B$1</definedName>
    <definedName name="Time_ID_17">'[16]МТР Газ України'!$B$1</definedName>
    <definedName name="Time_ID_18" localSheetId="7">'[17]МТР Газ України'!$B$1</definedName>
    <definedName name="Time_ID_18" localSheetId="4">'[17]МТР Газ України'!$B$1</definedName>
    <definedName name="Time_ID_18" localSheetId="5">'[17]МТР Газ України'!$B$1</definedName>
    <definedName name="Time_ID_18" localSheetId="6">'[17]МТР Газ України'!$B$1</definedName>
    <definedName name="Time_ID_18">'[18]МТР Газ України'!$B$1</definedName>
    <definedName name="Time_ID_19" localSheetId="7">'[19]МТР Газ України'!$B$1</definedName>
    <definedName name="Time_ID_19" localSheetId="4">'[19]МТР Газ України'!$B$1</definedName>
    <definedName name="Time_ID_19" localSheetId="5">'[19]МТР Газ України'!$B$1</definedName>
    <definedName name="Time_ID_19" localSheetId="6">'[19]МТР Газ України'!$B$1</definedName>
    <definedName name="Time_ID_19">'[20]МТР Газ України'!$B$1</definedName>
    <definedName name="Time_ID_20" localSheetId="7">'[17]МТР Газ України'!$B$1</definedName>
    <definedName name="Time_ID_20" localSheetId="4">'[17]МТР Газ України'!$B$1</definedName>
    <definedName name="Time_ID_20" localSheetId="5">'[17]МТР Газ України'!$B$1</definedName>
    <definedName name="Time_ID_20" localSheetId="6">'[17]МТР Газ України'!$B$1</definedName>
    <definedName name="Time_ID_20">'[18]МТР Газ України'!$B$1</definedName>
    <definedName name="Time_ID_21">'[21]МТР Газ України'!$B$1</definedName>
    <definedName name="Time_ID_23" localSheetId="7">'[19]МТР Газ України'!$B$1</definedName>
    <definedName name="Time_ID_23" localSheetId="4">'[19]МТР Газ України'!$B$1</definedName>
    <definedName name="Time_ID_23" localSheetId="5">'[19]МТР Газ України'!$B$1</definedName>
    <definedName name="Time_ID_23" localSheetId="6">'[19]МТР Газ України'!$B$1</definedName>
    <definedName name="Time_ID_23">'[20]МТР Газ України'!$B$1</definedName>
    <definedName name="Time_ID_25">'[21]МТР Газ України'!$B$1</definedName>
    <definedName name="Time_ID_6" localSheetId="7">'[15]МТР Газ України'!$B$1</definedName>
    <definedName name="Time_ID_6" localSheetId="4">'[15]МТР Газ України'!$B$1</definedName>
    <definedName name="Time_ID_6" localSheetId="5">'[15]МТР Газ України'!$B$1</definedName>
    <definedName name="Time_ID_6" localSheetId="6">'[15]МТР Газ України'!$B$1</definedName>
    <definedName name="Time_ID_6">'[16]МТР Газ України'!$B$1</definedName>
    <definedName name="Time_ID0" localSheetId="7">'[11]МТР Газ України'!$F$1</definedName>
    <definedName name="Time_ID0" localSheetId="4">'[11]МТР Газ України'!$F$1</definedName>
    <definedName name="Time_ID0" localSheetId="5">'[11]МТР Газ України'!$F$1</definedName>
    <definedName name="Time_ID0" localSheetId="6">'[11]МТР Газ України'!$F$1</definedName>
    <definedName name="Time_ID0">'[12]МТР Газ України'!$F$1</definedName>
    <definedName name="Time_ID0_11" localSheetId="7">'[15]МТР Газ України'!$F$1</definedName>
    <definedName name="Time_ID0_11" localSheetId="4">'[15]МТР Газ України'!$F$1</definedName>
    <definedName name="Time_ID0_11" localSheetId="5">'[15]МТР Газ України'!$F$1</definedName>
    <definedName name="Time_ID0_11" localSheetId="6">'[15]МТР Газ України'!$F$1</definedName>
    <definedName name="Time_ID0_11">'[16]МТР Газ України'!$F$1</definedName>
    <definedName name="Time_ID0_12" localSheetId="7">'[15]МТР Газ України'!$F$1</definedName>
    <definedName name="Time_ID0_12" localSheetId="4">'[15]МТР Газ України'!$F$1</definedName>
    <definedName name="Time_ID0_12" localSheetId="5">'[15]МТР Газ України'!$F$1</definedName>
    <definedName name="Time_ID0_12" localSheetId="6">'[15]МТР Газ України'!$F$1</definedName>
    <definedName name="Time_ID0_12">'[16]МТР Газ України'!$F$1</definedName>
    <definedName name="Time_ID0_13" localSheetId="7">'[15]МТР Газ України'!$F$1</definedName>
    <definedName name="Time_ID0_13" localSheetId="4">'[15]МТР Газ України'!$F$1</definedName>
    <definedName name="Time_ID0_13" localSheetId="5">'[15]МТР Газ України'!$F$1</definedName>
    <definedName name="Time_ID0_13" localSheetId="6">'[15]МТР Газ України'!$F$1</definedName>
    <definedName name="Time_ID0_13">'[16]МТР Газ України'!$F$1</definedName>
    <definedName name="Time_ID0_14" localSheetId="7">'[15]МТР Газ України'!$F$1</definedName>
    <definedName name="Time_ID0_14" localSheetId="4">'[15]МТР Газ України'!$F$1</definedName>
    <definedName name="Time_ID0_14" localSheetId="5">'[15]МТР Газ України'!$F$1</definedName>
    <definedName name="Time_ID0_14" localSheetId="6">'[15]МТР Газ України'!$F$1</definedName>
    <definedName name="Time_ID0_14">'[16]МТР Газ України'!$F$1</definedName>
    <definedName name="Time_ID0_15" localSheetId="7">'[15]МТР Газ України'!$F$1</definedName>
    <definedName name="Time_ID0_15" localSheetId="4">'[15]МТР Газ України'!$F$1</definedName>
    <definedName name="Time_ID0_15" localSheetId="5">'[15]МТР Газ України'!$F$1</definedName>
    <definedName name="Time_ID0_15" localSheetId="6">'[15]МТР Газ України'!$F$1</definedName>
    <definedName name="Time_ID0_15">'[16]МТР Газ України'!$F$1</definedName>
    <definedName name="Time_ID0_16" localSheetId="7">'[15]МТР Газ України'!$F$1</definedName>
    <definedName name="Time_ID0_16" localSheetId="4">'[15]МТР Газ України'!$F$1</definedName>
    <definedName name="Time_ID0_16" localSheetId="5">'[15]МТР Газ України'!$F$1</definedName>
    <definedName name="Time_ID0_16" localSheetId="6">'[15]МТР Газ України'!$F$1</definedName>
    <definedName name="Time_ID0_16">'[16]МТР Газ України'!$F$1</definedName>
    <definedName name="Time_ID0_17" localSheetId="7">'[15]МТР Газ України'!$F$1</definedName>
    <definedName name="Time_ID0_17" localSheetId="4">'[15]МТР Газ України'!$F$1</definedName>
    <definedName name="Time_ID0_17" localSheetId="5">'[15]МТР Газ України'!$F$1</definedName>
    <definedName name="Time_ID0_17" localSheetId="6">'[15]МТР Газ України'!$F$1</definedName>
    <definedName name="Time_ID0_17">'[16]МТР Газ України'!$F$1</definedName>
    <definedName name="Time_ID0_18" localSheetId="7">'[17]МТР Газ України'!$F$1</definedName>
    <definedName name="Time_ID0_18" localSheetId="4">'[17]МТР Газ України'!$F$1</definedName>
    <definedName name="Time_ID0_18" localSheetId="5">'[17]МТР Газ України'!$F$1</definedName>
    <definedName name="Time_ID0_18" localSheetId="6">'[17]МТР Газ України'!$F$1</definedName>
    <definedName name="Time_ID0_18">'[18]МТР Газ України'!$F$1</definedName>
    <definedName name="Time_ID0_19" localSheetId="7">'[19]МТР Газ України'!$F$1</definedName>
    <definedName name="Time_ID0_19" localSheetId="4">'[19]МТР Газ України'!$F$1</definedName>
    <definedName name="Time_ID0_19" localSheetId="5">'[19]МТР Газ України'!$F$1</definedName>
    <definedName name="Time_ID0_19" localSheetId="6">'[19]МТР Газ України'!$F$1</definedName>
    <definedName name="Time_ID0_19">'[20]МТР Газ України'!$F$1</definedName>
    <definedName name="Time_ID0_20" localSheetId="7">'[17]МТР Газ України'!$F$1</definedName>
    <definedName name="Time_ID0_20" localSheetId="4">'[17]МТР Газ України'!$F$1</definedName>
    <definedName name="Time_ID0_20" localSheetId="5">'[17]МТР Газ України'!$F$1</definedName>
    <definedName name="Time_ID0_20" localSheetId="6">'[17]МТР Газ України'!$F$1</definedName>
    <definedName name="Time_ID0_20">'[18]МТР Газ України'!$F$1</definedName>
    <definedName name="Time_ID0_21">'[21]МТР Газ України'!$F$1</definedName>
    <definedName name="Time_ID0_23" localSheetId="7">'[19]МТР Газ України'!$F$1</definedName>
    <definedName name="Time_ID0_23" localSheetId="4">'[19]МТР Газ України'!$F$1</definedName>
    <definedName name="Time_ID0_23" localSheetId="5">'[19]МТР Газ України'!$F$1</definedName>
    <definedName name="Time_ID0_23" localSheetId="6">'[19]МТР Газ України'!$F$1</definedName>
    <definedName name="Time_ID0_23">'[20]МТР Газ України'!$F$1</definedName>
    <definedName name="Time_ID0_25">'[21]МТР Газ України'!$F$1</definedName>
    <definedName name="Time_ID0_6" localSheetId="7">'[15]МТР Газ України'!$F$1</definedName>
    <definedName name="Time_ID0_6" localSheetId="4">'[15]МТР Газ України'!$F$1</definedName>
    <definedName name="Time_ID0_6" localSheetId="5">'[15]МТР Газ України'!$F$1</definedName>
    <definedName name="Time_ID0_6" localSheetId="6">'[15]МТР Газ України'!$F$1</definedName>
    <definedName name="Time_ID0_6">'[16]МТР Газ України'!$F$1</definedName>
    <definedName name="Unit" localSheetId="7">[5]Inform!$E$38</definedName>
    <definedName name="Unit" localSheetId="4">[5]Inform!$E$38</definedName>
    <definedName name="Unit" localSheetId="5">[5]Inform!$E$38</definedName>
    <definedName name="Unit" localSheetId="6">[5]Inform!$E$38</definedName>
    <definedName name="Unit">[6]Inform!$E$38</definedName>
    <definedName name="Unit_21">[7]Inform!$E$38</definedName>
    <definedName name="Unit_25">[7]Inform!$E$38</definedName>
    <definedName name="Unit_6" localSheetId="7">[8]Inform!$E$38</definedName>
    <definedName name="Unit_6" localSheetId="4">[8]Inform!$E$38</definedName>
    <definedName name="Unit_6" localSheetId="5">[8]Inform!$E$38</definedName>
    <definedName name="Unit_6" localSheetId="6">[8]Inform!$E$38</definedName>
    <definedName name="Unit_6">[9]Inform!$E$38</definedName>
    <definedName name="WQER" localSheetId="7">'[15]МТР Газ України'!$B$4</definedName>
    <definedName name="WQER" localSheetId="4">'[15]МТР Газ України'!$B$4</definedName>
    <definedName name="WQER" localSheetId="5">'[15]МТР Газ України'!$B$4</definedName>
    <definedName name="WQER" localSheetId="6">'[15]МТР Газ України'!$B$4</definedName>
    <definedName name="WQER">'[16]МТР Газ України'!$B$4</definedName>
    <definedName name="wr" localSheetId="7">'[15]МТР Газ України'!$B$4</definedName>
    <definedName name="wr" localSheetId="4">'[15]МТР Газ України'!$B$4</definedName>
    <definedName name="wr" localSheetId="5">'[15]МТР Газ України'!$B$4</definedName>
    <definedName name="wr" localSheetId="6">'[15]МТР Газ України'!$B$4</definedName>
    <definedName name="wr">'[16]МТР Газ України'!$B$4</definedName>
    <definedName name="zx" localSheetId="7">'[1]МТР Газ України'!$F$1</definedName>
    <definedName name="zx" localSheetId="4">'[1]МТР Газ України'!$F$1</definedName>
    <definedName name="zx" localSheetId="5">'[1]МТР Газ України'!$F$1</definedName>
    <definedName name="zx" localSheetId="6">'[1]МТР Газ України'!$F$1</definedName>
    <definedName name="zx">'[2]МТР Газ України'!$F$1</definedName>
    <definedName name="zxc" localSheetId="7">[3]Inform!$E$38</definedName>
    <definedName name="zxc" localSheetId="4">[3]Inform!$E$38</definedName>
    <definedName name="zxc" localSheetId="5">[3]Inform!$E$38</definedName>
    <definedName name="zxc" localSheetId="6">[3]Inform!$E$38</definedName>
    <definedName name="zxc">[4]Inform!$E$38</definedName>
    <definedName name="ааола" localSheetId="7">#REF!</definedName>
    <definedName name="ааола" localSheetId="4">#REF!</definedName>
    <definedName name="ааола" localSheetId="5">#REF!</definedName>
    <definedName name="ааола" localSheetId="0">#REF!</definedName>
    <definedName name="ааола" localSheetId="6">#REF!</definedName>
    <definedName name="ааола" localSheetId="2">#REF!</definedName>
    <definedName name="ааола">#REF!</definedName>
    <definedName name="АвтоподборВС" localSheetId="7">#REF!</definedName>
    <definedName name="АвтоподборВС" localSheetId="3">#REF!</definedName>
    <definedName name="АвтоподборВС" localSheetId="4">#REF!</definedName>
    <definedName name="АвтоподборВС" localSheetId="5">#REF!</definedName>
    <definedName name="АвтоподборВС" localSheetId="0">#REF!</definedName>
    <definedName name="АвтоподборВС" localSheetId="1">#REF!</definedName>
    <definedName name="АвтоподборВС" localSheetId="6">#REF!</definedName>
    <definedName name="АвтоподборВС" localSheetId="2">#REF!</definedName>
    <definedName name="АвтоподборВС">#REF!</definedName>
    <definedName name="аен" localSheetId="7">'[15]МТР Газ України'!$B$4</definedName>
    <definedName name="аен" localSheetId="4">'[15]МТР Газ України'!$B$4</definedName>
    <definedName name="аен" localSheetId="5">'[15]МТР Газ України'!$B$4</definedName>
    <definedName name="аен" localSheetId="6">'[15]МТР Газ України'!$B$4</definedName>
    <definedName name="аен">'[16]МТР Газ України'!$B$4</definedName>
    <definedName name="аеочапо" localSheetId="7">#REF!</definedName>
    <definedName name="аеочапо" localSheetId="4">#REF!</definedName>
    <definedName name="аеочапо" localSheetId="5">#REF!</definedName>
    <definedName name="аеочапо" localSheetId="0">#REF!</definedName>
    <definedName name="аеочапо" localSheetId="6">#REF!</definedName>
    <definedName name="аеочапо" localSheetId="2">#REF!</definedName>
    <definedName name="аеочапо">#REF!</definedName>
    <definedName name="ап" localSheetId="7">#REF!</definedName>
    <definedName name="ап" localSheetId="4">#REF!</definedName>
    <definedName name="ап" localSheetId="5">#REF!</definedName>
    <definedName name="ап" localSheetId="0">#REF!</definedName>
    <definedName name="ап" localSheetId="6">#REF!</definedName>
    <definedName name="ап" localSheetId="2">#REF!</definedName>
    <definedName name="ап">#REF!</definedName>
    <definedName name="_xlnm.Database" localSheetId="7">'[23]Ener '!$A$1:$G$2645</definedName>
    <definedName name="_xlnm.Database" localSheetId="4">'[23]Ener '!$A$1:$G$2645</definedName>
    <definedName name="_xlnm.Database" localSheetId="5">'[23]Ener '!$A$1:$G$2645</definedName>
    <definedName name="_xlnm.Database" localSheetId="6">'[23]Ener '!$A$1:$G$2645</definedName>
    <definedName name="_xlnm.Database">'[24]Ener '!$A$1:$G$2645</definedName>
    <definedName name="в">'[25]МТР Газ України'!$F$1</definedName>
    <definedName name="вадлрфпвдаот" localSheetId="7">#REF!</definedName>
    <definedName name="вадлрфпвдаот" localSheetId="4">#REF!</definedName>
    <definedName name="вадлрфпвдаот" localSheetId="5">#REF!</definedName>
    <definedName name="вадлрфпвдаот" localSheetId="0">#REF!</definedName>
    <definedName name="вадлрфпвдаот" localSheetId="6">#REF!</definedName>
    <definedName name="вадлрфпвдаот" localSheetId="2">#REF!</definedName>
    <definedName name="вадлрфпвдаот">#REF!</definedName>
    <definedName name="ВДЛпрфюпод" localSheetId="7">'[22]Вхідні дані'!#REF!</definedName>
    <definedName name="ВДЛпрфюпод" localSheetId="4">'[22]Вхідні дані'!#REF!</definedName>
    <definedName name="ВДЛпрфюпод" localSheetId="5">'[22]Вхідні дані'!#REF!</definedName>
    <definedName name="ВДЛпрфюпод" localSheetId="0">'[22]Вхідні дані'!#REF!</definedName>
    <definedName name="ВДЛпрфюпод" localSheetId="6">'[22]Вхідні дані'!#REF!</definedName>
    <definedName name="ВДЛпрфюпод" localSheetId="2">'[22]Вхідні дані'!#REF!</definedName>
    <definedName name="ВДЛпрфюпод">'[22]Вхідні дані'!#REF!</definedName>
    <definedName name="врівар" localSheetId="7">#REF!</definedName>
    <definedName name="врівар" localSheetId="4">#REF!</definedName>
    <definedName name="врівар" localSheetId="5">#REF!</definedName>
    <definedName name="врівар" localSheetId="0">#REF!</definedName>
    <definedName name="врівар" localSheetId="6">#REF!</definedName>
    <definedName name="врівар" localSheetId="2">#REF!</definedName>
    <definedName name="врівар">#REF!</definedName>
    <definedName name="Встав" localSheetId="7">[26]Коригування!$W$9:$W$2131,[26]Коригування!$AF$9:$AH$2131,[26]Коригування!$AM$9:$AM$2131,[26]Коригування!$AO$9:$AO$2131,[26]Коригування!$AQ$9:$AQ$2131,[26]Коригування!$AU$9:$AU$2131,[26]Коригування!$AW$9:$AW$2131+[26]Коригування!$AY$9:$BD$2131,[26]Коригування!$BG$9:$BP$2131,[26]Коригування!$BY$9:$BY$2131,[26]Коригування!$CF$9:$CG$2131,[26]Коригування!$CJ$9:$CO$2131,[26]Коригування!$CX$9:$CY$2131,[26]Коригування!$DB$9:$DC$2131,[26]Коригування!$DJ$9:$DJ$2131,[26]Коригування!$DL$9:$DM$2131,[26]Коригування!$DO$9:$DO$2131,[26]Коригування!$DT$9:$DT$2131</definedName>
    <definedName name="Встав" localSheetId="3">[27]Коригування!$W$9:$W$2131,[27]Коригування!$AF$9:$AH$2131,[27]Коригування!$AM$9:$AM$2131,[27]Коригування!$AO$9:$AO$2131,[27]Коригування!$AQ$9:$AQ$2131,[27]Коригування!$AU$9:$AU$2131,[27]Коригування!$AW$9:$AW$2131+[27]Коригування!$AY$9:$BD$2131,[27]Коригування!$BG$9:$BP$2131,[27]Коригування!$BY$9:$BY$2131,[27]Коригування!$CF$9:$CG$2131,[27]Коригування!$CJ$9:$CO$2131,[27]Коригування!$CX$9:$CY$2131,[27]Коригування!$DB$9:$DC$2131,[27]Коригування!$DJ$9:$DJ$2131,[27]Коригування!$DL$9:$DM$2131,[27]Коригування!$DO$9:$DO$2131,[27]Коригування!$DT$9:$DT$2131</definedName>
    <definedName name="Встав" localSheetId="4">[26]Коригування!$W$9:$W$2131,[26]Коригування!$AF$9:$AH$2131,[26]Коригування!$AM$9:$AM$2131,[26]Коригування!$AO$9:$AO$2131,[26]Коригування!$AQ$9:$AQ$2131,[26]Коригування!$AU$9:$AU$2131,[26]Коригування!$AW$9:$AW$2131+[26]Коригування!$AY$9:$BD$2131,[26]Коригування!$BG$9:$BP$2131,[26]Коригування!$BY$9:$BY$2131,[26]Коригування!$CF$9:$CG$2131,[26]Коригування!$CJ$9:$CO$2131,[26]Коригування!$CX$9:$CY$2131,[26]Коригування!$DB$9:$DC$2131,[26]Коригування!$DJ$9:$DJ$2131,[26]Коригування!$DL$9:$DM$2131,[26]Коригування!$DO$9:$DO$2131,[26]Коригування!$DT$9:$DT$2131</definedName>
    <definedName name="Встав" localSheetId="5">[26]Коригування!$W$9:$W$2131,[26]Коригування!$AF$9:$AH$2131,[26]Коригування!$AM$9:$AM$2131,[26]Коригування!$AO$9:$AO$2131,[26]Коригування!$AQ$9:$AQ$2131,[26]Коригування!$AU$9:$AU$2131,[26]Коригування!$AW$9:$AW$2131+[26]Коригування!$AY$9:$BD$2131,[26]Коригування!$BG$9:$BP$2131,[26]Коригування!$BY$9:$BY$2131,[26]Коригування!$CF$9:$CG$2131,[26]Коригування!$CJ$9:$CO$2131,[26]Коригування!$CX$9:$CY$2131,[26]Коригування!$DB$9:$DC$2131,[26]Коригування!$DJ$9:$DJ$2131,[26]Коригування!$DL$9:$DM$2131,[26]Коригування!$DO$9:$DO$2131,[26]Коригування!$DT$9:$DT$2131</definedName>
    <definedName name="Встав" localSheetId="0">[27]Коригування!$W$9:$W$2131,[27]Коригування!$AF$9:$AH$2131,[27]Коригування!$AM$9:$AM$2131,[27]Коригування!$AO$9:$AO$2131,[27]Коригування!$AQ$9:$AQ$2131,[27]Коригування!$AU$9:$AU$2131,[27]Коригування!$AW$9:$AW$2131+[27]Коригування!$AY$9:$BD$2131,[27]Коригування!$BG$9:$BP$2131,[27]Коригування!$BY$9:$BY$2131,[27]Коригування!$CF$9:$CG$2131,[27]Коригування!$CJ$9:$CO$2131,[27]Коригування!$CX$9:$CY$2131,[27]Коригування!$DB$9:$DC$2131,[27]Коригування!$DJ$9:$DJ$2131,[27]Коригування!$DL$9:$DM$2131,[27]Коригування!$DO$9:$DO$2131,[27]Коригування!$DT$9:$DT$2131</definedName>
    <definedName name="Встав" localSheetId="1">[27]Коригування!$W$9:$W$2131,[27]Коригування!$AF$9:$AH$2131,[27]Коригування!$AM$9:$AM$2131,[27]Коригування!$AO$9:$AO$2131,[27]Коригування!$AQ$9:$AQ$2131,[27]Коригування!$AU$9:$AU$2131,[27]Коригування!$AW$9:$AW$2131+[27]Коригування!$AY$9:$BD$2131,[27]Коригування!$BG$9:$BP$2131,[27]Коригування!$BY$9:$BY$2131,[27]Коригування!$CF$9:$CG$2131,[27]Коригування!$CJ$9:$CO$2131,[27]Коригування!$CX$9:$CY$2131,[27]Коригування!$DB$9:$DC$2131,[27]Коригування!$DJ$9:$DJ$2131,[27]Коригування!$DL$9:$DM$2131,[27]Коригування!$DO$9:$DO$2131,[27]Коригування!$DT$9:$DT$2131</definedName>
    <definedName name="Встав" localSheetId="6">[26]Коригування!$W$9:$W$2131,[26]Коригування!$AF$9:$AH$2131,[26]Коригування!$AM$9:$AM$2131,[26]Коригування!$AO$9:$AO$2131,[26]Коригування!$AQ$9:$AQ$2131,[26]Коригування!$AU$9:$AU$2131,[26]Коригування!$AW$9:$AW$2131+[26]Коригування!$AY$9:$BD$2131,[26]Коригування!$BG$9:$BP$2131,[26]Коригування!$BY$9:$BY$2131,[26]Коригування!$CF$9:$CG$2131,[26]Коригування!$CJ$9:$CO$2131,[26]Коригування!$CX$9:$CY$2131,[26]Коригування!$DB$9:$DC$2131,[26]Коригування!$DJ$9:$DJ$2131,[26]Коригування!$DL$9:$DM$2131,[26]Коригування!$DO$9:$DO$2131,[26]Коригування!$DT$9:$DT$2131</definedName>
    <definedName name="Встав" localSheetId="2">[27]Коригування!$W$9:$W$2131,[27]Коригування!$AF$9:$AH$2131,[27]Коригування!$AM$9:$AM$2131,[27]Коригування!$AO$9:$AO$2131,[27]Коригування!$AQ$9:$AQ$2131,[27]Коригування!$AU$9:$AU$2131,[27]Коригування!$AW$9:$AW$2131+[27]Коригування!$AY$9:$BD$2131,[27]Коригування!$BG$9:$BP$2131,[27]Коригування!$BY$9:$BY$2131,[27]Коригування!$CF$9:$CG$2131,[27]Коригування!$CJ$9:$CO$2131,[27]Коригування!$CX$9:$CY$2131,[27]Коригування!$DB$9:$DC$2131,[27]Коригування!$DJ$9:$DJ$2131,[27]Коригування!$DL$9:$DM$2131,[27]Коригування!$DO$9:$DO$2131,[27]Коригування!$DT$9:$DT$2131</definedName>
    <definedName name="Встав">[28]Коригування!$W$9:$W$2131,[28]Коригування!$AF$9:$AH$2131,[28]Коригування!$AM$9:$AM$2131,[28]Коригування!$AO$9:$AO$2131,[28]Коригування!$AQ$9:$AQ$2131,[28]Коригування!$AU$9:$AU$2131,[28]Коригування!$AW$9:$AW$2131+[28]Коригування!$AY$9:$BD$2131,[28]Коригування!$BG$9:$BP$2131,[28]Коригування!$BY$9:$BY$2131,[28]Коригування!$CF$9:$CG$2131,[28]Коригування!$CJ$9:$CO$2131,[28]Коригування!$CX$9:$CY$2131,[28]Коригування!$DB$9:$DC$2131,[28]Коригування!$DJ$9:$DJ$2131,[28]Коригування!$DL$9:$DM$2131,[28]Коригування!$DO$9:$DO$2131,[28]Коригування!$DT$9:$DT$2131</definedName>
    <definedName name="Д">'[14]МТР Газ України'!$B$4</definedName>
    <definedName name="ДДД" localSheetId="7">#REF!</definedName>
    <definedName name="ДДД" localSheetId="4">#REF!</definedName>
    <definedName name="ДДД" localSheetId="5">#REF!</definedName>
    <definedName name="ДДД" localSheetId="0">#REF!</definedName>
    <definedName name="ДДД" localSheetId="6">#REF!</definedName>
    <definedName name="ДДД" localSheetId="2">#REF!</definedName>
    <definedName name="ДДД">#REF!</definedName>
    <definedName name="дод.5" localSheetId="7">#REF!</definedName>
    <definedName name="дод.5" localSheetId="4">#REF!</definedName>
    <definedName name="дод.5" localSheetId="5">#REF!</definedName>
    <definedName name="дод.5" localSheetId="6">#REF!</definedName>
    <definedName name="дод.5">#REF!</definedName>
    <definedName name="дод.6" localSheetId="7">#REF!</definedName>
    <definedName name="дод.6" localSheetId="4">#REF!</definedName>
    <definedName name="дод.6" localSheetId="5">#REF!</definedName>
    <definedName name="дод.6" localSheetId="6">#REF!</definedName>
    <definedName name="дод.6">#REF!</definedName>
    <definedName name="додаток" localSheetId="7">#REF!</definedName>
    <definedName name="додаток" localSheetId="4">#REF!</definedName>
    <definedName name="додаток" localSheetId="5">#REF!</definedName>
    <definedName name="додаток" localSheetId="0">#REF!</definedName>
    <definedName name="додаток" localSheetId="6">#REF!</definedName>
    <definedName name="додаток" localSheetId="2">#REF!</definedName>
    <definedName name="додаток">#REF!</definedName>
    <definedName name="Додаток3_14">'[29]9 Д.11_Будинки'!$G$4:$G$6</definedName>
    <definedName name="дохпожу" localSheetId="7">#REF!</definedName>
    <definedName name="дохпожу" localSheetId="4">#REF!</definedName>
    <definedName name="дохпожу" localSheetId="5">#REF!</definedName>
    <definedName name="дохпожу" localSheetId="0">#REF!</definedName>
    <definedName name="дохпожу" localSheetId="6">#REF!</definedName>
    <definedName name="дохпожу" localSheetId="2">#REF!</definedName>
    <definedName name="дохпожу">#REF!</definedName>
    <definedName name="жвалдофрждвао" localSheetId="7">#REF!</definedName>
    <definedName name="жвалдофрждвао" localSheetId="4">#REF!</definedName>
    <definedName name="жвалдофрждвао" localSheetId="5">#REF!</definedName>
    <definedName name="жвалдофрждвао" localSheetId="0">#REF!</definedName>
    <definedName name="жвалдофрждвао" localSheetId="6">#REF!</definedName>
    <definedName name="жвалдофрждвао" localSheetId="2">#REF!</definedName>
    <definedName name="жвалдофрждвао">#REF!</definedName>
    <definedName name="жжж" localSheetId="7">#REF!</definedName>
    <definedName name="жжж" localSheetId="4">#REF!</definedName>
    <definedName name="жжж" localSheetId="5">#REF!</definedName>
    <definedName name="жжж" localSheetId="0">#REF!</definedName>
    <definedName name="жжж" localSheetId="6">#REF!</definedName>
    <definedName name="жжж" localSheetId="2">#REF!</definedName>
    <definedName name="жжж">#REF!</definedName>
    <definedName name="ЗведКоштор1КВбезСЗ" localSheetId="7">#REF!</definedName>
    <definedName name="ЗведКоштор1КВбезСЗ" localSheetId="4">#REF!</definedName>
    <definedName name="ЗведКоштор1КВбезСЗ" localSheetId="5">#REF!</definedName>
    <definedName name="ЗведКоштор1КВбезСЗ" localSheetId="0">#REF!</definedName>
    <definedName name="ЗведКоштор1КВбезСЗ" localSheetId="6">#REF!</definedName>
    <definedName name="ЗведКоштор1КВбезСЗ" localSheetId="2">#REF!</definedName>
    <definedName name="ЗведКоштор1КВбезСЗ">#REF!</definedName>
    <definedName name="ЗЗЗ" localSheetId="7">#REF!</definedName>
    <definedName name="ЗЗЗ" localSheetId="4">#REF!</definedName>
    <definedName name="ЗЗЗ" localSheetId="5">#REF!</definedName>
    <definedName name="ЗЗЗ" localSheetId="0">#REF!</definedName>
    <definedName name="ЗЗЗ" localSheetId="6">#REF!</definedName>
    <definedName name="ЗЗЗ" localSheetId="2">#REF!</definedName>
    <definedName name="ЗЗЗ">#REF!</definedName>
    <definedName name="иваиява" localSheetId="7">'[30]Вхідні дані'!#REF!</definedName>
    <definedName name="иваиява" localSheetId="4">'[30]Вхідні дані'!#REF!</definedName>
    <definedName name="иваиява" localSheetId="5">'[30]Вхідні дані'!#REF!</definedName>
    <definedName name="иваиява" localSheetId="0">'[30]Вхідні дані'!#REF!</definedName>
    <definedName name="иваиява" localSheetId="6">'[30]Вхідні дані'!#REF!</definedName>
    <definedName name="иваиява" localSheetId="2">'[30]Вхідні дані'!#REF!</definedName>
    <definedName name="иваиява">'[30]Вхідні дані'!#REF!</definedName>
    <definedName name="і" localSheetId="7">[5]Inform!$F$2</definedName>
    <definedName name="і" localSheetId="4">[5]Inform!$F$2</definedName>
    <definedName name="і" localSheetId="5">[5]Inform!$F$2</definedName>
    <definedName name="і" localSheetId="6">[5]Inform!$F$2</definedName>
    <definedName name="і">[6]Inform!$F$2</definedName>
    <definedName name="іва" localSheetId="7">#REF!</definedName>
    <definedName name="іва" localSheetId="4">#REF!</definedName>
    <definedName name="іва" localSheetId="5">#REF!</definedName>
    <definedName name="іва" localSheetId="0">#REF!</definedName>
    <definedName name="іва" localSheetId="6">#REF!</definedName>
    <definedName name="іва" localSheetId="2">#REF!</definedName>
    <definedName name="іва">#REF!</definedName>
    <definedName name="івів" localSheetId="7">'[11]МТР Газ України'!$B$1</definedName>
    <definedName name="івів" localSheetId="4">'[11]МТР Газ України'!$B$1</definedName>
    <definedName name="івів" localSheetId="5">'[11]МТР Газ України'!$B$1</definedName>
    <definedName name="івів" localSheetId="6">'[11]МТР Газ України'!$B$1</definedName>
    <definedName name="івів">'[12]МТР Газ України'!$B$1</definedName>
    <definedName name="івп" localSheetId="7">#REF!</definedName>
    <definedName name="івп" localSheetId="4">#REF!</definedName>
    <definedName name="івп" localSheetId="5">#REF!</definedName>
    <definedName name="івп" localSheetId="0">#REF!</definedName>
    <definedName name="івп" localSheetId="6">#REF!</definedName>
    <definedName name="івп" localSheetId="2">#REF!</definedName>
    <definedName name="івп">#REF!</definedName>
    <definedName name="іувп" localSheetId="7">#REF!</definedName>
    <definedName name="іувп" localSheetId="3">#REF!</definedName>
    <definedName name="іувп" localSheetId="4">#REF!</definedName>
    <definedName name="іувп" localSheetId="5">#REF!</definedName>
    <definedName name="іувп" localSheetId="0">#REF!</definedName>
    <definedName name="іувп" localSheetId="1">#REF!</definedName>
    <definedName name="іувп" localSheetId="6">#REF!</definedName>
    <definedName name="іувп" localSheetId="2">#REF!</definedName>
    <definedName name="іувп">#REF!</definedName>
    <definedName name="іцу" localSheetId="7">[8]Inform!$G$2</definedName>
    <definedName name="іцу" localSheetId="4">[8]Inform!$G$2</definedName>
    <definedName name="іцу" localSheetId="5">[8]Inform!$G$2</definedName>
    <definedName name="іцу" localSheetId="6">[8]Inform!$G$2</definedName>
    <definedName name="іцу">[9]Inform!$G$2</definedName>
    <definedName name="ккк" localSheetId="7">#REF!</definedName>
    <definedName name="ккк" localSheetId="3">#REF!</definedName>
    <definedName name="ккк" localSheetId="4">#REF!</definedName>
    <definedName name="ккк" localSheetId="5">#REF!</definedName>
    <definedName name="ккк" localSheetId="0">#REF!</definedName>
    <definedName name="ккк" localSheetId="1">#REF!</definedName>
    <definedName name="ккк" localSheetId="6">#REF!</definedName>
    <definedName name="ккк" localSheetId="2">#REF!</definedName>
    <definedName name="ккк">#REF!</definedName>
    <definedName name="лл" localSheetId="7">#REF!</definedName>
    <definedName name="лл" localSheetId="4">#REF!</definedName>
    <definedName name="лл" localSheetId="5">#REF!</definedName>
    <definedName name="лл" localSheetId="6">#REF!</definedName>
    <definedName name="лл">#REF!</definedName>
    <definedName name="Марка">[31]насоси!$A$257:$A$261</definedName>
    <definedName name="Мой_лист">MID(CELL("имяфайла",[32]База!$E$1),SEARCH("[",CELL("имяфайла",[32]База!$E$1)),256)&amp;"!"</definedName>
    <definedName name="_xlnm.Print_Area" localSheetId="3">'ГВП Л-квартал 5'!$A$1:$F$23</definedName>
    <definedName name="_xlnm.Print_Area" localSheetId="39">'Енерджис. ГВП нас.41'!$A$1:$D$27</definedName>
    <definedName name="_xlnm.Print_Area" localSheetId="31">'Порядок ГВП нас.33'!$A$1:$F$27</definedName>
    <definedName name="_xlnm.Print_Area" localSheetId="30">'Порядок ЦО нас.32'!$A$1:$E$29</definedName>
    <definedName name="_xlnm.Print_Area" localSheetId="0">'ТЕ Л-квартал 2'!$A$1:$E$36</definedName>
    <definedName name="_xlnm.Print_Area" localSheetId="2">'ЦО Л-квартал 4'!$A$1:$H$27</definedName>
    <definedName name="облік" localSheetId="7">[33]скрыть!$D$4:$D$6</definedName>
    <definedName name="облік" localSheetId="3">[34]скрыть!$D$4:$D$6</definedName>
    <definedName name="облік" localSheetId="4">[33]скрыть!$D$4:$D$6</definedName>
    <definedName name="облік" localSheetId="5">[33]скрыть!$D$4:$D$6</definedName>
    <definedName name="облік" localSheetId="0">[35]скрыть!$D$4:$D$6</definedName>
    <definedName name="облік" localSheetId="1">[35]скрыть!$D$4:$D$6</definedName>
    <definedName name="облік" localSheetId="6">[33]скрыть!$D$4:$D$6</definedName>
    <definedName name="облік" localSheetId="2">[34]скрыть!$D$4:$D$6</definedName>
    <definedName name="облік">[34]скрыть!$D$4:$D$6</definedName>
    <definedName name="облікГВП" localSheetId="7">[33]скрыть!$G$4:$G$6</definedName>
    <definedName name="облікГВП" localSheetId="3">[34]скрыть!$G$4:$G$6</definedName>
    <definedName name="облікГВП" localSheetId="4">[33]скрыть!$G$4:$G$6</definedName>
    <definedName name="облікГВП" localSheetId="5">[33]скрыть!$G$4:$G$6</definedName>
    <definedName name="облікГВП" localSheetId="0">[35]скрыть!$G$4:$G$6</definedName>
    <definedName name="облікГВП" localSheetId="1">[35]скрыть!$G$4:$G$6</definedName>
    <definedName name="облікГВП" localSheetId="6">[33]скрыть!$G$4:$G$6</definedName>
    <definedName name="облікГВП" localSheetId="2">[34]скрыть!$G$4:$G$6</definedName>
    <definedName name="облікГВП">[34]скрыть!$G$4:$G$6</definedName>
    <definedName name="ооо" localSheetId="7">'[30]Вхідні дані'!#REF!</definedName>
    <definedName name="ооо" localSheetId="4">'[30]Вхідні дані'!#REF!</definedName>
    <definedName name="ооо" localSheetId="5">'[30]Вхідні дані'!#REF!</definedName>
    <definedName name="ооо" localSheetId="0">'[30]Вхідні дані'!#REF!</definedName>
    <definedName name="ооо" localSheetId="6">'[30]Вхідні дані'!#REF!</definedName>
    <definedName name="ооо" localSheetId="2">'[30]Вхідні дані'!#REF!</definedName>
    <definedName name="ооо">'[30]Вхідні дані'!#REF!</definedName>
    <definedName name="отклонение" localSheetId="7">'[29]13 Вхід_дані'!#REF!</definedName>
    <definedName name="отклонение" localSheetId="4">'[29]13 Вхід_дані'!#REF!</definedName>
    <definedName name="отклонение" localSheetId="5">'[29]13 Вхід_дані'!#REF!</definedName>
    <definedName name="отклонение" localSheetId="0">'[29]13 Вхід_дані'!#REF!</definedName>
    <definedName name="отклонение" localSheetId="6">'[29]13 Вхід_дані'!#REF!</definedName>
    <definedName name="отклонение" localSheetId="2">'[29]13 Вхід_дані'!#REF!</definedName>
    <definedName name="отклонение">'[29]13 Вхід_дані'!#REF!</definedName>
    <definedName name="отклонение_15" localSheetId="7">#REF!</definedName>
    <definedName name="отклонение_15" localSheetId="4">#REF!</definedName>
    <definedName name="отклонение_15" localSheetId="5">#REF!</definedName>
    <definedName name="отклонение_15" localSheetId="0">#REF!</definedName>
    <definedName name="отклонение_15" localSheetId="6">#REF!</definedName>
    <definedName name="отклонение_15" localSheetId="2">#REF!</definedName>
    <definedName name="отклонение_15">#REF!</definedName>
    <definedName name="отклонение_18">NA()</definedName>
    <definedName name="отклонение_18_15">NA()</definedName>
    <definedName name="отклонение_2" localSheetId="7">'[36]Вхідні дані'!#REF!</definedName>
    <definedName name="отклонение_2" localSheetId="4">'[36]Вхідні дані'!#REF!</definedName>
    <definedName name="отклонение_2" localSheetId="5">'[36]Вхідні дані'!#REF!</definedName>
    <definedName name="отклонение_2" localSheetId="0">'[36]Вхідні дані'!#REF!</definedName>
    <definedName name="отклонение_2" localSheetId="6">'[36]Вхідні дані'!#REF!</definedName>
    <definedName name="отклонение_2" localSheetId="2">'[36]Вхідні дані'!#REF!</definedName>
    <definedName name="отклонение_2">'[36]Вхідні дані'!#REF!</definedName>
    <definedName name="отклонение_27">NA()</definedName>
    <definedName name="отклонение_31">NA()</definedName>
    <definedName name="отклонение_33">NA()</definedName>
    <definedName name="отклонение_34">NA()</definedName>
    <definedName name="отклонение_35">NA()</definedName>
    <definedName name="отклонение_36">NA()</definedName>
    <definedName name="отклонение_38">NA()</definedName>
    <definedName name="отклонение_4">NA()</definedName>
    <definedName name="Отсорт_Д_СВ" localSheetId="7">#REF!</definedName>
    <definedName name="Отсорт_Д_СВ" localSheetId="3">#REF!</definedName>
    <definedName name="Отсорт_Д_СВ" localSheetId="4">#REF!</definedName>
    <definedName name="Отсорт_Д_СВ" localSheetId="5">#REF!</definedName>
    <definedName name="Отсорт_Д_СВ" localSheetId="0">#REF!</definedName>
    <definedName name="Отсорт_Д_СВ" localSheetId="1">#REF!</definedName>
    <definedName name="Отсорт_Д_СВ" localSheetId="6">#REF!</definedName>
    <definedName name="Отсорт_Д_СВ" localSheetId="2">#REF!</definedName>
    <definedName name="Отсорт_Д_СВ">#REF!</definedName>
    <definedName name="охорона_праці">NA()</definedName>
    <definedName name="охорона_праці_15">NA()</definedName>
    <definedName name="пдв" localSheetId="7">'[29]13 Вхід_дані'!#REF!</definedName>
    <definedName name="пдв" localSheetId="4">'[29]13 Вхід_дані'!#REF!</definedName>
    <definedName name="пдв" localSheetId="5">'[29]13 Вхід_дані'!#REF!</definedName>
    <definedName name="пдв" localSheetId="0">'[29]13 Вхід_дані'!#REF!</definedName>
    <definedName name="пдв" localSheetId="6">'[29]13 Вхід_дані'!#REF!</definedName>
    <definedName name="пдв" localSheetId="2">'[29]13 Вхід_дані'!#REF!</definedName>
    <definedName name="пдв">'[29]13 Вхід_дані'!#REF!</definedName>
    <definedName name="пдв_15" localSheetId="7">#REF!</definedName>
    <definedName name="пдв_15" localSheetId="4">#REF!</definedName>
    <definedName name="пдв_15" localSheetId="5">#REF!</definedName>
    <definedName name="пдв_15" localSheetId="0">#REF!</definedName>
    <definedName name="пдв_15" localSheetId="6">#REF!</definedName>
    <definedName name="пдв_15" localSheetId="2">#REF!</definedName>
    <definedName name="пдв_15">#REF!</definedName>
    <definedName name="пдв_18">NA()</definedName>
    <definedName name="пдв_18_15">NA()</definedName>
    <definedName name="пдв_2" localSheetId="7">'[36]Вхідні дані'!#REF!</definedName>
    <definedName name="пдв_2" localSheetId="4">'[36]Вхідні дані'!#REF!</definedName>
    <definedName name="пдв_2" localSheetId="5">'[36]Вхідні дані'!#REF!</definedName>
    <definedName name="пдв_2" localSheetId="0">'[36]Вхідні дані'!#REF!</definedName>
    <definedName name="пдв_2" localSheetId="6">'[36]Вхідні дані'!#REF!</definedName>
    <definedName name="пдв_2" localSheetId="2">'[36]Вхідні дані'!#REF!</definedName>
    <definedName name="пдв_2">'[36]Вхідні дані'!#REF!</definedName>
    <definedName name="пдв_27">NA()</definedName>
    <definedName name="пдв_31">NA()</definedName>
    <definedName name="пдв_33">NA()</definedName>
    <definedName name="пдв_34">NA()</definedName>
    <definedName name="пдв_35">NA()</definedName>
    <definedName name="пдв_36">NA()</definedName>
    <definedName name="пдв_38">NA()</definedName>
    <definedName name="пдв_4">NA()</definedName>
    <definedName name="поверхи" localSheetId="7">[33]скрыть!$B$4:$B$9</definedName>
    <definedName name="поверхи" localSheetId="3">[34]скрыть!$B$4:$B$9</definedName>
    <definedName name="поверхи" localSheetId="4">[33]скрыть!$B$4:$B$9</definedName>
    <definedName name="поверхи" localSheetId="5">[33]скрыть!$B$4:$B$9</definedName>
    <definedName name="поверхи" localSheetId="0">[35]скрыть!$B$4:$B$9</definedName>
    <definedName name="поверхи" localSheetId="1">[35]скрыть!$B$4:$B$9</definedName>
    <definedName name="поверхи" localSheetId="6">[33]скрыть!$B$4:$B$9</definedName>
    <definedName name="поверхи" localSheetId="2">[34]скрыть!$B$4:$B$9</definedName>
    <definedName name="поверхи">[34]скрыть!$B$4:$B$9</definedName>
    <definedName name="ппп" localSheetId="7">#REF!</definedName>
    <definedName name="ппп" localSheetId="3">#REF!</definedName>
    <definedName name="ппп" localSheetId="4">#REF!</definedName>
    <definedName name="ппп" localSheetId="5">#REF!</definedName>
    <definedName name="ппп" localSheetId="0">#REF!</definedName>
    <definedName name="ппп" localSheetId="1">#REF!</definedName>
    <definedName name="ппп" localSheetId="6">#REF!</definedName>
    <definedName name="ппп" localSheetId="2">#REF!</definedName>
    <definedName name="ппп">#REF!</definedName>
    <definedName name="проь" localSheetId="7">#REF!</definedName>
    <definedName name="проь" localSheetId="4">#REF!</definedName>
    <definedName name="проь" localSheetId="5">#REF!</definedName>
    <definedName name="проь" localSheetId="0">#REF!</definedName>
    <definedName name="проь" localSheetId="6">#REF!</definedName>
    <definedName name="проь" localSheetId="2">#REF!</definedName>
    <definedName name="проь">#REF!</definedName>
    <definedName name="РЕГ" localSheetId="7">#REF!</definedName>
    <definedName name="РЕГ" localSheetId="3">#REF!</definedName>
    <definedName name="РЕГ" localSheetId="4">#REF!</definedName>
    <definedName name="РЕГ" localSheetId="5">#REF!</definedName>
    <definedName name="РЕГ" localSheetId="0">#REF!</definedName>
    <definedName name="РЕГ" localSheetId="1">#REF!</definedName>
    <definedName name="РЕГ" localSheetId="6">#REF!</definedName>
    <definedName name="РЕГ" localSheetId="2">#REF!</definedName>
    <definedName name="РЕГ">#REF!</definedName>
    <definedName name="Регіон" localSheetId="7">#REF!</definedName>
    <definedName name="Регіон" localSheetId="3">#REF!</definedName>
    <definedName name="Регіон" localSheetId="4">#REF!</definedName>
    <definedName name="Регіон" localSheetId="5">#REF!</definedName>
    <definedName name="Регіон" localSheetId="0">#REF!</definedName>
    <definedName name="Регіон" localSheetId="1">#REF!</definedName>
    <definedName name="Регіон" localSheetId="6">#REF!</definedName>
    <definedName name="Регіон" localSheetId="2">#REF!</definedName>
    <definedName name="Регіон">#REF!</definedName>
    <definedName name="рел" localSheetId="7">#REF!</definedName>
    <definedName name="рел" localSheetId="3">#REF!</definedName>
    <definedName name="рел" localSheetId="4">#REF!</definedName>
    <definedName name="рел" localSheetId="5">#REF!</definedName>
    <definedName name="рел" localSheetId="0">#REF!</definedName>
    <definedName name="рел" localSheetId="1">#REF!</definedName>
    <definedName name="рел" localSheetId="6">#REF!</definedName>
    <definedName name="рел" localSheetId="2">#REF!</definedName>
    <definedName name="рел">#REF!</definedName>
    <definedName name="рр" localSheetId="7">#REF!</definedName>
    <definedName name="рр" localSheetId="3">#REF!</definedName>
    <definedName name="рр" localSheetId="4">#REF!</definedName>
    <definedName name="рр" localSheetId="5">#REF!</definedName>
    <definedName name="рр" localSheetId="0">#REF!</definedName>
    <definedName name="рр" localSheetId="1">#REF!</definedName>
    <definedName name="рр" localSheetId="6">#REF!</definedName>
    <definedName name="рр" localSheetId="2">#REF!</definedName>
    <definedName name="рр">#REF!</definedName>
    <definedName name="ррр" localSheetId="7">#REF!</definedName>
    <definedName name="ррр" localSheetId="4">#REF!</definedName>
    <definedName name="ррр" localSheetId="5">#REF!</definedName>
    <definedName name="ррр" localSheetId="0">#REF!</definedName>
    <definedName name="ррр" localSheetId="6">#REF!</definedName>
    <definedName name="ррр" localSheetId="2">#REF!</definedName>
    <definedName name="ррр">#REF!</definedName>
    <definedName name="Срез_1">#N/A</definedName>
    <definedName name="Срез_11">#N/A</definedName>
    <definedName name="Срез_120">#N/A</definedName>
    <definedName name="Срез_133">#N/A</definedName>
    <definedName name="Срез_145">#N/A</definedName>
    <definedName name="Срез_151">#N/A</definedName>
    <definedName name="Срез_2">#N/A</definedName>
    <definedName name="Срез_23">#N/A</definedName>
    <definedName name="Срез_246">#N/A</definedName>
    <definedName name="Срез_5">#N/A</definedName>
    <definedName name="Срез_7">#N/A</definedName>
    <definedName name="т">[37]Inform!$E$6</definedName>
    <definedName name="тариф" localSheetId="7">[38]Inform!$G$2</definedName>
    <definedName name="тариф" localSheetId="4">[38]Inform!$G$2</definedName>
    <definedName name="тариф" localSheetId="5">[38]Inform!$G$2</definedName>
    <definedName name="тариф" localSheetId="6">[38]Inform!$G$2</definedName>
    <definedName name="тариф">[39]Inform!$G$2</definedName>
    <definedName name="тепло" localSheetId="7">'[36]Вхідні дані'!#REF!</definedName>
    <definedName name="тепло" localSheetId="4">'[36]Вхідні дані'!#REF!</definedName>
    <definedName name="тепло" localSheetId="5">'[36]Вхідні дані'!#REF!</definedName>
    <definedName name="тепло" localSheetId="0">'[36]Вхідні дані'!#REF!</definedName>
    <definedName name="тепло" localSheetId="6">'[36]Вхідні дані'!#REF!</definedName>
    <definedName name="тепло" localSheetId="2">'[36]Вхідні дані'!#REF!</definedName>
    <definedName name="тепло">'[36]Вхідні дані'!#REF!</definedName>
    <definedName name="уке">[40]Inform!$G$2</definedName>
    <definedName name="УТГ">'[14]МТР Газ України'!$B$4</definedName>
    <definedName name="ууй" localSheetId="7">#REF!</definedName>
    <definedName name="ууй" localSheetId="4">#REF!</definedName>
    <definedName name="ууй" localSheetId="5">#REF!</definedName>
    <definedName name="ууй" localSheetId="0">#REF!</definedName>
    <definedName name="ууй" localSheetId="6">#REF!</definedName>
    <definedName name="ууй" localSheetId="2">#REF!</definedName>
    <definedName name="ууй">#REF!</definedName>
    <definedName name="УХ" localSheetId="7">#REF!</definedName>
    <definedName name="УХ" localSheetId="3">#REF!</definedName>
    <definedName name="УХ" localSheetId="4">#REF!</definedName>
    <definedName name="УХ" localSheetId="5">#REF!</definedName>
    <definedName name="УХ" localSheetId="0">#REF!</definedName>
    <definedName name="УХ" localSheetId="1">#REF!</definedName>
    <definedName name="УХ" localSheetId="6">#REF!</definedName>
    <definedName name="УХ" localSheetId="2">#REF!</definedName>
    <definedName name="УХ">#REF!</definedName>
    <definedName name="ухват" localSheetId="7">#REF!</definedName>
    <definedName name="ухват" localSheetId="3">#REF!</definedName>
    <definedName name="ухват" localSheetId="4">#REF!</definedName>
    <definedName name="ухват" localSheetId="5">#REF!</definedName>
    <definedName name="ухват" localSheetId="0">#REF!</definedName>
    <definedName name="ухват" localSheetId="1">#REF!</definedName>
    <definedName name="ухват" localSheetId="6">#REF!</definedName>
    <definedName name="ухват" localSheetId="2">#REF!</definedName>
    <definedName name="ухват">#REF!</definedName>
    <definedName name="фдпшгфж" localSheetId="7">#REF!</definedName>
    <definedName name="фдпшгфж" localSheetId="4">#REF!</definedName>
    <definedName name="фдпшгфж" localSheetId="5">#REF!</definedName>
    <definedName name="фдпшгфж" localSheetId="0">#REF!</definedName>
    <definedName name="фдпшгфж" localSheetId="6">#REF!</definedName>
    <definedName name="фдпшгфж" localSheetId="2">#REF!</definedName>
    <definedName name="фдпшгфж">#REF!</definedName>
    <definedName name="фів" localSheetId="7">'[15]МТР Газ України'!$B$4</definedName>
    <definedName name="фів" localSheetId="4">'[15]МТР Газ України'!$B$4</definedName>
    <definedName name="фів" localSheetId="5">'[15]МТР Газ України'!$B$4</definedName>
    <definedName name="фів" localSheetId="6">'[15]МТР Газ України'!$B$4</definedName>
    <definedName name="фів">'[16]МТР Газ України'!$B$4</definedName>
    <definedName name="філії">[41]Лист1!$C$4:$C$11</definedName>
    <definedName name="фф">'[25]МТР Газ України'!$F$1</definedName>
    <definedName name="ццц" localSheetId="7">#REF!</definedName>
    <definedName name="ццц" localSheetId="4">#REF!</definedName>
    <definedName name="ццц" localSheetId="5">#REF!</definedName>
    <definedName name="ццц" localSheetId="0">#REF!</definedName>
    <definedName name="ццц" localSheetId="6">#REF!</definedName>
    <definedName name="ццц" localSheetId="2">#REF!</definedName>
    <definedName name="ццц">#REF!</definedName>
    <definedName name="чапельник" localSheetId="7">#REF!</definedName>
    <definedName name="чапельник" localSheetId="3">#REF!</definedName>
    <definedName name="чапельник" localSheetId="4">#REF!</definedName>
    <definedName name="чапельник" localSheetId="5">#REF!</definedName>
    <definedName name="чапельник" localSheetId="0">#REF!</definedName>
    <definedName name="чапельник" localSheetId="1">#REF!</definedName>
    <definedName name="чапельник" localSheetId="6">#REF!</definedName>
    <definedName name="чапельник" localSheetId="2">#REF!</definedName>
    <definedName name="чапельник">#REF!</definedName>
    <definedName name="чпапат" localSheetId="7">#REF!</definedName>
    <definedName name="чпапат" localSheetId="4">#REF!</definedName>
    <definedName name="чпапат" localSheetId="5">#REF!</definedName>
    <definedName name="чпапат" localSheetId="0">#REF!</definedName>
    <definedName name="чпапат" localSheetId="6">#REF!</definedName>
    <definedName name="чпапат" localSheetId="2">#REF!</definedName>
    <definedName name="чпапат">#REF!</definedName>
    <definedName name="я" localSheetId="7">#REF!</definedName>
    <definedName name="я" localSheetId="4">#REF!</definedName>
    <definedName name="я" localSheetId="5">#REF!</definedName>
    <definedName name="я" localSheetId="6">#REF!</definedName>
    <definedName name="я">#REF!</definedName>
    <definedName name="яаиаипфа" localSheetId="7">#REF!</definedName>
    <definedName name="яаиаипфа" localSheetId="4">#REF!</definedName>
    <definedName name="яаиаипфа" localSheetId="5">#REF!</definedName>
    <definedName name="яаиаипфа" localSheetId="0">#REF!</definedName>
    <definedName name="яаиаипфа" localSheetId="6">#REF!</definedName>
    <definedName name="яаиаипфа" localSheetId="2">#REF!</definedName>
    <definedName name="яаиаипфа">#REF!</definedName>
  </definedNames>
  <calcPr calcId="152511"/>
</workbook>
</file>

<file path=xl/calcChain.xml><?xml version="1.0" encoding="utf-8"?>
<calcChain xmlns="http://schemas.openxmlformats.org/spreadsheetml/2006/main">
  <c r="D27" i="105" l="1"/>
  <c r="D28" i="105" s="1"/>
  <c r="C26" i="105"/>
  <c r="C27" i="105" s="1"/>
  <c r="C28" i="105" s="1"/>
  <c r="G24" i="105"/>
  <c r="G26" i="105" s="1"/>
  <c r="D10" i="105"/>
  <c r="D9" i="105" s="1"/>
  <c r="D24" i="105" s="1"/>
  <c r="H9" i="105"/>
  <c r="H24" i="105" s="1"/>
  <c r="H26" i="105" s="1"/>
  <c r="G9" i="105"/>
  <c r="F9" i="105"/>
  <c r="F24" i="105" s="1"/>
  <c r="F26" i="105" s="1"/>
  <c r="E9" i="105"/>
  <c r="E24" i="105" s="1"/>
  <c r="E26" i="105" s="1"/>
  <c r="H27" i="107"/>
  <c r="H29" i="107" s="1"/>
  <c r="H11" i="107"/>
  <c r="G11" i="107"/>
  <c r="G27" i="107" s="1"/>
  <c r="G29" i="107" s="1"/>
  <c r="F11" i="107"/>
  <c r="F27" i="107" s="1"/>
  <c r="F29" i="107" s="1"/>
  <c r="E11" i="107"/>
  <c r="E27" i="107" s="1"/>
  <c r="E29" i="107" s="1"/>
  <c r="D11" i="107"/>
  <c r="D27" i="107" s="1"/>
  <c r="D29" i="107" s="1"/>
  <c r="C11" i="107"/>
  <c r="C27" i="107" s="1"/>
  <c r="C29" i="107" s="1"/>
  <c r="C12" i="106"/>
  <c r="C11" i="106"/>
  <c r="C26" i="106" s="1"/>
  <c r="C28" i="106" s="1"/>
  <c r="D16" i="81"/>
  <c r="D12" i="81"/>
  <c r="C12" i="81"/>
  <c r="C18" i="81" s="1"/>
  <c r="C20" i="81" s="1"/>
  <c r="C22" i="81" s="1"/>
  <c r="D11" i="81"/>
  <c r="D24" i="80"/>
  <c r="C24" i="80"/>
  <c r="C18" i="80"/>
  <c r="D14" i="80"/>
  <c r="D13" i="80" s="1"/>
  <c r="C14" i="80"/>
  <c r="C13" i="80" s="1"/>
  <c r="D12" i="80"/>
  <c r="C12" i="80"/>
  <c r="D22" i="79"/>
  <c r="C22" i="79"/>
  <c r="D21" i="79"/>
  <c r="C21" i="79"/>
  <c r="D19" i="79"/>
  <c r="C19" i="79"/>
  <c r="C18" i="79"/>
  <c r="D17" i="79"/>
  <c r="C17" i="79"/>
  <c r="D14" i="79"/>
  <c r="C14" i="79"/>
  <c r="D13" i="79"/>
  <c r="C13" i="79"/>
  <c r="D21" i="78"/>
  <c r="C21" i="78"/>
  <c r="D20" i="78"/>
  <c r="C20" i="78"/>
  <c r="D18" i="78"/>
  <c r="C18" i="78"/>
  <c r="C17" i="78"/>
  <c r="D16" i="78"/>
  <c r="C16" i="78"/>
  <c r="D13" i="78"/>
  <c r="C13" i="78"/>
  <c r="D12" i="78"/>
  <c r="C12" i="78"/>
  <c r="R19" i="71"/>
  <c r="R21" i="71" s="1"/>
  <c r="R23" i="71" s="1"/>
  <c r="Q19" i="71"/>
  <c r="Q21" i="71" s="1"/>
  <c r="Q23" i="71" s="1"/>
  <c r="P19" i="71"/>
  <c r="P21" i="71" s="1"/>
  <c r="P23" i="71" s="1"/>
  <c r="O19" i="71"/>
  <c r="O21" i="71" s="1"/>
  <c r="O23" i="71" s="1"/>
  <c r="N19" i="71"/>
  <c r="N21" i="71" s="1"/>
  <c r="N23" i="71" s="1"/>
  <c r="M19" i="71"/>
  <c r="M21" i="71" s="1"/>
  <c r="M23" i="71" s="1"/>
  <c r="K23" i="70"/>
  <c r="K25" i="70" s="1"/>
  <c r="K26" i="70" s="1"/>
  <c r="M21" i="70"/>
  <c r="M23" i="70" s="1"/>
  <c r="M25" i="70" s="1"/>
  <c r="L21" i="70"/>
  <c r="L23" i="70" s="1"/>
  <c r="L25" i="70" s="1"/>
  <c r="K21" i="70"/>
  <c r="J22" i="69"/>
  <c r="L16" i="69"/>
  <c r="L18" i="69" s="1"/>
  <c r="L20" i="69" s="1"/>
  <c r="K16" i="69"/>
  <c r="K18" i="69" s="1"/>
  <c r="K20" i="69" s="1"/>
  <c r="I16" i="69"/>
  <c r="I18" i="69" s="1"/>
  <c r="I20" i="69" s="1"/>
  <c r="I22" i="69" s="1"/>
  <c r="H16" i="69"/>
  <c r="H18" i="69" s="1"/>
  <c r="G16" i="69"/>
  <c r="G18" i="69" s="1"/>
  <c r="G20" i="69" s="1"/>
  <c r="F16" i="69"/>
  <c r="F18" i="69" s="1"/>
  <c r="F20" i="69" s="1"/>
  <c r="E16" i="69"/>
  <c r="E18" i="69" s="1"/>
  <c r="E20" i="69" s="1"/>
  <c r="C16" i="69"/>
  <c r="C18" i="69" s="1"/>
  <c r="C20" i="69" s="1"/>
  <c r="Q15" i="69"/>
  <c r="Q12" i="69"/>
  <c r="Q11" i="69"/>
  <c r="G13" i="68"/>
  <c r="G12" i="68" s="1"/>
  <c r="G27" i="68" s="1"/>
  <c r="G29" i="68" s="1"/>
  <c r="F13" i="68"/>
  <c r="F12" i="68" s="1"/>
  <c r="F27" i="68" s="1"/>
  <c r="F29" i="68" s="1"/>
  <c r="E13" i="68"/>
  <c r="E12" i="68" s="1"/>
  <c r="E27" i="68" s="1"/>
  <c r="E29" i="68" s="1"/>
  <c r="D13" i="68"/>
  <c r="D12" i="68" s="1"/>
  <c r="D27" i="68" s="1"/>
  <c r="D29" i="68" s="1"/>
  <c r="C13" i="68"/>
  <c r="C12" i="68"/>
  <c r="C27" i="68" s="1"/>
  <c r="C29" i="68" s="1"/>
  <c r="L26" i="70" l="1"/>
  <c r="L27" i="70" s="1"/>
  <c r="H27" i="105"/>
  <c r="H28" i="105" s="1"/>
  <c r="E27" i="105"/>
  <c r="E28" i="105" s="1"/>
  <c r="F27" i="105"/>
  <c r="F28" i="105"/>
  <c r="G27" i="105"/>
  <c r="G28" i="105" s="1"/>
  <c r="D30" i="107"/>
  <c r="D31" i="107" s="1"/>
  <c r="F30" i="107"/>
  <c r="F31" i="107" s="1"/>
  <c r="E30" i="107"/>
  <c r="E31" i="107" s="1"/>
  <c r="C30" i="107"/>
  <c r="C31" i="107" s="1"/>
  <c r="G30" i="107"/>
  <c r="G31" i="107" s="1"/>
  <c r="H30" i="107"/>
  <c r="H31" i="107" s="1"/>
  <c r="C30" i="106"/>
  <c r="C29" i="106"/>
  <c r="D18" i="81"/>
  <c r="D20" i="81" s="1"/>
  <c r="D22" i="81" s="1"/>
  <c r="D24" i="81" s="1"/>
  <c r="D23" i="81"/>
  <c r="C17" i="80"/>
  <c r="C19" i="80" s="1"/>
  <c r="C21" i="80" s="1"/>
  <c r="D17" i="80"/>
  <c r="D19" i="80" s="1"/>
  <c r="D21" i="80" s="1"/>
  <c r="D22" i="80" s="1"/>
  <c r="D12" i="79"/>
  <c r="D11" i="79" s="1"/>
  <c r="D26" i="79" s="1"/>
  <c r="C12" i="79"/>
  <c r="C11" i="79" s="1"/>
  <c r="C26" i="79" s="1"/>
  <c r="C28" i="79" s="1"/>
  <c r="D11" i="78"/>
  <c r="D10" i="78" s="1"/>
  <c r="D25" i="78" s="1"/>
  <c r="D27" i="78" s="1"/>
  <c r="D28" i="78" s="1"/>
  <c r="C11" i="78"/>
  <c r="C10" i="78" s="1"/>
  <c r="C25" i="78" s="1"/>
  <c r="C27" i="78" s="1"/>
  <c r="M24" i="71"/>
  <c r="M25" i="71" s="1"/>
  <c r="Q24" i="71"/>
  <c r="Q25" i="71" s="1"/>
  <c r="R24" i="71"/>
  <c r="R25" i="71" s="1"/>
  <c r="N24" i="71"/>
  <c r="N25" i="71" s="1"/>
  <c r="P24" i="71"/>
  <c r="P25" i="71" s="1"/>
  <c r="O24" i="71"/>
  <c r="O25" i="71" s="1"/>
  <c r="M26" i="70"/>
  <c r="M27" i="70" s="1"/>
  <c r="K27" i="70"/>
  <c r="E21" i="69"/>
  <c r="E22" i="69" s="1"/>
  <c r="F21" i="69"/>
  <c r="F22" i="69"/>
  <c r="G21" i="69"/>
  <c r="G22" i="69" s="1"/>
  <c r="L21" i="69"/>
  <c r="L22" i="69" s="1"/>
  <c r="K21" i="69"/>
  <c r="K22" i="69" s="1"/>
  <c r="C21" i="69"/>
  <c r="C22" i="69" s="1"/>
  <c r="H21" i="69"/>
  <c r="H20" i="69"/>
  <c r="D30" i="68"/>
  <c r="D31" i="68"/>
  <c r="C31" i="68"/>
  <c r="C30" i="68"/>
  <c r="E31" i="68"/>
  <c r="E30" i="68"/>
  <c r="F31" i="68"/>
  <c r="F30" i="68"/>
  <c r="G31" i="68"/>
  <c r="G30" i="68"/>
  <c r="D28" i="79" l="1"/>
  <c r="D30" i="79" s="1"/>
  <c r="D29" i="79"/>
  <c r="H22" i="69"/>
  <c r="G12" i="67" l="1"/>
  <c r="G11" i="67" s="1"/>
  <c r="G26" i="67" s="1"/>
  <c r="G28" i="67" s="1"/>
  <c r="F12" i="67"/>
  <c r="F11" i="67" s="1"/>
  <c r="F26" i="67" s="1"/>
  <c r="F28" i="67" s="1"/>
  <c r="E12" i="67"/>
  <c r="E11" i="67" s="1"/>
  <c r="E26" i="67" s="1"/>
  <c r="E28" i="67" s="1"/>
  <c r="D12" i="67"/>
  <c r="D11" i="67" s="1"/>
  <c r="D26" i="67" s="1"/>
  <c r="D28" i="67" s="1"/>
  <c r="C12" i="67"/>
  <c r="C11" i="67" s="1"/>
  <c r="C26" i="67" s="1"/>
  <c r="C28" i="67" s="1"/>
  <c r="H15" i="62"/>
  <c r="H14" i="62"/>
  <c r="G14" i="62"/>
  <c r="G12" i="62" s="1"/>
  <c r="G17" i="62" s="1"/>
  <c r="G19" i="62" s="1"/>
  <c r="G21" i="62" s="1"/>
  <c r="F14" i="62"/>
  <c r="F12" i="62" s="1"/>
  <c r="F17" i="62" s="1"/>
  <c r="H13" i="62"/>
  <c r="H11" i="62"/>
  <c r="E12" i="60"/>
  <c r="E14" i="60"/>
  <c r="E15" i="60"/>
  <c r="E30" i="67" l="1"/>
  <c r="E29" i="67"/>
  <c r="D29" i="67"/>
  <c r="D30" i="67"/>
  <c r="C30" i="67"/>
  <c r="C29" i="67"/>
  <c r="F30" i="67"/>
  <c r="F29" i="67"/>
  <c r="G30" i="67"/>
  <c r="G29" i="67"/>
  <c r="H12" i="62"/>
  <c r="H17" i="62" s="1"/>
  <c r="H19" i="62" s="1"/>
  <c r="H21" i="62" s="1"/>
  <c r="H22" i="62" s="1"/>
  <c r="G22" i="62"/>
  <c r="G23" i="62" s="1"/>
  <c r="E13" i="60"/>
  <c r="E17" i="60" s="1"/>
  <c r="E19" i="60" s="1"/>
  <c r="E21" i="60" s="1"/>
  <c r="H23" i="62" l="1"/>
  <c r="E22" i="60"/>
  <c r="E23" i="60" s="1"/>
  <c r="E15" i="59" l="1"/>
  <c r="E14" i="59"/>
  <c r="E12" i="59"/>
  <c r="E22" i="58"/>
  <c r="E21" i="58"/>
  <c r="E20" i="58"/>
  <c r="D20" i="58"/>
  <c r="E19" i="58"/>
  <c r="E18" i="58"/>
  <c r="D18" i="58"/>
  <c r="E17" i="58"/>
  <c r="D17" i="58"/>
  <c r="E14" i="58"/>
  <c r="E13" i="58"/>
  <c r="E13" i="59" l="1"/>
  <c r="E17" i="59" s="1"/>
  <c r="E19" i="59" s="1"/>
  <c r="E21" i="59" s="1"/>
  <c r="E22" i="59" s="1"/>
  <c r="E23" i="59" s="1"/>
  <c r="D12" i="58"/>
  <c r="D11" i="58" s="1"/>
  <c r="D26" i="58" s="1"/>
  <c r="D28" i="58" s="1"/>
  <c r="D30" i="58" s="1"/>
  <c r="E12" i="58"/>
  <c r="E11" i="58" s="1"/>
  <c r="E26" i="58" s="1"/>
  <c r="E28" i="58" s="1"/>
  <c r="C16" i="50"/>
  <c r="C15" i="50"/>
  <c r="C14" i="50"/>
  <c r="C13" i="50"/>
  <c r="C12" i="50"/>
  <c r="A4" i="50"/>
  <c r="C18" i="50" l="1"/>
  <c r="C20" i="50" s="1"/>
  <c r="C22" i="50" s="1"/>
  <c r="C23" i="50" s="1"/>
  <c r="D25" i="49"/>
  <c r="C24" i="49"/>
  <c r="C15" i="49"/>
  <c r="D14" i="49"/>
  <c r="C14" i="49"/>
  <c r="D13" i="49"/>
  <c r="C13" i="49"/>
  <c r="D12" i="49"/>
  <c r="C12" i="49"/>
  <c r="A4" i="49"/>
  <c r="C24" i="50" l="1"/>
  <c r="D17" i="49"/>
  <c r="D19" i="49" s="1"/>
  <c r="D21" i="49" s="1"/>
  <c r="D22" i="49" s="1"/>
  <c r="C17" i="49"/>
  <c r="C19" i="49" s="1"/>
  <c r="C21" i="49" s="1"/>
  <c r="C22" i="49" s="1"/>
  <c r="C23" i="49" s="1"/>
  <c r="C22" i="48"/>
  <c r="C21" i="48"/>
  <c r="C20" i="48"/>
  <c r="C19" i="48"/>
  <c r="C12" i="48"/>
  <c r="A4" i="48"/>
  <c r="D23" i="49" l="1"/>
  <c r="D24" i="49" s="1"/>
  <c r="C11" i="48"/>
  <c r="C26" i="48" s="1"/>
  <c r="C28" i="48" s="1"/>
  <c r="C30" i="48" s="1"/>
  <c r="C29" i="48" l="1"/>
  <c r="C23" i="47" l="1"/>
  <c r="C22" i="47"/>
  <c r="C21" i="47"/>
  <c r="C20" i="47"/>
  <c r="C13" i="47"/>
  <c r="A4" i="47"/>
  <c r="C12" i="47" l="1"/>
  <c r="C27" i="47" s="1"/>
  <c r="C29" i="47" s="1"/>
  <c r="C30" i="47" l="1"/>
  <c r="C31" i="47"/>
  <c r="D18" i="15" l="1"/>
  <c r="D20" i="15" s="1"/>
  <c r="C17" i="15"/>
  <c r="C16" i="15"/>
  <c r="C15" i="15"/>
  <c r="F14" i="15"/>
  <c r="F18" i="15" s="1"/>
  <c r="F20" i="15" s="1"/>
  <c r="E14" i="15"/>
  <c r="E18" i="15" s="1"/>
  <c r="E20" i="15" s="1"/>
  <c r="C14" i="15"/>
  <c r="C18" i="15" s="1"/>
  <c r="C20" i="15" s="1"/>
  <c r="D25" i="14"/>
  <c r="C25" i="14"/>
  <c r="D24" i="14"/>
  <c r="C24" i="14"/>
  <c r="D23" i="14"/>
  <c r="C23" i="14"/>
  <c r="D22" i="14"/>
  <c r="C22" i="14"/>
  <c r="D21" i="14"/>
  <c r="C21" i="14"/>
  <c r="D20" i="14"/>
  <c r="C20" i="14"/>
  <c r="D19" i="14"/>
  <c r="C19" i="14"/>
  <c r="D18" i="14"/>
  <c r="C18" i="14"/>
  <c r="D17" i="14"/>
  <c r="C17" i="14"/>
  <c r="D16" i="14"/>
  <c r="C16" i="14"/>
  <c r="D15" i="14"/>
  <c r="C15" i="14"/>
  <c r="D14" i="14"/>
  <c r="C14" i="14"/>
  <c r="C12" i="14" s="1"/>
  <c r="C11" i="14" s="1"/>
  <c r="C26" i="14" s="1"/>
  <c r="C28" i="14" s="1"/>
  <c r="D12" i="14" l="1"/>
  <c r="D11" i="14" s="1"/>
  <c r="D26" i="14" s="1"/>
  <c r="D28" i="14" s="1"/>
  <c r="D29" i="14" s="1"/>
  <c r="D30" i="14" s="1"/>
  <c r="E22" i="15"/>
  <c r="E23" i="15" s="1"/>
  <c r="F22" i="15"/>
  <c r="F23" i="15" s="1"/>
  <c r="F24" i="15" s="1"/>
  <c r="C22" i="15"/>
  <c r="C23" i="15" s="1"/>
  <c r="D22" i="15"/>
  <c r="D23" i="15" s="1"/>
  <c r="C29" i="14"/>
  <c r="C30" i="14" s="1"/>
  <c r="C28" i="103" l="1"/>
  <c r="C30" i="103" s="1"/>
  <c r="C25" i="13"/>
  <c r="C24" i="13"/>
  <c r="C23" i="13"/>
  <c r="C22" i="13"/>
  <c r="C21" i="13"/>
  <c r="C20" i="13"/>
  <c r="C19" i="13"/>
  <c r="C18" i="13"/>
  <c r="C17" i="13"/>
  <c r="D12" i="13"/>
  <c r="D11" i="13" s="1"/>
  <c r="D26" i="13" s="1"/>
  <c r="D28" i="13" s="1"/>
  <c r="C12" i="13"/>
  <c r="C11" i="13" s="1"/>
  <c r="C26" i="13" s="1"/>
  <c r="C28" i="13" s="1"/>
  <c r="C29" i="13" l="1"/>
  <c r="C30" i="13" s="1"/>
  <c r="G28" i="13"/>
  <c r="D29" i="13"/>
  <c r="D30" i="13" s="1"/>
  <c r="H28" i="13"/>
  <c r="F20" i="94" l="1"/>
  <c r="F18" i="94"/>
  <c r="C18" i="90" l="1"/>
  <c r="C20" i="90" s="1"/>
  <c r="C22" i="90" s="1"/>
  <c r="C24" i="90" s="1"/>
  <c r="A4" i="90"/>
  <c r="D13" i="89"/>
  <c r="D19" i="89" s="1"/>
  <c r="D21" i="89" s="1"/>
  <c r="D23" i="89" s="1"/>
  <c r="D25" i="89" s="1"/>
  <c r="C13" i="89"/>
  <c r="C19" i="89" s="1"/>
  <c r="C21" i="89" s="1"/>
  <c r="C23" i="89" s="1"/>
  <c r="C25" i="89" s="1"/>
  <c r="A4" i="89"/>
  <c r="C23" i="90" l="1"/>
  <c r="D24" i="89"/>
  <c r="C24" i="89"/>
  <c r="D27" i="88"/>
  <c r="D13" i="88"/>
  <c r="D19" i="88" s="1"/>
  <c r="D21" i="88" s="1"/>
  <c r="D23" i="88" s="1"/>
  <c r="D25" i="88" s="1"/>
  <c r="C13" i="88"/>
  <c r="C19" i="88" s="1"/>
  <c r="C21" i="88" s="1"/>
  <c r="C23" i="88" s="1"/>
  <c r="C25" i="88" s="1"/>
  <c r="A4" i="88"/>
  <c r="C24" i="88" l="1"/>
  <c r="D24" i="88"/>
  <c r="C12" i="87"/>
  <c r="C11" i="87" s="1"/>
  <c r="C27" i="87" s="1"/>
  <c r="C29" i="87" l="1"/>
  <c r="C31" i="87" s="1"/>
  <c r="C30" i="87" l="1"/>
  <c r="C12" i="86" l="1"/>
  <c r="C11" i="86" s="1"/>
  <c r="C27" i="86" s="1"/>
  <c r="C29" i="86" l="1"/>
  <c r="C31" i="86" s="1"/>
  <c r="C30" i="86" l="1"/>
  <c r="H15" i="61" l="1"/>
  <c r="H14" i="61"/>
  <c r="H13" i="61"/>
  <c r="G12" i="61"/>
  <c r="G17" i="61" s="1"/>
  <c r="G19" i="61" s="1"/>
  <c r="G21" i="61" s="1"/>
  <c r="F12" i="61"/>
  <c r="F17" i="61" s="1"/>
  <c r="F19" i="61" s="1"/>
  <c r="F21" i="61" s="1"/>
  <c r="E21" i="57"/>
  <c r="E20" i="57"/>
  <c r="E19" i="57"/>
  <c r="E18" i="57"/>
  <c r="E17" i="57"/>
  <c r="E16" i="57"/>
  <c r="E13" i="57"/>
  <c r="E12" i="57"/>
  <c r="H12" i="61" l="1"/>
  <c r="H17" i="61" s="1"/>
  <c r="H19" i="61" s="1"/>
  <c r="H21" i="61" s="1"/>
  <c r="H22" i="61" s="1"/>
  <c r="H23" i="61" s="1"/>
  <c r="E11" i="57"/>
  <c r="E10" i="57" s="1"/>
  <c r="E25" i="57" s="1"/>
  <c r="E27" i="57" s="1"/>
  <c r="F22" i="61"/>
  <c r="F23" i="61" s="1"/>
  <c r="G22" i="61"/>
  <c r="G23" i="61" s="1"/>
  <c r="C29" i="23" l="1"/>
  <c r="D29" i="23"/>
  <c r="D19" i="16"/>
  <c r="C19" i="16"/>
  <c r="F17" i="16"/>
  <c r="E17" i="16"/>
  <c r="D17" i="16"/>
  <c r="C17" i="16"/>
  <c r="F12" i="16"/>
  <c r="F19" i="16" s="1"/>
  <c r="E12" i="16"/>
  <c r="E19" i="16" s="1"/>
  <c r="F21" i="16" l="1"/>
  <c r="F22" i="16" s="1"/>
  <c r="E21" i="16"/>
  <c r="E22" i="16" s="1"/>
  <c r="C21" i="16"/>
  <c r="C22" i="16" s="1"/>
  <c r="D21" i="16"/>
  <c r="D22" i="16" s="1"/>
</calcChain>
</file>

<file path=xl/comments1.xml><?xml version="1.0" encoding="utf-8"?>
<comments xmlns="http://schemas.openxmlformats.org/spreadsheetml/2006/main">
  <authors>
    <author>Автор</author>
  </authors>
  <commentList>
    <comment ref="A2" authorId="0" shapeId="0">
      <text>
        <r>
          <rPr>
            <b/>
            <sz val="9"/>
            <color indexed="81"/>
            <rFont val="Tahoma"/>
            <family val="2"/>
            <charset val="204"/>
          </rPr>
          <t xml:space="preserve">Автор:
</t>
        </r>
      </text>
    </comment>
  </commentList>
</comments>
</file>

<file path=xl/sharedStrings.xml><?xml version="1.0" encoding="utf-8"?>
<sst xmlns="http://schemas.openxmlformats.org/spreadsheetml/2006/main" count="2236" uniqueCount="458">
  <si>
    <t xml:space="preserve">Найменування показників </t>
  </si>
  <si>
    <t>грн/Гкал</t>
  </si>
  <si>
    <t xml:space="preserve">Виробнича собівартість, у т. ч.: </t>
  </si>
  <si>
    <t>1.1</t>
  </si>
  <si>
    <t xml:space="preserve">Прямі матеріальні витрати, у т. ч.: </t>
  </si>
  <si>
    <t>1.1.1</t>
  </si>
  <si>
    <t xml:space="preserve">Витрати на паливо </t>
  </si>
  <si>
    <t>1.1.2</t>
  </si>
  <si>
    <t>Витрати на електроенергію</t>
  </si>
  <si>
    <t>1.1.3</t>
  </si>
  <si>
    <t>Витрати на покупну теплову енергію</t>
  </si>
  <si>
    <t>1.1.4</t>
  </si>
  <si>
    <t>Транспортування теплової енергії тепловими мережами інших підприємств</t>
  </si>
  <si>
    <t>1.1.5</t>
  </si>
  <si>
    <t xml:space="preserve">Вода для технологічних потреб та водовідведення </t>
  </si>
  <si>
    <t>1.1.6</t>
  </si>
  <si>
    <t xml:space="preserve">Матеріали, запасні частини та інші матеріальні ресурси </t>
  </si>
  <si>
    <t>1.2</t>
  </si>
  <si>
    <t xml:space="preserve">Прямі витрати на оплату праці з відрахуваннями на соціальні заходи </t>
  </si>
  <si>
    <t>1.3</t>
  </si>
  <si>
    <t>Інші прямі витрати</t>
  </si>
  <si>
    <t>1.4</t>
  </si>
  <si>
    <t>Загальновиробничі витрати</t>
  </si>
  <si>
    <t>2</t>
  </si>
  <si>
    <t>Адміністративні витрати</t>
  </si>
  <si>
    <t>Витрати на збут</t>
  </si>
  <si>
    <t>Інші операційні витрати</t>
  </si>
  <si>
    <t xml:space="preserve">Фінансові витрати </t>
  </si>
  <si>
    <t>Повна собівартість</t>
  </si>
  <si>
    <t>Розрахунковий прибуток</t>
  </si>
  <si>
    <t>Тариф на теплову енергію, грн/Гкал</t>
  </si>
  <si>
    <t>Податок на додану вартість</t>
  </si>
  <si>
    <t>Тариф на теплову енергію, грн./Гкал з ПДВ</t>
  </si>
  <si>
    <t>Структура тарифу на теплову енергію для потреб інших споживачів</t>
  </si>
  <si>
    <t xml:space="preserve">Структура тарифу на теплову енергію для потреб населення </t>
  </si>
  <si>
    <t>Структура тарифу на теплову енергію для потреб населення</t>
  </si>
  <si>
    <t>х</t>
  </si>
  <si>
    <t>Тариф на теплову енергію, грн/Гкал з ПДВ</t>
  </si>
  <si>
    <t>Найменування показників</t>
  </si>
  <si>
    <t>Послуга з централізованого опалення</t>
  </si>
  <si>
    <t xml:space="preserve"> для абонентів житлових будинків з будинковими та квартирними приладами обліку теплової енергії</t>
  </si>
  <si>
    <t xml:space="preserve"> для абонентів житлових будинків без будинкових та квартирних приладів обліку теплової енергії</t>
  </si>
  <si>
    <t>грн/ Гкал</t>
  </si>
  <si>
    <r>
      <t>грн/м</t>
    </r>
    <r>
      <rPr>
        <vertAlign val="superscript"/>
        <sz val="18"/>
        <color indexed="8"/>
        <rFont val="Times New Roman"/>
        <family val="1"/>
        <charset val="204"/>
      </rPr>
      <t>2</t>
    </r>
  </si>
  <si>
    <t xml:space="preserve">Собівартість власної теплової енергії, врахована у встановлених тарифах на теплову енергію для потреб населення </t>
  </si>
  <si>
    <t>Витрати на утримання абонентської служби,              усього, у тому числі:</t>
  </si>
  <si>
    <t xml:space="preserve"> 2.1</t>
  </si>
  <si>
    <t xml:space="preserve">витрати на оплату праці з відрахуваннями на соціальні заходи </t>
  </si>
  <si>
    <t xml:space="preserve"> 2.2</t>
  </si>
  <si>
    <t>інші витрати абонентської служби</t>
  </si>
  <si>
    <t>Витрати  з проведення періодичної повірки, обслуговування і ремонту квартирних засобів обліку, у тому числі їх демонтажу, транспортування та монтажу після повірки</t>
  </si>
  <si>
    <t>Витрати на придбання води на послугу з централізованого постачання гарячої води</t>
  </si>
  <si>
    <t>Решта витрат, крім послуг банку</t>
  </si>
  <si>
    <t>Собівартість послуг без урахування послуг банку</t>
  </si>
  <si>
    <t>Послуги банку</t>
  </si>
  <si>
    <t>Повна планова собівартість послуг з урахуванням послуг банку</t>
  </si>
  <si>
    <t>Розрахунковий прибуток, усього, у тому числі:</t>
  </si>
  <si>
    <t>Плановані тарифи на послуги</t>
  </si>
  <si>
    <t>Плановані тарифи на послуги з ПДВ</t>
  </si>
  <si>
    <r>
      <t>Планований тариф на послугу з централізованого опалення, грн/м</t>
    </r>
    <r>
      <rPr>
        <vertAlign val="superscript"/>
        <sz val="18"/>
        <color indexed="8"/>
        <rFont val="Calibri"/>
        <family val="2"/>
        <charset val="204"/>
      </rPr>
      <t>2</t>
    </r>
    <r>
      <rPr>
        <sz val="18"/>
        <color indexed="8"/>
        <rFont val="Calibri"/>
        <family val="2"/>
        <charset val="204"/>
      </rPr>
      <t xml:space="preserve"> </t>
    </r>
    <r>
      <rPr>
        <sz val="18"/>
        <color indexed="8"/>
        <rFont val="Times New Roman"/>
        <family val="1"/>
        <charset val="204"/>
      </rPr>
      <t>за місяць протягом опалювального періоду, з ПДВ</t>
    </r>
  </si>
  <si>
    <t>Планована тривалість опалювального періоду, діб</t>
  </si>
  <si>
    <t>Структура  тарифів на послуги з централізованого опалення для потреб інших споживачів</t>
  </si>
  <si>
    <t>Витрати на утримання абонентської служби, усього, у тому числі:</t>
  </si>
  <si>
    <t>Планована тривалість опалювального 
періоду, діб</t>
  </si>
  <si>
    <t xml:space="preserve">           Структура  тарифів на послуги з  централізованого постачання гарячої води для потреб населення</t>
  </si>
  <si>
    <t>за умови підключення рушникосушильників до системи гарячого водопостачання</t>
  </si>
  <si>
    <r>
      <t>грн/м</t>
    </r>
    <r>
      <rPr>
        <vertAlign val="superscript"/>
        <sz val="18"/>
        <color indexed="8"/>
        <rFont val="Times New Roman"/>
        <family val="1"/>
        <charset val="204"/>
      </rPr>
      <t>3</t>
    </r>
  </si>
  <si>
    <t>Додаток 10</t>
  </si>
  <si>
    <t xml:space="preserve"> </t>
  </si>
  <si>
    <t>для абонентів житлових будинків з будинковими та квартирними приладами обліку теплової енергії</t>
  </si>
  <si>
    <t>для абонентів житлових будинків без будинкових та квартирних приладів обліку теплової енергії</t>
  </si>
  <si>
    <t>Структура  тарифів на послуги з централізованого опалення для потреб населення</t>
  </si>
  <si>
    <t>грн/м3</t>
  </si>
  <si>
    <t>ТОВ «Л-КВАРТАЛ СЕРВІС»</t>
  </si>
  <si>
    <t>прогнозна</t>
  </si>
  <si>
    <t>Єдиний податок 5%</t>
  </si>
  <si>
    <t>Тариф на теплову енергію, грн./Гкал з єдиним податком</t>
  </si>
  <si>
    <t>Розпорядження КМДА
від 20 листопада 2018 року № 2094</t>
  </si>
  <si>
    <r>
      <t>грн/м</t>
    </r>
    <r>
      <rPr>
        <vertAlign val="superscript"/>
        <sz val="18"/>
        <color indexed="8"/>
        <rFont val="Times New Roman"/>
        <family val="1"/>
        <charset val="204"/>
      </rPr>
      <t>2</t>
    </r>
    <r>
      <rPr>
        <sz val="18"/>
        <color indexed="8"/>
        <rFont val="Times New Roman"/>
        <family val="1"/>
        <charset val="204"/>
      </rPr>
      <t xml:space="preserve"> </t>
    </r>
  </si>
  <si>
    <r>
      <t>Планований тариф на послугу з централізованого опалення, грн/м</t>
    </r>
    <r>
      <rPr>
        <vertAlign val="superscript"/>
        <sz val="18"/>
        <color theme="1"/>
        <rFont val="Calibri"/>
        <family val="2"/>
        <charset val="204"/>
        <scheme val="minor"/>
      </rPr>
      <t>2</t>
    </r>
    <r>
      <rPr>
        <sz val="18"/>
        <color theme="1"/>
        <rFont val="Calibri"/>
        <family val="2"/>
        <charset val="204"/>
        <scheme val="minor"/>
      </rPr>
      <t xml:space="preserve"> </t>
    </r>
    <r>
      <rPr>
        <sz val="18"/>
        <color theme="1"/>
        <rFont val="Times New Roman"/>
        <family val="1"/>
        <charset val="204"/>
      </rPr>
      <t>за місяць протягом опалювального періоду</t>
    </r>
  </si>
  <si>
    <t xml:space="preserve">  </t>
  </si>
  <si>
    <t>Структура  тарифів на послуги з централізованого постачання гарячої води для потреб населення</t>
  </si>
  <si>
    <t>за умови відсутності рушникосушильників</t>
  </si>
  <si>
    <r>
      <t>грн/м</t>
    </r>
    <r>
      <rPr>
        <vertAlign val="superscript"/>
        <sz val="12"/>
        <color indexed="8"/>
        <rFont val="Times New Roman"/>
        <family val="1"/>
        <charset val="204"/>
      </rPr>
      <t>2</t>
    </r>
    <r>
      <rPr>
        <sz val="12"/>
        <color indexed="8"/>
        <rFont val="Times New Roman"/>
        <family val="1"/>
        <charset val="204"/>
      </rPr>
      <t xml:space="preserve"> </t>
    </r>
  </si>
  <si>
    <r>
      <t>Планований тариф на послугу з централізованого опалення, грн/м</t>
    </r>
    <r>
      <rPr>
        <vertAlign val="superscript"/>
        <sz val="12"/>
        <color indexed="8"/>
        <rFont val="Calibri"/>
        <family val="2"/>
        <charset val="204"/>
      </rPr>
      <t>2</t>
    </r>
    <r>
      <rPr>
        <sz val="12"/>
        <color indexed="8"/>
        <rFont val="Calibri"/>
        <family val="2"/>
        <charset val="204"/>
      </rPr>
      <t xml:space="preserve"> </t>
    </r>
    <r>
      <rPr>
        <sz val="12"/>
        <color indexed="8"/>
        <rFont val="Times New Roman"/>
        <family val="1"/>
        <charset val="204"/>
      </rPr>
      <t>за місяць протягом опалювального періоду, з ПДВ</t>
    </r>
  </si>
  <si>
    <t>ТОВ "Водоканал-сервіс"</t>
  </si>
  <si>
    <t>Назва суб’єкта</t>
  </si>
  <si>
    <t>Реквізити розпорядження</t>
  </si>
  <si>
    <t>Теплова енергія, грн з ПДВ</t>
  </si>
  <si>
    <t>Населення</t>
  </si>
  <si>
    <t>Бюджетні установи</t>
  </si>
  <si>
    <t>Інші споживачі</t>
  </si>
  <si>
    <t>ТОВ «МІОС»</t>
  </si>
  <si>
    <t>-</t>
  </si>
  <si>
    <t>Мале приватне підприємство «ВПК»</t>
  </si>
  <si>
    <t>*тарифи на виробництво теплової енергії</t>
  </si>
  <si>
    <t>за відсутності рущникосушильників</t>
  </si>
  <si>
    <t>за відсутності рушникосушильників</t>
  </si>
  <si>
    <t>ПП «Єврофасадбуд 2»</t>
  </si>
  <si>
    <t xml:space="preserve">           Структура тарифів на послуги з централізованого постачання гарячої води для потреб населення та інших споживачів </t>
  </si>
  <si>
    <t xml:space="preserve">      ТОВ "Дім експерт інжиниринг"</t>
  </si>
  <si>
    <t>№ з/п</t>
  </si>
  <si>
    <t>населення</t>
  </si>
  <si>
    <t>інші споживачі</t>
  </si>
  <si>
    <t xml:space="preserve">                             Структура тарифу на теплову енергію для потреб населення та інших споживачів</t>
  </si>
  <si>
    <t xml:space="preserve">№ з/п </t>
  </si>
  <si>
    <t xml:space="preserve"> населення</t>
  </si>
  <si>
    <t>грн./Гкал</t>
  </si>
  <si>
    <t xml:space="preserve">           Структура  тарифів на послуги з централізованого опалення для потреб населення</t>
  </si>
  <si>
    <r>
      <t>Планований тариф на послугу з централізованого опалення, грн/м</t>
    </r>
    <r>
      <rPr>
        <vertAlign val="superscript"/>
        <sz val="12"/>
        <color theme="1"/>
        <rFont val="Calibri"/>
        <family val="2"/>
        <charset val="204"/>
        <scheme val="minor"/>
      </rPr>
      <t>2</t>
    </r>
    <r>
      <rPr>
        <sz val="12"/>
        <color theme="1"/>
        <rFont val="Calibri"/>
        <family val="2"/>
        <charset val="204"/>
        <scheme val="minor"/>
      </rPr>
      <t xml:space="preserve"> </t>
    </r>
    <r>
      <rPr>
        <sz val="12"/>
        <color theme="1"/>
        <rFont val="Times New Roman"/>
        <family val="1"/>
        <charset val="204"/>
      </rPr>
      <t>за місяць протягом опалювального періоду, з ПДВ</t>
    </r>
  </si>
  <si>
    <t xml:space="preserve">                             Структура тарифу на теплову енергію для потреб інших споживачів</t>
  </si>
  <si>
    <r>
      <t>грн/м</t>
    </r>
    <r>
      <rPr>
        <vertAlign val="superscript"/>
        <sz val="12"/>
        <color indexed="8"/>
        <rFont val="Times New Roman"/>
        <family val="1"/>
        <charset val="204"/>
      </rPr>
      <t>3</t>
    </r>
  </si>
  <si>
    <t>1.1.7</t>
  </si>
  <si>
    <t xml:space="preserve">витрати на оплату праці </t>
  </si>
  <si>
    <t>грн/м2</t>
  </si>
  <si>
    <t xml:space="preserve">у разі відсутності рушникосушильників </t>
  </si>
  <si>
    <t>Податок на додану варість</t>
  </si>
  <si>
    <t xml:space="preserve">         Структура тарифу на теплову енергію для потреб бюджетних установ</t>
  </si>
  <si>
    <t xml:space="preserve">           Структура тарифів на послуги з централізованого постачання гарячої води для потреб населення</t>
  </si>
  <si>
    <t>Структура тарифу на теплову енергію для  потреб  населення</t>
  </si>
  <si>
    <t>ТОВ "Керуюча компанія "Статус"</t>
  </si>
  <si>
    <t xml:space="preserve">           Структура  тарифів на послуги з централізованого опалення  для  потреб населення</t>
  </si>
  <si>
    <t>20__р. розпор. № ___від____</t>
  </si>
  <si>
    <t>20__р. розпор. №____від___ діюча</t>
  </si>
  <si>
    <r>
      <t>грн/м</t>
    </r>
    <r>
      <rPr>
        <vertAlign val="superscript"/>
        <sz val="12"/>
        <color indexed="8"/>
        <rFont val="Times New Roman"/>
        <family val="1"/>
        <charset val="204"/>
      </rPr>
      <t>2</t>
    </r>
  </si>
  <si>
    <t xml:space="preserve">           Структура  тарифів на послуги з централізованого опалення  для  потреб  інших споживачів </t>
  </si>
  <si>
    <t>20__р. розпор. №___від ____</t>
  </si>
  <si>
    <t>20___р. розпор. №___від____ діюча</t>
  </si>
  <si>
    <r>
      <t>грн/м</t>
    </r>
    <r>
      <rPr>
        <vertAlign val="superscript"/>
        <sz val="12"/>
        <color indexed="8"/>
        <rFont val="Times New Roman"/>
        <family val="1"/>
        <charset val="204"/>
      </rPr>
      <t>2</t>
    </r>
    <r>
      <rPr>
        <sz val="11"/>
        <color theme="1"/>
        <rFont val="Calibri"/>
        <family val="2"/>
        <scheme val="minor"/>
      </rPr>
      <t/>
    </r>
  </si>
  <si>
    <t>ТОВ КУЖЕ "Новосервіс"</t>
  </si>
  <si>
    <t xml:space="preserve">2017 
розпор. № 1601                           від  12.12.2017 </t>
  </si>
  <si>
    <t xml:space="preserve">2018
розпор. № 1901                           від  22.10.2018 
діюча </t>
  </si>
  <si>
    <t xml:space="preserve">    </t>
  </si>
  <si>
    <t>ТОВ "КУЖЕ "Новосервіс"</t>
  </si>
  <si>
    <t xml:space="preserve"> для абонентів житлових будинків у разі відсутності  будинкових та/або  квартирних приладів обліку теплової енергії</t>
  </si>
  <si>
    <t>2016 (розпорядження КМДА                            від 26.09.2016 №898)</t>
  </si>
  <si>
    <t>діючий тариф (розпорядження КМДА                            від  12.12.2017 № 1601)</t>
  </si>
  <si>
    <t>з табл.ЦО ГВП</t>
  </si>
  <si>
    <t>адм+з/в</t>
  </si>
  <si>
    <t>Розрахунковий прибуток, усього, у т.ч.:</t>
  </si>
  <si>
    <r>
      <t xml:space="preserve">2015 рік (розпорядження КМДА від 10.07.2015 №  690)  </t>
    </r>
    <r>
      <rPr>
        <i/>
        <sz val="12"/>
        <color indexed="8"/>
        <rFont val="Times New Roman"/>
        <family val="1"/>
        <charset val="204"/>
      </rPr>
      <t>тарифи встановлені вперше</t>
    </r>
  </si>
  <si>
    <t>2016                                                     (розпорядження КМДА від 26.09.2016 № 898)</t>
  </si>
  <si>
    <t>грн./ Гкал</t>
  </si>
  <si>
    <t>Собівартість власної теплової енергії, врахована у встановлених тарифах на теплову енергію для потреб інших споживачів</t>
  </si>
  <si>
    <t>−</t>
  </si>
  <si>
    <t>Витрати на утримання абонентської служби,  усього, у тому числі:</t>
  </si>
  <si>
    <t>Розрахунковий прибуток, усього, у т. ч.:</t>
  </si>
  <si>
    <t xml:space="preserve"> Х</t>
  </si>
  <si>
    <t>Х</t>
  </si>
  <si>
    <r>
      <t xml:space="preserve">2015                                                            (розпорядження КМДА                                                         від 10.07.2015  № 690 )  </t>
    </r>
    <r>
      <rPr>
        <i/>
        <sz val="12"/>
        <color indexed="8"/>
        <rFont val="Times New Roman"/>
        <family val="1"/>
        <charset val="204"/>
      </rPr>
      <t>(тарифи встановлені вперше)</t>
    </r>
  </si>
  <si>
    <t xml:space="preserve">           Структура  тарифів на послуги з  централізованого постачання гарячої води для потреб населення     </t>
  </si>
  <si>
    <t>Витрати на утримання абонентської служби,  всього, у тому числі:</t>
  </si>
  <si>
    <t xml:space="preserve">                             Структура тарифу на теплову енергію для потреб населення</t>
  </si>
  <si>
    <t xml:space="preserve">               ТОВ "ПОРЯД. ОК. УПРАВЛІННЯ ТА ЕКСПЛУАТАЦІЯ НЕРУХОМОСТІ"      </t>
  </si>
  <si>
    <t>Необхідні змін тарифів викликані зміною обсягів виробництва та постачання теплововї енергії, зміною ціни на природний газ, тарифів на централізоване постачання холодної води, розміру середньомісячної заробітної плати, зміною системи оподаткування підприємства тощо.</t>
  </si>
  <si>
    <t xml:space="preserve"> ТОВ "ПОРЯД. ОК. УПРАВЛІННЯ ТА ЕКСПЛУАТАЦІЯ НЕРУХОМОСТІ"      </t>
  </si>
  <si>
    <t>ТОВ "Рембудсервіс ЛТД"</t>
  </si>
  <si>
    <t xml:space="preserve">Ціна на природний газ без його транспортування стала 6235,51 грн. за 1000 куб. м без ПДВ, тариф </t>
  </si>
  <si>
    <t>на воду підвищився до 7,91 грн/м3 без  ПДВ, а на електроенергію до 1,8924 грн/кВт г без ПДВ.</t>
  </si>
  <si>
    <t xml:space="preserve">Необхідність змін тарифу обумовлена зростанням ціни на природний газ з його транспортуванням на 22,81% для виробництва теплової енергії, тарифів на холодну воду на 25,16% для технологічних потреб котельні та електроенергію на 15,71% для виробництва і транспортування теплової енергії   </t>
  </si>
  <si>
    <t xml:space="preserve">Необхідність змін тарифу обумовлена зниженням ціни на природний газ з його транспортуванням на 24,23% для виробництва теплової енергії, підвищенням тарифів на холодну воду на 25,16% для технологічних потреб котельні та електроенергію на 15,71% для виробництва і транспортування теплової енергії.   </t>
  </si>
  <si>
    <t xml:space="preserve"> для абонентів житлових будинків без будинкових приладів обліку теплової енергії</t>
  </si>
  <si>
    <t>299-92-02</t>
  </si>
  <si>
    <t>контактний</t>
  </si>
  <si>
    <t>телефон</t>
  </si>
  <si>
    <t xml:space="preserve">               Структура тарифу на теплову енергію для потреб інших споживачів</t>
  </si>
  <si>
    <t xml:space="preserve">                                                       ТОВ "Водоканал-сервіс"</t>
  </si>
  <si>
    <t xml:space="preserve">   Необхідність зміни тарифу викликана зміною витрат на покупну теплову енергію                           КП "КИЇВТЕПЛОЕНЕРГО".</t>
  </si>
  <si>
    <t>Необхідність зміни тарифу викликана зміною витрат на покупну теплову енергію КП "КИЇВТЕПЛОЕНЕРГО" та холодну воду.</t>
  </si>
  <si>
    <t>Необхідность зміни тарифів обумовлена зростанням ціни на природний газ - постанова КМУ від 19.10.2018р.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t>
  </si>
  <si>
    <t>Необхідність зміни тарифу викликана зміною цін на покупну теплову енергію  та холодне водопостачання.</t>
  </si>
  <si>
    <t>Необхідність зміни тарифу викликана зміною ціни на покупну теплову енергію та холодне водопостачання.</t>
  </si>
  <si>
    <t>Неохідність зміни тарифу спричинена підвищенням собівартості теплової енергії на 17,57% та пов`язаного з цим збільшенням витрат послуг банку на 17,4% .</t>
  </si>
  <si>
    <t xml:space="preserve">Необхідність змін тарифів обумовлена підвищенням собівартості теплової енергії на 17,5%, витрат на придбання води для послуг з централізованого постачання гарячої води через зростання тарифу на 25,16% і пов`язаного з цим збільшенням витрат послуг банку.    </t>
  </si>
  <si>
    <t>1132,67*</t>
  </si>
  <si>
    <t>1369,96*</t>
  </si>
  <si>
    <t>1144,99*</t>
  </si>
  <si>
    <t>71,10*</t>
  </si>
  <si>
    <t>ТОВ "ЕНЕРДЖИСЕРВІС"</t>
  </si>
  <si>
    <t xml:space="preserve">Витрати на транспортування теплової енергії тепловими мережами </t>
  </si>
  <si>
    <t>Витрати на постачання теплової енергії</t>
  </si>
  <si>
    <t>розпор. № 210 від 06.02.2019</t>
  </si>
  <si>
    <r>
      <t>Планований тариф на послугу з централізованого опалення, грн/м</t>
    </r>
    <r>
      <rPr>
        <vertAlign val="superscript"/>
        <sz val="12"/>
        <color theme="1"/>
        <rFont val="Times New Roman"/>
        <family val="1"/>
        <charset val="204"/>
      </rPr>
      <t>2</t>
    </r>
    <r>
      <rPr>
        <sz val="12"/>
        <color theme="1"/>
        <rFont val="Times New Roman"/>
        <family val="1"/>
        <charset val="204"/>
      </rPr>
      <t xml:space="preserve"> за місяць протягом опалювального періоду, з ПДВ</t>
    </r>
  </si>
  <si>
    <t>діюча</t>
  </si>
  <si>
    <t xml:space="preserve">Структура тарифів на послуги з централізованого опалення  для потреб населення                                </t>
  </si>
  <si>
    <r>
      <t>грн/м</t>
    </r>
    <r>
      <rPr>
        <sz val="12"/>
        <color indexed="8"/>
        <rFont val="Calibri"/>
        <family val="2"/>
        <charset val="204"/>
      </rPr>
      <t>²</t>
    </r>
  </si>
  <si>
    <t xml:space="preserve">Структура  тарифів на послуги з централізованого постачання гарячої води 
для потреб інших споживачів                                                                                                                                </t>
  </si>
  <si>
    <t xml:space="preserve"> ТОВ "ПЕРШИЙ УКРАЇНСЬКИЙ ЕКСПЕРТНИЙ ЦЕНТР" </t>
  </si>
  <si>
    <t>розпор. № 1297 від 21.12.2016 р.</t>
  </si>
  <si>
    <t>розпор. № 1297 від 21.12.2016</t>
  </si>
  <si>
    <t>2016-2018</t>
  </si>
  <si>
    <t>розпор. № 289  від 20.02.2019</t>
  </si>
  <si>
    <t xml:space="preserve">Структура тарифу на теплову енергію для потреб інших споживачів </t>
  </si>
  <si>
    <t>Витрати на утримання абоненської служби, усього, у т.ч.:</t>
  </si>
  <si>
    <t>витрати на оплату праці з відрахуваннями на соціальні заходи</t>
  </si>
  <si>
    <t>інші витрати абоненської служби</t>
  </si>
  <si>
    <t>Решта витрати, крім послуг банку</t>
  </si>
  <si>
    <t>Планові тарифи на послуги</t>
  </si>
  <si>
    <t>Податок на доданувартість</t>
  </si>
  <si>
    <t>Планові тарифи на послуги з ПДВ</t>
  </si>
  <si>
    <t>Планова тривалість опалювального періоду</t>
  </si>
  <si>
    <t xml:space="preserve">розпор. № 1297 від 21.12.2016 </t>
  </si>
  <si>
    <t>розпор. № 289 від 20.02.2019</t>
  </si>
  <si>
    <t>Собівартість власної теплової енергії, врахована у встановлених тарифах на теплову енергію для потреб населення</t>
  </si>
  <si>
    <t>грн/м²</t>
  </si>
  <si>
    <t xml:space="preserve">Необхідність зміни тарифів обумовлена зростанням ціни на природний газ - постанова КМУ від 19.10.2018р. №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 </t>
  </si>
  <si>
    <t xml:space="preserve">розпор. № 289 від 20.02.2019 </t>
  </si>
  <si>
    <t>грн/м.куб</t>
  </si>
  <si>
    <t xml:space="preserve"> 2.3</t>
  </si>
  <si>
    <t xml:space="preserve">Необхідність зміни тарифів обумовлена зростанням ціни на природний газ - постанова КМУ від 19.10.2018р. №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 </t>
  </si>
  <si>
    <t>Тарифи на теплову енергію встановлені вперше.</t>
  </si>
  <si>
    <t>Тарифи на централізоване опалення встановлені вперше.</t>
  </si>
  <si>
    <t>Тарифи на централізоване постачання гарячої води встановлені вперше.</t>
  </si>
  <si>
    <t>ТОВ "КОМФОРТНА ОСЕЛЯ-ПЕЧЕРСЬК"</t>
  </si>
  <si>
    <t>Тарифи встановлені вперше.</t>
  </si>
  <si>
    <t>Плановані тарифи на послуги без ПДВ</t>
  </si>
  <si>
    <t>розпор. № 621 від 08.04.2019</t>
  </si>
  <si>
    <t xml:space="preserve">           Структура тарифу на послуги з централізованого постачання гарячої води для потреб інших споживачів ТОВ "КОМФОРТНА ОСЕЛЯ-ПЕЧЕРСЬК"</t>
  </si>
  <si>
    <t>Тарифи на теплову енергію суб’єктів господарювання, що здійснюють виробництво теплової енергії на установках з використанням альтернативних джерел енергії, тарифи на виробництво теплової енергії на установках з використанням альтернативних джерел енергії</t>
  </si>
  <si>
    <t>ТОВ «ДОМОБУДІВЕЛЬНА КОМПАНІЯ «РОСИЧІ»</t>
  </si>
  <si>
    <t>ТОВ «НОВА ЕРА – ЕНЕРГЕТИЧНА ГРУПА»</t>
  </si>
  <si>
    <t>від 14.05.2019 № 849</t>
  </si>
  <si>
    <t>ТОВ «ВЄНІ ВІДЕ ВІЧЕ»</t>
  </si>
  <si>
    <t xml:space="preserve">від 14.05.2019 № 845
</t>
  </si>
  <si>
    <t>ТОВ "НОВОЗАЙМ-ОСТ"</t>
  </si>
  <si>
    <t xml:space="preserve">від 14.05.2019 № 848
</t>
  </si>
  <si>
    <t>КП «КИЇВТЕПЛОЕНЕРГО»</t>
  </si>
  <si>
    <t>ТОВ «КИЇВСЬКА ПАЛИВНО-ЕНЕРГЕТИЧНА КОМПАНІЯ»</t>
  </si>
  <si>
    <t xml:space="preserve">від 11.02.2019 № 234
</t>
  </si>
  <si>
    <t>ТОВ «БІОТРАНС»</t>
  </si>
  <si>
    <t>від 14.05.2019 № 847</t>
  </si>
  <si>
    <t>1492,78*</t>
  </si>
  <si>
    <t>ТОВ «ЕКОБУДТЕХ»</t>
  </si>
  <si>
    <t xml:space="preserve">від 19.04.2019  № 712
</t>
  </si>
  <si>
    <t>1493,49*</t>
  </si>
  <si>
    <t>ПрАТ "ОРФЕЙ"</t>
  </si>
  <si>
    <t>2015-2017</t>
  </si>
  <si>
    <t xml:space="preserve">розпор. № 1005          від 09.10.2015      </t>
  </si>
  <si>
    <t xml:space="preserve">розпор. № 106          від 31.01.2018      </t>
  </si>
  <si>
    <t xml:space="preserve">   Необхідність зміни тарифу викликана змінами цін на природний газ, електроенергію, холодну воду.</t>
  </si>
  <si>
    <t xml:space="preserve">  Необхідність зміни тарифу викликана зміною цін на паливо.</t>
  </si>
  <si>
    <t xml:space="preserve">розп. № 893                        від 25.05.2018      </t>
  </si>
  <si>
    <t xml:space="preserve">розп. № 345                        від 26.02.2019        </t>
  </si>
  <si>
    <t>Додаток 3</t>
  </si>
  <si>
    <t>Додаток 2</t>
  </si>
  <si>
    <t xml:space="preserve">    Необхідність зміни тарифу викликана зміною цін на паливо.</t>
  </si>
  <si>
    <t xml:space="preserve">2018-2019                                                                </t>
  </si>
  <si>
    <t xml:space="preserve">розп. № 893                        від 25.05.2018  </t>
  </si>
  <si>
    <t xml:space="preserve"> розп. № 345                        від 26.02.2019           </t>
  </si>
  <si>
    <t xml:space="preserve">   Необхідність зміни тарифу викликана зміною цін на паливо.</t>
  </si>
  <si>
    <t xml:space="preserve">2018-2019                                                                                  </t>
  </si>
  <si>
    <t xml:space="preserve">розп. № 893                                   від 25.05.2018   </t>
  </si>
  <si>
    <t xml:space="preserve">розп. № 345                                від 26.02.2019      </t>
  </si>
  <si>
    <t>Додаток 4</t>
  </si>
  <si>
    <t xml:space="preserve">розп. № 893 від 25.05.2018     </t>
  </si>
  <si>
    <t>розп. № 345 від 26.02.2019</t>
  </si>
  <si>
    <t xml:space="preserve">  Необхідність зміни тарифу викликана зміною цін на паливо, холодну воду.</t>
  </si>
  <si>
    <t xml:space="preserve">розпор. № 2263 від 13.12.2018 </t>
  </si>
  <si>
    <t>розпор. № 346 від 26.02.2019</t>
  </si>
  <si>
    <t>Додаток 5</t>
  </si>
  <si>
    <t>розпор. № 2263    від 13.12.2018</t>
  </si>
  <si>
    <t xml:space="preserve">   Необхідність зміни тарифу викликана зміною витрат на покупну теплову енергію          КП "КИЇВТЕПЛОЕНЕРГО".</t>
  </si>
  <si>
    <t xml:space="preserve">   Необхідність зміни тарифу викликана зміною витрат на покупну теплову енергію КП "КИЇВТЕПЛОЕНЕРГО".</t>
  </si>
  <si>
    <t>Додаток 9</t>
  </si>
  <si>
    <t xml:space="preserve">2018-2019                                                                     </t>
  </si>
  <si>
    <t>розпор.          № 1956 від 30.10.2018</t>
  </si>
  <si>
    <t xml:space="preserve">Додаток 11 </t>
  </si>
  <si>
    <t xml:space="preserve">                Додаток 12                 </t>
  </si>
  <si>
    <t xml:space="preserve"> Тарифи встановлені вперше.</t>
  </si>
  <si>
    <t xml:space="preserve">                        Додаток 13</t>
  </si>
  <si>
    <t xml:space="preserve">
розпор. 
№ 416 від 
11.03.2019 
</t>
  </si>
  <si>
    <t xml:space="preserve">Додаток 14 </t>
  </si>
  <si>
    <t/>
  </si>
  <si>
    <t xml:space="preserve">розпор. 
№ 290 від 
20.02.2019 </t>
  </si>
  <si>
    <t xml:space="preserve">2019
</t>
  </si>
  <si>
    <t xml:space="preserve">        Додаток 15                </t>
  </si>
  <si>
    <t xml:space="preserve"> Тариф встановлений вперше.</t>
  </si>
  <si>
    <t xml:space="preserve">           Додаток 16                </t>
  </si>
  <si>
    <t xml:space="preserve"> Тариф встановлюється вперше.</t>
  </si>
  <si>
    <t xml:space="preserve">                                                                   Додаток 17   </t>
  </si>
  <si>
    <t>розпор. 
№ 290 від 20.02.2019</t>
  </si>
  <si>
    <t xml:space="preserve">Додаток 18 </t>
  </si>
  <si>
    <t>Тариф встановлений вперше.</t>
  </si>
  <si>
    <t xml:space="preserve">розпор. 
№ 290 від 20.02.2019 
</t>
  </si>
  <si>
    <t>розпор. № 767     від 07.08.2015</t>
  </si>
  <si>
    <t>розпор. № 385 від 05.03.2019</t>
  </si>
  <si>
    <t>2017-2018</t>
  </si>
  <si>
    <t xml:space="preserve">       Додаток 19 </t>
  </si>
  <si>
    <t xml:space="preserve">розпор. № 983 від 11.10.2016 </t>
  </si>
  <si>
    <t xml:space="preserve"> Необхідность зміни тарифів обумовлена зростанням ціни на природний газ - постанова КМУ від 19.10.2018р.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 </t>
  </si>
  <si>
    <t xml:space="preserve">Податок на додану вартість </t>
  </si>
  <si>
    <t xml:space="preserve">    Додаток 21 </t>
  </si>
  <si>
    <t xml:space="preserve">
розпор. № 385 від 05.03.2019
  </t>
  </si>
  <si>
    <t xml:space="preserve">розпор. № 983 від 11.10.2016  </t>
  </si>
  <si>
    <t>201-2018</t>
  </si>
  <si>
    <t xml:space="preserve">                   Додаток 22</t>
  </si>
  <si>
    <t xml:space="preserve">                 розпор. № 385 від 05.03.2019
</t>
  </si>
  <si>
    <t xml:space="preserve">                  Додаток 23</t>
  </si>
  <si>
    <t xml:space="preserve">           Структура  тарифів на послуги з централізованого  постачання гарячої води для потреб     населення ТОВ "Керуюча компанія "Статус"</t>
  </si>
  <si>
    <t xml:space="preserve">           Структура  тарифів на послуги з централізованого  постачання гарячої води для потреб інших споживачів ТОВ "Керуюча компанія "Статус"</t>
  </si>
  <si>
    <t xml:space="preserve">    Додаток 24 </t>
  </si>
  <si>
    <t xml:space="preserve">діюча </t>
  </si>
  <si>
    <r>
      <t xml:space="preserve">                                                              </t>
    </r>
    <r>
      <rPr>
        <sz val="12"/>
        <rFont val="Times New Roman"/>
        <family val="1"/>
        <charset val="204"/>
      </rPr>
      <t>Додаток 25</t>
    </r>
  </si>
  <si>
    <r>
      <t xml:space="preserve">                                                                                                                                                                                                          </t>
    </r>
    <r>
      <rPr>
        <sz val="12"/>
        <rFont val="Times New Roman"/>
        <family val="1"/>
        <charset val="204"/>
      </rPr>
      <t>Додаток 26</t>
    </r>
  </si>
  <si>
    <t xml:space="preserve">розпор. № 690 
від 10.07.2015 </t>
  </si>
  <si>
    <t xml:space="preserve">розпор. № 1601                           від  12.12.2017 </t>
  </si>
  <si>
    <t xml:space="preserve">розпор. № 1901                           від  22.10.2018 </t>
  </si>
  <si>
    <t xml:space="preserve">розпор. № 347                           від  26.02.2019 </t>
  </si>
  <si>
    <t xml:space="preserve">
розпор. № 690 
від 10.07.2015 
</t>
  </si>
  <si>
    <t xml:space="preserve">
розпор. № 1901                           від  22.10.2018 
</t>
  </si>
  <si>
    <t xml:space="preserve">
розпор. № 347                           від  26.02.2019 </t>
  </si>
  <si>
    <t xml:space="preserve">                           Додаток 27</t>
  </si>
  <si>
    <t xml:space="preserve"> 
розпор. № 690 
від 10.07.2015 
</t>
  </si>
  <si>
    <t xml:space="preserve">
розпор. № 347                           від  26.02.2019</t>
  </si>
  <si>
    <t xml:space="preserve">
розпор. № 690 
від 10.07.2015 
 </t>
  </si>
  <si>
    <t xml:space="preserve">                розпор. № 347                           від  26.02.2019 
</t>
  </si>
  <si>
    <r>
      <t>грн/м</t>
    </r>
    <r>
      <rPr>
        <sz val="12"/>
        <color theme="1"/>
        <rFont val="Calibri"/>
        <family val="2"/>
        <charset val="204"/>
      </rPr>
      <t>²</t>
    </r>
  </si>
  <si>
    <t xml:space="preserve">       Додаток 28</t>
  </si>
  <si>
    <t xml:space="preserve"> Необхідність зміни тарифу викликана зміною ціни на покупну теплову енергію та холодне водопостачання.</t>
  </si>
  <si>
    <t xml:space="preserve">                                                  Додаток 29</t>
  </si>
  <si>
    <t xml:space="preserve">  Необхідність зміни тарифу викликана зміною ціни на покупну теплову енергію та холодне водопостачання.</t>
  </si>
  <si>
    <t xml:space="preserve">розпор. № 1601
 від  12.12.2017 </t>
  </si>
  <si>
    <t xml:space="preserve"> розпор. № 1901
 від  22.10.2018 
</t>
  </si>
  <si>
    <t xml:space="preserve">розпор. № 347 від  26.02.2019 
</t>
  </si>
  <si>
    <t xml:space="preserve"> Структура тарифу на теплову енергію для потреб населення</t>
  </si>
  <si>
    <t xml:space="preserve">      Додаток 30                </t>
  </si>
  <si>
    <t xml:space="preserve">
розпор. № 294 від 20.02.2019  </t>
  </si>
  <si>
    <t>розпор. № 972 від 10.10.2016</t>
  </si>
  <si>
    <t xml:space="preserve">ТОВ "ПОРЯД. ОК. УПРАВЛІННЯ ТА ЕКСПЛУАТАЦІЯ НЕРУХОМОСТІ"      </t>
  </si>
  <si>
    <t xml:space="preserve">        Додаток 31                </t>
  </si>
  <si>
    <t xml:space="preserve">
розпор. № 294 від 20.02.2019</t>
  </si>
  <si>
    <t xml:space="preserve">розпор. № 972 від 10.10.2016  </t>
  </si>
  <si>
    <t xml:space="preserve">                                                                                                                                                                 Додаток 32</t>
  </si>
  <si>
    <t xml:space="preserve">
розпор. № 972 від 10.10.2016
  </t>
  </si>
  <si>
    <t xml:space="preserve">
розпор. № 294 від 20.02.2019
  </t>
  </si>
  <si>
    <t xml:space="preserve">Додаток 33 </t>
  </si>
  <si>
    <t xml:space="preserve">           Структура тарифів на послуги з централізованого постачання гарячої води для потреб населення ТОВ "ПОРЯД. ОК. УПРАВЛІННЯ ТА ЕКСПЛУАТАЦІЯ НЕРУХОМОСТІ" </t>
  </si>
  <si>
    <t xml:space="preserve">
розпор. № 291 від 20.02.2019
</t>
  </si>
  <si>
    <t xml:space="preserve"> розпор. № 248 
від 20.02.2018</t>
  </si>
  <si>
    <t xml:space="preserve">        Додаток 34                   </t>
  </si>
  <si>
    <t>розпор. № 248 
від 20.02.2018</t>
  </si>
  <si>
    <t xml:space="preserve">Додаток 36 </t>
  </si>
  <si>
    <t xml:space="preserve">          Додаток 35                      </t>
  </si>
  <si>
    <t xml:space="preserve">
розпор. № 291 від 20.02.2019
 </t>
  </si>
  <si>
    <t xml:space="preserve">
розпор. № 291 від 20.02.2019 </t>
  </si>
  <si>
    <t xml:space="preserve">розпор. № 248 
від 20.02.2018 </t>
  </si>
  <si>
    <t xml:space="preserve"> Додаток 37</t>
  </si>
  <si>
    <t xml:space="preserve">
розпор. № 291 від 20.02.2019</t>
  </si>
  <si>
    <t>Додаток  38</t>
  </si>
  <si>
    <t xml:space="preserve">Додаток 39 </t>
  </si>
  <si>
    <t xml:space="preserve">                     Додаток 40</t>
  </si>
  <si>
    <t xml:space="preserve">Додаток 41 </t>
  </si>
  <si>
    <t xml:space="preserve">Додаток 42 </t>
  </si>
  <si>
    <t xml:space="preserve">          Додаток 43                      </t>
  </si>
  <si>
    <t xml:space="preserve">                Додаток 45</t>
  </si>
  <si>
    <t>ТОВ «С-ЛОГІСТИКА»</t>
  </si>
  <si>
    <t xml:space="preserve">
розпор. № 743 від 24.04.2019
 </t>
  </si>
  <si>
    <t>Структура тарифу</t>
  </si>
  <si>
    <t>на централізоване водопостачання для потреб інших споживачів</t>
  </si>
  <si>
    <t>ПрАТ "Київський радіозавод"</t>
  </si>
  <si>
    <t>Показник</t>
  </si>
  <si>
    <t>2018 
розпор. №1864 від 17.10.2018</t>
  </si>
  <si>
    <t>2019 
розпор.  №742 від 24.04.2019
діюча</t>
  </si>
  <si>
    <t>грн/куб. м</t>
  </si>
  <si>
    <t>1</t>
  </si>
  <si>
    <t>Виробнича собівартість, усього, у тому числі:</t>
  </si>
  <si>
    <t>прямі матеріальні витрати, у тому числі:</t>
  </si>
  <si>
    <t>покупна вода</t>
  </si>
  <si>
    <t>покупна вода у природному стані</t>
  </si>
  <si>
    <t>електроенергія</t>
  </si>
  <si>
    <t>інші прямі матеріальні витрати</t>
  </si>
  <si>
    <t>прямі витрати на оплату праці</t>
  </si>
  <si>
    <t>інші прямі витрати, у тому числі:</t>
  </si>
  <si>
    <t>1.3.1</t>
  </si>
  <si>
    <t>єдиний внесок на загальнообов'язкове державне соціальне страхування працівників</t>
  </si>
  <si>
    <t>1.3.2</t>
  </si>
  <si>
    <t>амортизація виробничих основних засобів та нематеріальних активів, безпосередньо пов'язаних з наданням послуги</t>
  </si>
  <si>
    <t>1.3.3</t>
  </si>
  <si>
    <t>інші прямі витрати</t>
  </si>
  <si>
    <t>загальновиробничі витрати</t>
  </si>
  <si>
    <t>3</t>
  </si>
  <si>
    <t>4</t>
  </si>
  <si>
    <t>5</t>
  </si>
  <si>
    <t>Фінансові витрати</t>
  </si>
  <si>
    <t>6</t>
  </si>
  <si>
    <t>7</t>
  </si>
  <si>
    <t>8</t>
  </si>
  <si>
    <t>9</t>
  </si>
  <si>
    <t>10</t>
  </si>
  <si>
    <t xml:space="preserve">     Необхідні зміни тарифу на централізоване водопостачання викликані підвищенням рівня мінімальної заробітної плати.</t>
  </si>
  <si>
    <t>Додаток 47</t>
  </si>
  <si>
    <t xml:space="preserve"> 
розпор.  №742 від 24.04.2019</t>
  </si>
  <si>
    <t>розпор. №155 від 17.03.2016</t>
  </si>
  <si>
    <t xml:space="preserve">розпор. №1078 від 02.11.2016             </t>
  </si>
  <si>
    <t>розпор. №1499 від 27.11.2017</t>
  </si>
  <si>
    <t>розпор. №645 від 16.04.2018</t>
  </si>
  <si>
    <t>розпор. №1864 від 17.10.2018</t>
  </si>
  <si>
    <r>
      <t>Тариф на централізоване водопостачання,                                               грн/м</t>
    </r>
    <r>
      <rPr>
        <sz val="12"/>
        <rFont val="Calibri"/>
        <family val="2"/>
        <charset val="204"/>
      </rPr>
      <t>³</t>
    </r>
    <r>
      <rPr>
        <sz val="12"/>
        <rFont val="Times New Roman"/>
        <family val="1"/>
        <charset val="204"/>
      </rPr>
      <t>, з ПДВ</t>
    </r>
  </si>
  <si>
    <r>
      <t>Тариф на централізоване водопостачання,                                                грн/м</t>
    </r>
    <r>
      <rPr>
        <sz val="12"/>
        <rFont val="Calibri"/>
        <family val="2"/>
        <charset val="204"/>
      </rPr>
      <t>³</t>
    </r>
    <r>
      <rPr>
        <sz val="12"/>
        <rFont val="Times New Roman"/>
        <family val="1"/>
        <charset val="204"/>
      </rPr>
      <t>, без ПДВ</t>
    </r>
  </si>
  <si>
    <t>Структура тарифу на централізоване водовідведення</t>
  </si>
  <si>
    <t>для  потреб інших споживачів ПрАТ "Київський радіозавод"</t>
  </si>
  <si>
    <t>2016        розпор. №155 від 17.03.2016</t>
  </si>
  <si>
    <t xml:space="preserve">2016         розпор. №1078 від 02.11.2016 </t>
  </si>
  <si>
    <t xml:space="preserve">2017         розпор. №1499 від 27.11.2017 </t>
  </si>
  <si>
    <t xml:space="preserve">2018          розпор. №645 від 16.04.2018   </t>
  </si>
  <si>
    <t>послуги сторонніх підприємств з очистки стоків</t>
  </si>
  <si>
    <t>Тариф на централізоване водопостачання,                                                грн./ м³, без ПДВ</t>
  </si>
  <si>
    <t>Тариф на централізоване водопостачання,                                               грн./ м³, з ПДВ</t>
  </si>
  <si>
    <t xml:space="preserve">     Необхідні зміни тарифу на централізоване водовідведення викликані підвищенням рівня мінімальної заробітної плати та підвищенням тарифів на централізоване водовідведення ПрАТ "АК "Київводоканал"</t>
  </si>
  <si>
    <t xml:space="preserve">                        Додаток 46</t>
  </si>
  <si>
    <t xml:space="preserve">  Додаток 48</t>
  </si>
  <si>
    <t>Додаток 49</t>
  </si>
  <si>
    <t xml:space="preserve">        Додаток 50                     </t>
  </si>
  <si>
    <t xml:space="preserve">         Додаток 51                     </t>
  </si>
  <si>
    <t>Додаток 52</t>
  </si>
  <si>
    <t xml:space="preserve">           Структура  тарифів на послуги з централізованого опалення для потреб інших споживачів ТОВ "КОМФОРТНА ОСЕЛЯ-ПЕЧЕРСЬК"</t>
  </si>
  <si>
    <t>Додаток 53</t>
  </si>
  <si>
    <t xml:space="preserve">                        Додаток 54</t>
  </si>
  <si>
    <t xml:space="preserve">                        Додаток 55</t>
  </si>
  <si>
    <t xml:space="preserve">        Додаток 20  </t>
  </si>
  <si>
    <t xml:space="preserve">розпор. № 2263 від 13.12.2018                  </t>
  </si>
  <si>
    <t xml:space="preserve">розпор. № 346 від 26.02.2019   </t>
  </si>
  <si>
    <t xml:space="preserve">розпор. № 2263 від 13.12.2018    </t>
  </si>
  <si>
    <t xml:space="preserve">розпор. № 346 від 26.02.2019    </t>
  </si>
  <si>
    <t xml:space="preserve">
розпор. 
№ 416 від 
11.03.2019 </t>
  </si>
  <si>
    <t xml:space="preserve">
розпор. 
№ 416 від 
11.03.2019</t>
  </si>
  <si>
    <t xml:space="preserve">           Структура  тарифу на послугу з централізованого опалення для потреб населення  ТОВ "Дім експерт інжиниринг"</t>
  </si>
  <si>
    <t xml:space="preserve">Необхідность зміни тарифів обумовлена зростанням ціни на природний газ - постанова КМУ від 19.10.2018р. №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 </t>
  </si>
  <si>
    <t xml:space="preserve"> Необхідность зміни тарифів обумовлена зростанням ціни на природний газ - постанова КМУ від 19.10.2018р.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t>
  </si>
  <si>
    <t>розпор. № 767 від 07.08.2015</t>
  </si>
  <si>
    <t xml:space="preserve">   Необхідность зміни тарифів обумовлено зростанням ціни на природний газ - постанова КМУ від 19.10.2018р.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 </t>
  </si>
  <si>
    <t xml:space="preserve"> Необхідность зміни тарифів обумовлено зростанням ціни на природний газ - постанова КМУ від 19.10.2018р. №867, централізоване водопостачання та водовідведення -  постанова НКРЕКП від 0410.2018р. № 1168, рівня мінімальної заробітної плати, зміною тарифів на електроенергію.</t>
  </si>
  <si>
    <t xml:space="preserve">розпор. № 1601                           від 12.12.2017 </t>
  </si>
  <si>
    <t xml:space="preserve">розпор. № 898 
від 26.09.2016 </t>
  </si>
  <si>
    <t xml:space="preserve"> розпор. № 898 
від 26.09.2016 </t>
  </si>
  <si>
    <t xml:space="preserve">  Необхідні змін тарифів викликані зміною обсягів виробництва та постачання теплової енергії, зміною ціни на природний газ, тарифів на централізоване постачання холодної води, розміру середньомісячної заробітної плати, зміною системи оподаткування підприємства тощо.</t>
  </si>
  <si>
    <t xml:space="preserve">  Необхідні змін тарифів викликані зміною обсягів виробництва та постачання теплововї енергії, зміною ціни на природний газ, тарифів на централізоване постачання холодної води, розміру середньомісячної заробітної плати, зміною системи оподаткування підприємства тощо.</t>
  </si>
  <si>
    <r>
      <t xml:space="preserve">Планований тариф на послугу з централізованого опалення, грн/кв.м </t>
    </r>
    <r>
      <rPr>
        <sz val="12"/>
        <color indexed="8"/>
        <rFont val="Calibri"/>
        <family val="2"/>
        <charset val="204"/>
      </rPr>
      <t xml:space="preserve">  </t>
    </r>
    <r>
      <rPr>
        <sz val="12"/>
        <color indexed="8"/>
        <rFont val="Times New Roman"/>
        <family val="1"/>
        <charset val="204"/>
      </rPr>
      <t>за місяць протягом опалювального періоду, з ПДВ</t>
    </r>
  </si>
  <si>
    <t xml:space="preserve">  Необхідність зміни тарифів обумовлена зростанням ціни на природний газ - постанова КМУ від 19.10.2018р. № 867, централізоване водопостачання та водовідведення - постанова НКРЕКП від 04.10.2018р. № 1168, рівня мінімальної заробітної плати , зміною тарифів на електроенергію. </t>
  </si>
  <si>
    <t xml:space="preserve">        Додаток 44                      </t>
  </si>
  <si>
    <t xml:space="preserve">Структура тарифів на послуги з централізованого опалення для потреб населення                                                                                                                                                                                        ТОВ "ПЕРШИЙ УКРАЇНСЬКИЙ ЕКСПЕРТНИЙ ЦЕНТР" </t>
  </si>
  <si>
    <t xml:space="preserve">Структура тарифів на послуги з централізованого  постачання гарячої води для потреб населення ТОВ "ПЕРШИЙ УКРАЇНСЬКИЙ ЕКСПЕРТНИЙ ЦЕНТР" </t>
  </si>
  <si>
    <t xml:space="preserve">           Структура тарифу на послугу з централізованого постачання гарячої води для потреб населення ТОВ "КОМФОРТНА ОСЕЛЯ-ПЕЧЕРСЬК"</t>
  </si>
  <si>
    <t>Додаток 8</t>
  </si>
  <si>
    <t xml:space="preserve">                                            Додаток 7</t>
  </si>
  <si>
    <t>Додаток 6</t>
  </si>
  <si>
    <t xml:space="preserve">  Тариф на теплову енергію з урахуванням 5% єдиного податку.</t>
  </si>
  <si>
    <t xml:space="preserve">  Тариф на послугу з централізованого опалення з урахуванням 5% єдиного податку.</t>
  </si>
  <si>
    <t xml:space="preserve">  Тариф на послугу з централізованого постачання гарячої води з урахуванням 5% єдиного податку.</t>
  </si>
  <si>
    <t>від 30.05.2019 № 984</t>
  </si>
  <si>
    <t>від 10.06.2019 № 1044</t>
  </si>
  <si>
    <t>від 20.05.2019 № 887</t>
  </si>
  <si>
    <t>КП «Керуюча компанія з обслуговування  житлового фонду Подільського району м. Києва»</t>
  </si>
  <si>
    <t xml:space="preserve">від 20.05.2019 № 886
</t>
  </si>
  <si>
    <t>від 20.05.2019 № 885</t>
  </si>
  <si>
    <t>1086,32*</t>
  </si>
  <si>
    <t>1493,98*</t>
  </si>
  <si>
    <t xml:space="preserve">від 20.05.2019 № 884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</si>
</sst>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0"/>
    <numFmt numFmtId="165" formatCode="0.00000"/>
    <numFmt numFmtId="166" formatCode="0.0"/>
    <numFmt numFmtId="167" formatCode="[$-419]General"/>
    <numFmt numFmtId="168" formatCode="#,##0.00000"/>
    <numFmt numFmtId="169" formatCode="0.00000000"/>
    <numFmt numFmtId="170" formatCode="0.0000"/>
    <numFmt numFmtId="171" formatCode="#,##0.000000"/>
    <numFmt numFmtId="172" formatCode="#,##0.0000"/>
  </numFmts>
  <fonts count="114" x14ac:knownFonts="1">
    <font>
      <sz val="11"/>
      <color theme="1"/>
      <name val="Calibri"/>
      <family val="2"/>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2"/>
      <name val="Times New Roman"/>
      <family val="1"/>
      <charset val="204"/>
    </font>
    <font>
      <b/>
      <sz val="12"/>
      <name val="Times New Roman"/>
      <family val="1"/>
      <charset val="204"/>
    </font>
    <font>
      <b/>
      <sz val="12"/>
      <color theme="1"/>
      <name val="Calibri"/>
      <family val="2"/>
      <scheme val="minor"/>
    </font>
    <font>
      <b/>
      <u/>
      <sz val="12"/>
      <name val="Times New Roman"/>
      <family val="1"/>
      <charset val="204"/>
    </font>
    <font>
      <sz val="12"/>
      <color theme="1"/>
      <name val="Calibri"/>
      <family val="2"/>
      <scheme val="minor"/>
    </font>
    <font>
      <sz val="12"/>
      <color indexed="8"/>
      <name val="Times New Roman"/>
      <family val="1"/>
      <charset val="204"/>
    </font>
    <font>
      <sz val="12"/>
      <color theme="1"/>
      <name val="Times New Roman"/>
      <family val="1"/>
      <charset val="204"/>
    </font>
    <font>
      <sz val="12"/>
      <color theme="1"/>
      <name val="Calibri"/>
      <family val="2"/>
      <charset val="204"/>
      <scheme val="minor"/>
    </font>
    <font>
      <sz val="11"/>
      <color theme="1"/>
      <name val="Times New Roman"/>
      <family val="1"/>
      <charset val="204"/>
    </font>
    <font>
      <sz val="16"/>
      <name val="Times New Roman"/>
      <family val="1"/>
      <charset val="204"/>
    </font>
    <font>
      <sz val="16"/>
      <name val="Arial"/>
      <family val="2"/>
      <charset val="204"/>
    </font>
    <font>
      <sz val="10"/>
      <name val="Times New Roman"/>
      <family val="1"/>
      <charset val="204"/>
    </font>
    <font>
      <sz val="13"/>
      <name val="Times New Roman"/>
      <family val="1"/>
      <charset val="204"/>
    </font>
    <font>
      <b/>
      <sz val="18"/>
      <name val="Times New Roman"/>
      <family val="1"/>
      <charset val="204"/>
    </font>
    <font>
      <sz val="14"/>
      <name val="Arial"/>
      <family val="2"/>
      <charset val="204"/>
    </font>
    <font>
      <sz val="18"/>
      <name val="Times New Roman"/>
      <family val="1"/>
      <charset val="204"/>
    </font>
    <font>
      <b/>
      <sz val="10"/>
      <name val="Times New Roman"/>
      <family val="1"/>
      <charset val="204"/>
    </font>
    <font>
      <b/>
      <sz val="16"/>
      <name val="Times New Roman"/>
      <family val="1"/>
      <charset val="204"/>
    </font>
    <font>
      <sz val="18"/>
      <color indexed="8"/>
      <name val="Times New Roman"/>
      <family val="1"/>
      <charset val="204"/>
    </font>
    <font>
      <sz val="14"/>
      <name val="Times New Roman"/>
      <family val="1"/>
      <charset val="204"/>
    </font>
    <font>
      <sz val="20"/>
      <color indexed="8"/>
      <name val="Times New Roman"/>
      <family val="1"/>
      <charset val="204"/>
    </font>
    <font>
      <b/>
      <sz val="14"/>
      <name val="Times New Roman"/>
      <family val="1"/>
      <charset val="204"/>
    </font>
    <font>
      <sz val="16"/>
      <color indexed="8"/>
      <name val="Times New Roman"/>
      <family val="1"/>
      <charset val="204"/>
    </font>
    <font>
      <sz val="11"/>
      <color indexed="8"/>
      <name val="Times New Roman"/>
      <family val="1"/>
      <charset val="204"/>
    </font>
    <font>
      <sz val="14"/>
      <color indexed="8"/>
      <name val="Times New Roman"/>
      <family val="1"/>
      <charset val="204"/>
    </font>
    <font>
      <b/>
      <sz val="18"/>
      <color indexed="8"/>
      <name val="Times New Roman"/>
      <family val="1"/>
      <charset val="204"/>
    </font>
    <font>
      <sz val="11"/>
      <color indexed="8"/>
      <name val="Calibri"/>
      <family val="2"/>
      <charset val="204"/>
    </font>
    <font>
      <sz val="11"/>
      <color indexed="10"/>
      <name val="Times New Roman"/>
      <family val="1"/>
      <charset val="204"/>
    </font>
    <font>
      <sz val="18"/>
      <color indexed="8"/>
      <name val="Calibri"/>
      <family val="2"/>
      <charset val="204"/>
    </font>
    <font>
      <vertAlign val="superscript"/>
      <sz val="18"/>
      <color indexed="8"/>
      <name val="Times New Roman"/>
      <family val="1"/>
      <charset val="204"/>
    </font>
    <font>
      <vertAlign val="superscript"/>
      <sz val="18"/>
      <color indexed="8"/>
      <name val="Calibri"/>
      <family val="2"/>
      <charset val="204"/>
    </font>
    <font>
      <b/>
      <sz val="20"/>
      <color indexed="8"/>
      <name val="Times New Roman"/>
      <family val="1"/>
      <charset val="204"/>
    </font>
    <font>
      <b/>
      <sz val="20"/>
      <name val="Times New Roman"/>
      <family val="1"/>
      <charset val="204"/>
    </font>
    <font>
      <sz val="14"/>
      <color theme="1"/>
      <name val="Times New Roman"/>
      <family val="1"/>
      <charset val="204"/>
    </font>
    <font>
      <sz val="16"/>
      <color theme="1"/>
      <name val="Times New Roman"/>
      <family val="1"/>
      <charset val="204"/>
    </font>
    <font>
      <sz val="18"/>
      <color theme="1"/>
      <name val="Times New Roman"/>
      <family val="1"/>
      <charset val="204"/>
    </font>
    <font>
      <b/>
      <sz val="26"/>
      <color indexed="8"/>
      <name val="Times New Roman"/>
      <family val="1"/>
      <charset val="204"/>
    </font>
    <font>
      <u/>
      <sz val="12"/>
      <color theme="1"/>
      <name val="Times New Roman"/>
      <family val="1"/>
      <charset val="204"/>
    </font>
    <font>
      <sz val="20"/>
      <color theme="1"/>
      <name val="Times New Roman"/>
      <family val="1"/>
      <charset val="204"/>
    </font>
    <font>
      <b/>
      <sz val="20"/>
      <color theme="1"/>
      <name val="Times New Roman"/>
      <family val="1"/>
      <charset val="204"/>
    </font>
    <font>
      <sz val="11"/>
      <color rgb="FFFF0000"/>
      <name val="Times New Roman"/>
      <family val="1"/>
      <charset val="204"/>
    </font>
    <font>
      <b/>
      <sz val="12"/>
      <color theme="2" tint="-0.249977111117893"/>
      <name val="Times New Roman"/>
      <family val="1"/>
      <charset val="204"/>
    </font>
    <font>
      <sz val="11"/>
      <color theme="2" tint="-0.249977111117893"/>
      <name val="Times New Roman"/>
      <family val="1"/>
      <charset val="204"/>
    </font>
    <font>
      <vertAlign val="superscript"/>
      <sz val="18"/>
      <color theme="1"/>
      <name val="Calibri"/>
      <family val="2"/>
      <charset val="204"/>
      <scheme val="minor"/>
    </font>
    <font>
      <sz val="18"/>
      <color theme="1"/>
      <name val="Calibri"/>
      <family val="2"/>
      <charset val="204"/>
      <scheme val="minor"/>
    </font>
    <font>
      <sz val="22"/>
      <color theme="1"/>
      <name val="Times New Roman"/>
      <family val="1"/>
      <charset val="204"/>
    </font>
    <font>
      <u/>
      <sz val="18"/>
      <color theme="1"/>
      <name val="Times New Roman"/>
      <family val="1"/>
      <charset val="204"/>
    </font>
    <font>
      <b/>
      <sz val="12"/>
      <color indexed="8"/>
      <name val="Times New Roman"/>
      <family val="1"/>
      <charset val="204"/>
    </font>
    <font>
      <vertAlign val="superscript"/>
      <sz val="12"/>
      <color indexed="8"/>
      <name val="Times New Roman"/>
      <family val="1"/>
      <charset val="204"/>
    </font>
    <font>
      <vertAlign val="superscript"/>
      <sz val="12"/>
      <color indexed="8"/>
      <name val="Calibri"/>
      <family val="2"/>
      <charset val="204"/>
    </font>
    <font>
      <sz val="12"/>
      <color indexed="8"/>
      <name val="Calibri"/>
      <family val="2"/>
      <charset val="204"/>
    </font>
    <font>
      <b/>
      <sz val="11"/>
      <color theme="1"/>
      <name val="Times New Roman"/>
      <family val="1"/>
      <charset val="204"/>
    </font>
    <font>
      <sz val="14"/>
      <name val="Arial Cyr"/>
      <charset val="204"/>
    </font>
    <font>
      <b/>
      <sz val="12"/>
      <color theme="1"/>
      <name val="Times New Roman"/>
      <family val="1"/>
      <charset val="204"/>
    </font>
    <font>
      <vertAlign val="superscript"/>
      <sz val="12"/>
      <color theme="1"/>
      <name val="Calibri"/>
      <family val="2"/>
      <charset val="204"/>
      <scheme val="minor"/>
    </font>
    <font>
      <sz val="12"/>
      <name val="Arial Cyr"/>
      <charset val="204"/>
    </font>
    <font>
      <sz val="11"/>
      <color rgb="FF000000"/>
      <name val="Arial"/>
      <family val="2"/>
      <charset val="204"/>
    </font>
    <font>
      <sz val="10"/>
      <name val="Arial Cyr"/>
      <family val="2"/>
      <charset val="204"/>
    </font>
    <font>
      <vertAlign val="superscript"/>
      <sz val="12"/>
      <color theme="1"/>
      <name val="Times New Roman"/>
      <family val="1"/>
      <charset val="204"/>
    </font>
    <font>
      <sz val="16"/>
      <color theme="1"/>
      <name val="Calibri"/>
      <family val="2"/>
      <charset val="204"/>
      <scheme val="minor"/>
    </font>
    <font>
      <b/>
      <sz val="10"/>
      <name val="Arial"/>
      <family val="2"/>
      <charset val="204"/>
    </font>
    <font>
      <sz val="12"/>
      <name val="Arial"/>
      <family val="2"/>
      <charset val="204"/>
    </font>
    <font>
      <b/>
      <i/>
      <sz val="10"/>
      <name val="Arial Cyr"/>
      <charset val="204"/>
    </font>
    <font>
      <b/>
      <sz val="12"/>
      <name val="Arial Cyr"/>
      <charset val="204"/>
    </font>
    <font>
      <sz val="12"/>
      <color rgb="FFFF0000"/>
      <name val="Times New Roman"/>
      <family val="1"/>
      <charset val="204"/>
    </font>
    <font>
      <sz val="11"/>
      <name val="Times New Roman"/>
      <family val="1"/>
      <charset val="204"/>
    </font>
    <font>
      <b/>
      <i/>
      <sz val="16"/>
      <name val="Times New Roman"/>
      <family val="1"/>
      <charset val="204"/>
    </font>
    <font>
      <sz val="10"/>
      <color theme="1"/>
      <name val="Calibri"/>
      <family val="2"/>
      <charset val="204"/>
      <scheme val="minor"/>
    </font>
    <font>
      <i/>
      <sz val="12"/>
      <name val="Times New Roman"/>
      <family val="1"/>
      <charset val="204"/>
    </font>
    <font>
      <b/>
      <sz val="12"/>
      <name val="Arial"/>
      <family val="2"/>
      <charset val="204"/>
    </font>
    <font>
      <sz val="14"/>
      <color theme="1"/>
      <name val="Calibri"/>
      <family val="2"/>
      <charset val="204"/>
      <scheme val="minor"/>
    </font>
    <font>
      <b/>
      <sz val="12"/>
      <color theme="0"/>
      <name val="Times New Roman"/>
      <family val="1"/>
      <charset val="204"/>
    </font>
    <font>
      <i/>
      <sz val="12"/>
      <color indexed="8"/>
      <name val="Times New Roman"/>
      <family val="1"/>
      <charset val="204"/>
    </font>
    <font>
      <sz val="12"/>
      <color theme="0"/>
      <name val="Times New Roman"/>
      <family val="1"/>
      <charset val="204"/>
    </font>
    <font>
      <sz val="12"/>
      <color theme="1"/>
      <name val="Calibri"/>
      <family val="2"/>
      <charset val="204"/>
    </font>
    <font>
      <b/>
      <sz val="12"/>
      <color theme="1"/>
      <name val="Calibri"/>
      <family val="2"/>
      <charset val="204"/>
    </font>
    <font>
      <b/>
      <sz val="12"/>
      <name val="Calibri"/>
      <family val="2"/>
      <charset val="204"/>
    </font>
    <font>
      <i/>
      <sz val="12"/>
      <color theme="1"/>
      <name val="Times New Roman"/>
      <family val="1"/>
      <charset val="204"/>
    </font>
    <font>
      <sz val="12"/>
      <name val="Calibri"/>
      <family val="2"/>
      <charset val="204"/>
    </font>
    <font>
      <sz val="12"/>
      <name val="Arial Cyr"/>
      <family val="2"/>
      <charset val="204"/>
    </font>
    <font>
      <sz val="10"/>
      <color indexed="8"/>
      <name val="Arial"/>
      <family val="2"/>
      <charset val="204"/>
    </font>
    <font>
      <sz val="18"/>
      <name val="Arial Cyr"/>
      <charset val="204"/>
    </font>
    <font>
      <b/>
      <sz val="14"/>
      <color theme="2" tint="-0.249977111117893"/>
      <name val="Times New Roman"/>
      <family val="1"/>
      <charset val="204"/>
    </font>
    <font>
      <sz val="14"/>
      <color theme="2" tint="-0.249977111117893"/>
      <name val="Times New Roman"/>
      <family val="1"/>
      <charset val="204"/>
    </font>
    <font>
      <sz val="18"/>
      <name val="Arial Cyr"/>
      <family val="2"/>
      <charset val="204"/>
    </font>
    <font>
      <sz val="18"/>
      <color indexed="8"/>
      <name val="Arial"/>
      <family val="2"/>
      <charset val="204"/>
    </font>
    <font>
      <sz val="14"/>
      <color rgb="FFFF0000"/>
      <name val="Times New Roman"/>
      <family val="1"/>
      <charset val="204"/>
    </font>
    <font>
      <b/>
      <sz val="14"/>
      <color rgb="FFFF0000"/>
      <name val="Times New Roman"/>
      <family val="1"/>
      <charset val="204"/>
    </font>
    <font>
      <sz val="14"/>
      <name val="Arial Cyr"/>
      <family val="2"/>
      <charset val="204"/>
    </font>
    <font>
      <sz val="14"/>
      <color indexed="8"/>
      <name val="Arial"/>
      <family val="2"/>
      <charset val="204"/>
    </font>
    <font>
      <b/>
      <sz val="12"/>
      <color rgb="FFFF0000"/>
      <name val="Times New Roman"/>
      <family val="1"/>
      <charset val="204"/>
    </font>
    <font>
      <b/>
      <i/>
      <sz val="12"/>
      <color indexed="8"/>
      <name val="Times New Roman"/>
      <family val="1"/>
      <charset val="204"/>
    </font>
    <font>
      <b/>
      <i/>
      <sz val="12"/>
      <color theme="1"/>
      <name val="Times New Roman"/>
      <family val="1"/>
      <charset val="204"/>
    </font>
    <font>
      <b/>
      <i/>
      <sz val="12"/>
      <color theme="1"/>
      <name val="Calibri"/>
      <family val="2"/>
      <scheme val="minor"/>
    </font>
    <font>
      <b/>
      <sz val="11"/>
      <color theme="1"/>
      <name val="Calibri"/>
      <family val="2"/>
      <scheme val="minor"/>
    </font>
    <font>
      <b/>
      <sz val="12"/>
      <color rgb="FFFF0000"/>
      <name val="Arial Cyr"/>
      <charset val="204"/>
    </font>
    <font>
      <sz val="12"/>
      <color rgb="FFFF0000"/>
      <name val="Arial Cyr"/>
      <charset val="204"/>
    </font>
    <font>
      <b/>
      <sz val="9"/>
      <color indexed="81"/>
      <name val="Tahoma"/>
      <family val="2"/>
      <charset val="204"/>
    </font>
    <font>
      <sz val="12"/>
      <color rgb="FFFFC00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6">
    <xf numFmtId="0" fontId="0" fillId="0" borderId="0"/>
    <xf numFmtId="0" fontId="13" fillId="0" borderId="0"/>
    <xf numFmtId="0" fontId="12" fillId="0" borderId="0"/>
    <xf numFmtId="0" fontId="11" fillId="0" borderId="0"/>
    <xf numFmtId="0" fontId="11" fillId="0" borderId="0"/>
    <xf numFmtId="0" fontId="11" fillId="0" borderId="0"/>
    <xf numFmtId="0" fontId="11" fillId="0" borderId="0"/>
    <xf numFmtId="0" fontId="11" fillId="0" borderId="0"/>
    <xf numFmtId="0" fontId="12" fillId="0" borderId="0"/>
    <xf numFmtId="167" fontId="70" fillId="0" borderId="0" applyFont="0" applyBorder="0" applyProtection="0"/>
    <xf numFmtId="0" fontId="71" fillId="0" borderId="0"/>
    <xf numFmtId="0" fontId="10" fillId="0" borderId="0"/>
    <xf numFmtId="0" fontId="12" fillId="0" borderId="0"/>
    <xf numFmtId="0" fontId="9" fillId="0" borderId="0"/>
    <xf numFmtId="0" fontId="9" fillId="0" borderId="0"/>
    <xf numFmtId="0" fontId="8" fillId="0" borderId="0"/>
  </cellStyleXfs>
  <cellXfs count="999">
    <xf numFmtId="0" fontId="0" fillId="0" borderId="0" xfId="0"/>
    <xf numFmtId="0" fontId="14" fillId="0" borderId="0" xfId="1" applyFont="1" applyFill="1" applyBorder="1" applyAlignment="1">
      <alignment horizontal="center" vertical="center"/>
    </xf>
    <xf numFmtId="0" fontId="14" fillId="0" borderId="0" xfId="1" applyFont="1" applyFill="1" applyBorder="1"/>
    <xf numFmtId="0" fontId="14" fillId="0" borderId="0" xfId="1" applyFont="1" applyFill="1" applyBorder="1" applyAlignment="1"/>
    <xf numFmtId="0" fontId="14" fillId="0" borderId="0" xfId="1" applyFont="1" applyFill="1" applyAlignment="1">
      <alignment horizontal="left"/>
    </xf>
    <xf numFmtId="0" fontId="17" fillId="0" borderId="0" xfId="1" applyFont="1" applyFill="1" applyBorder="1" applyAlignment="1">
      <alignment horizontal="center" vertical="center" wrapText="1"/>
    </xf>
    <xf numFmtId="0" fontId="14" fillId="0" borderId="0" xfId="1" applyFont="1" applyFill="1" applyAlignment="1">
      <alignment horizontal="center" vertical="center"/>
    </xf>
    <xf numFmtId="0" fontId="15" fillId="0" borderId="0" xfId="1" applyFont="1" applyFill="1" applyBorder="1" applyAlignment="1"/>
    <xf numFmtId="0" fontId="15" fillId="0" borderId="0" xfId="1" applyFont="1" applyFill="1" applyBorder="1" applyAlignment="1">
      <alignment horizontal="right" vertical="center"/>
    </xf>
    <xf numFmtId="0" fontId="14" fillId="0" borderId="0" xfId="1" applyFont="1" applyFill="1" applyBorder="1" applyAlignment="1">
      <alignment horizontal="right" vertical="center"/>
    </xf>
    <xf numFmtId="0" fontId="14" fillId="0" borderId="1" xfId="1" applyNumberFormat="1" applyFont="1" applyFill="1" applyBorder="1" applyAlignment="1">
      <alignment horizontal="center" vertical="center" wrapText="1"/>
    </xf>
    <xf numFmtId="0" fontId="14" fillId="0" borderId="1" xfId="1" applyNumberFormat="1" applyFont="1" applyFill="1" applyBorder="1" applyAlignment="1">
      <alignment horizontal="center" wrapText="1"/>
    </xf>
    <xf numFmtId="0" fontId="14" fillId="0" borderId="1" xfId="1" applyFont="1" applyFill="1" applyBorder="1" applyAlignment="1">
      <alignment horizontal="left" vertical="center" wrapText="1"/>
    </xf>
    <xf numFmtId="49" fontId="14" fillId="0" borderId="1" xfId="1" applyNumberFormat="1" applyFont="1" applyFill="1" applyBorder="1" applyAlignment="1">
      <alignment horizontal="center" vertical="center" wrapText="1"/>
    </xf>
    <xf numFmtId="4" fontId="14" fillId="0" borderId="1" xfId="1" applyNumberFormat="1" applyFont="1" applyFill="1" applyBorder="1" applyAlignment="1">
      <alignment horizontal="center" vertical="center" wrapText="1"/>
    </xf>
    <xf numFmtId="0" fontId="14" fillId="0" borderId="1" xfId="1" applyFont="1" applyFill="1" applyBorder="1" applyAlignment="1">
      <alignment vertical="center" wrapText="1"/>
    </xf>
    <xf numFmtId="0" fontId="14" fillId="0" borderId="1" xfId="2" applyFont="1" applyBorder="1" applyAlignment="1">
      <alignment horizontal="left" vertical="center" wrapText="1"/>
    </xf>
    <xf numFmtId="2" fontId="20" fillId="2" borderId="1" xfId="2" applyNumberFormat="1" applyFont="1" applyFill="1" applyBorder="1" applyAlignment="1">
      <alignment horizontal="center" vertical="center" wrapText="1"/>
    </xf>
    <xf numFmtId="0" fontId="20" fillId="0" borderId="1" xfId="0" applyFont="1" applyBorder="1" applyAlignment="1">
      <alignment horizontal="center" vertical="center"/>
    </xf>
    <xf numFmtId="0" fontId="14" fillId="0" borderId="0" xfId="1" applyFont="1" applyFill="1" applyBorder="1" applyAlignment="1">
      <alignment vertical="center"/>
    </xf>
    <xf numFmtId="0" fontId="0" fillId="0" borderId="0" xfId="0" applyBorder="1"/>
    <xf numFmtId="2" fontId="14" fillId="0" borderId="1" xfId="1" applyNumberFormat="1" applyFont="1" applyFill="1" applyBorder="1" applyAlignment="1">
      <alignment horizontal="center" vertical="center"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xf>
    <xf numFmtId="0" fontId="23" fillId="0" borderId="0" xfId="1" applyFont="1" applyFill="1" applyBorder="1" applyAlignment="1">
      <alignment horizontal="center" vertical="center"/>
    </xf>
    <xf numFmtId="0" fontId="23" fillId="0" borderId="0" xfId="1" applyFont="1" applyFill="1" applyBorder="1" applyAlignment="1">
      <alignment vertical="center"/>
    </xf>
    <xf numFmtId="0" fontId="24" fillId="0" borderId="0" xfId="1" applyFont="1" applyFill="1" applyBorder="1"/>
    <xf numFmtId="0" fontId="23" fillId="0" borderId="0" xfId="1" applyFont="1" applyFill="1" applyAlignment="1">
      <alignment horizontal="right"/>
    </xf>
    <xf numFmtId="0" fontId="24" fillId="0" borderId="0" xfId="1" applyFont="1" applyFill="1"/>
    <xf numFmtId="0" fontId="11" fillId="0" borderId="0" xfId="5"/>
    <xf numFmtId="0" fontId="23" fillId="0" borderId="0" xfId="1" applyFont="1" applyFill="1" applyAlignment="1"/>
    <xf numFmtId="0" fontId="25" fillId="0" borderId="0" xfId="1" applyFont="1" applyFill="1" applyBorder="1"/>
    <xf numFmtId="0" fontId="26" fillId="0" borderId="0" xfId="1" applyFont="1" applyFill="1" applyAlignment="1">
      <alignment horizontal="left"/>
    </xf>
    <xf numFmtId="0" fontId="13" fillId="0" borderId="0" xfId="1" applyFill="1"/>
    <xf numFmtId="0" fontId="28" fillId="0" borderId="0" xfId="1" applyFont="1" applyFill="1"/>
    <xf numFmtId="0" fontId="27" fillId="0" borderId="0" xfId="1" applyFont="1" applyFill="1" applyBorder="1" applyAlignment="1">
      <alignment vertical="center" wrapText="1"/>
    </xf>
    <xf numFmtId="0" fontId="23" fillId="0" borderId="1" xfId="1"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0" fontId="23" fillId="0" borderId="1" xfId="1" applyNumberFormat="1" applyFont="1" applyFill="1" applyBorder="1" applyAlignment="1">
      <alignment horizontal="center" wrapText="1"/>
    </xf>
    <xf numFmtId="0" fontId="23" fillId="0" borderId="1" xfId="1" applyFont="1" applyFill="1" applyBorder="1" applyAlignment="1">
      <alignment horizontal="left" vertical="center" wrapText="1"/>
    </xf>
    <xf numFmtId="4" fontId="23" fillId="0" borderId="1" xfId="1" applyNumberFormat="1" applyFont="1" applyFill="1" applyBorder="1" applyAlignment="1">
      <alignment horizontal="center" vertical="center"/>
    </xf>
    <xf numFmtId="0" fontId="13" fillId="0" borderId="0" xfId="1" applyFill="1" applyAlignment="1">
      <alignment wrapText="1"/>
    </xf>
    <xf numFmtId="49" fontId="23" fillId="0" borderId="1" xfId="1" applyNumberFormat="1" applyFont="1" applyFill="1" applyBorder="1" applyAlignment="1">
      <alignment horizontal="center" vertical="center" wrapText="1"/>
    </xf>
    <xf numFmtId="4" fontId="23" fillId="0" borderId="1" xfId="1" applyNumberFormat="1" applyFont="1" applyFill="1" applyBorder="1" applyAlignment="1">
      <alignment horizontal="center" vertical="center" wrapText="1"/>
    </xf>
    <xf numFmtId="0" fontId="30" fillId="0" borderId="0" xfId="1" applyFont="1" applyFill="1"/>
    <xf numFmtId="0" fontId="23" fillId="0" borderId="1" xfId="1" applyFont="1" applyFill="1" applyBorder="1" applyAlignment="1">
      <alignment vertical="center" wrapText="1"/>
    </xf>
    <xf numFmtId="0" fontId="13" fillId="0" borderId="0" xfId="1" applyFont="1" applyFill="1" applyAlignment="1">
      <alignment wrapText="1"/>
    </xf>
    <xf numFmtId="0" fontId="31" fillId="0" borderId="0" xfId="1" applyFont="1" applyFill="1"/>
    <xf numFmtId="0" fontId="33" fillId="0" borderId="0" xfId="1" applyFont="1" applyFill="1"/>
    <xf numFmtId="0" fontId="34" fillId="0" borderId="0" xfId="5" applyFont="1" applyAlignment="1">
      <alignment wrapText="1"/>
    </xf>
    <xf numFmtId="0" fontId="35" fillId="0" borderId="0" xfId="1" applyFont="1" applyFill="1" applyBorder="1" applyAlignment="1">
      <alignment horizontal="right" vertical="center"/>
    </xf>
    <xf numFmtId="164" fontId="27" fillId="0" borderId="0" xfId="1" applyNumberFormat="1" applyFont="1" applyFill="1"/>
    <xf numFmtId="0" fontId="37" fillId="0" borderId="0" xfId="2" applyFont="1" applyBorder="1" applyAlignment="1">
      <alignment horizontal="center" vertical="center" wrapText="1"/>
    </xf>
    <xf numFmtId="0" fontId="37" fillId="0" borderId="0" xfId="2" applyFont="1"/>
    <xf numFmtId="0" fontId="37" fillId="0" borderId="0" xfId="2" applyFont="1" applyAlignment="1">
      <alignment horizontal="center" wrapText="1"/>
    </xf>
    <xf numFmtId="0" fontId="36" fillId="0" borderId="0" xfId="2" applyFont="1" applyAlignment="1">
      <alignment horizontal="right"/>
    </xf>
    <xf numFmtId="0" fontId="38" fillId="0" borderId="0" xfId="2" applyFont="1" applyBorder="1" applyAlignment="1">
      <alignment vertical="center"/>
    </xf>
    <xf numFmtId="0" fontId="41" fillId="0" borderId="0" xfId="2" applyFont="1"/>
    <xf numFmtId="0" fontId="32" fillId="0" borderId="1" xfId="2" applyFont="1" applyBorder="1" applyAlignment="1">
      <alignment horizontal="center"/>
    </xf>
    <xf numFmtId="0" fontId="32" fillId="3" borderId="1" xfId="2" applyFont="1" applyFill="1" applyBorder="1" applyAlignment="1">
      <alignment horizontal="center" vertical="center" wrapText="1"/>
    </xf>
    <xf numFmtId="0" fontId="32" fillId="0" borderId="1" xfId="2" applyFont="1" applyBorder="1" applyAlignment="1">
      <alignment horizontal="center" vertical="center"/>
    </xf>
    <xf numFmtId="0" fontId="29" fillId="0" borderId="1" xfId="2" applyFont="1" applyBorder="1" applyAlignment="1">
      <alignment horizontal="left" vertical="center" wrapText="1"/>
    </xf>
    <xf numFmtId="2" fontId="29" fillId="0" borderId="1" xfId="2" applyNumberFormat="1" applyFont="1" applyBorder="1" applyAlignment="1">
      <alignment horizontal="center" vertical="center"/>
    </xf>
    <xf numFmtId="2" fontId="32" fillId="0" borderId="1" xfId="2" applyNumberFormat="1" applyFont="1" applyBorder="1" applyAlignment="1">
      <alignment horizontal="center" vertical="center"/>
    </xf>
    <xf numFmtId="0" fontId="32" fillId="0" borderId="1" xfId="2" applyFont="1" applyBorder="1" applyAlignment="1">
      <alignment horizontal="left" vertical="center" wrapText="1"/>
    </xf>
    <xf numFmtId="0" fontId="39" fillId="0" borderId="0" xfId="2" applyFont="1" applyBorder="1" applyAlignment="1">
      <alignment vertical="center" wrapText="1"/>
    </xf>
    <xf numFmtId="0" fontId="34" fillId="0" borderId="0" xfId="2" applyFont="1" applyBorder="1" applyAlignment="1">
      <alignment vertical="center" wrapText="1"/>
    </xf>
    <xf numFmtId="0" fontId="31" fillId="0" borderId="0" xfId="1" applyFont="1" applyFill="1" applyBorder="1" applyAlignment="1">
      <alignment horizontal="left" wrapText="1"/>
    </xf>
    <xf numFmtId="0" fontId="36" fillId="0" borderId="0" xfId="5" applyFont="1" applyAlignment="1">
      <alignment horizontal="center" vertical="top" wrapText="1"/>
    </xf>
    <xf numFmtId="2" fontId="27" fillId="0" borderId="0" xfId="1" applyNumberFormat="1" applyFont="1" applyFill="1" applyBorder="1"/>
    <xf numFmtId="0" fontId="31" fillId="0" borderId="0" xfId="1" applyFont="1" applyFill="1" applyBorder="1"/>
    <xf numFmtId="0" fontId="45" fillId="0" borderId="0" xfId="2" applyFont="1" applyBorder="1" applyAlignment="1">
      <alignment vertical="center" wrapText="1"/>
    </xf>
    <xf numFmtId="0" fontId="32" fillId="0" borderId="0" xfId="2" applyFont="1" applyBorder="1" applyAlignment="1">
      <alignment vertical="center" wrapText="1"/>
    </xf>
    <xf numFmtId="0" fontId="50" fillId="0" borderId="0" xfId="2" applyFont="1" applyBorder="1" applyAlignment="1">
      <alignment vertical="center" wrapText="1"/>
    </xf>
    <xf numFmtId="1" fontId="32" fillId="0" borderId="1" xfId="2" applyNumberFormat="1" applyFont="1" applyBorder="1" applyAlignment="1">
      <alignment horizontal="center" vertical="center"/>
    </xf>
    <xf numFmtId="0" fontId="11" fillId="0" borderId="0" xfId="6"/>
    <xf numFmtId="0" fontId="11" fillId="0" borderId="0" xfId="6" applyBorder="1"/>
    <xf numFmtId="0" fontId="15" fillId="0" borderId="6" xfId="1" applyFont="1" applyFill="1" applyBorder="1" applyAlignment="1"/>
    <xf numFmtId="0" fontId="23" fillId="0" borderId="0" xfId="1" applyFont="1" applyFill="1" applyBorder="1" applyAlignment="1">
      <alignment horizontal="center" vertical="center" wrapText="1"/>
    </xf>
    <xf numFmtId="4" fontId="11" fillId="0" borderId="0" xfId="6" applyNumberFormat="1"/>
    <xf numFmtId="164" fontId="11" fillId="0" borderId="0" xfId="6" applyNumberFormat="1"/>
    <xf numFmtId="0" fontId="14" fillId="0" borderId="0" xfId="1" applyFont="1" applyFill="1" applyBorder="1" applyAlignment="1">
      <alignment horizontal="left" wrapText="1"/>
    </xf>
    <xf numFmtId="0" fontId="14" fillId="0" borderId="0" xfId="1" applyFont="1" applyFill="1" applyAlignment="1">
      <alignment vertical="center" wrapText="1"/>
    </xf>
    <xf numFmtId="0" fontId="11" fillId="0" borderId="0" xfId="6" applyAlignment="1">
      <alignment wrapText="1"/>
    </xf>
    <xf numFmtId="0" fontId="20" fillId="0" borderId="0" xfId="6" applyFont="1" applyAlignment="1">
      <alignment horizontal="left"/>
    </xf>
    <xf numFmtId="0" fontId="51" fillId="0" borderId="0" xfId="6" applyFont="1" applyBorder="1" applyAlignment="1"/>
    <xf numFmtId="0" fontId="20" fillId="0" borderId="0" xfId="6" applyFont="1"/>
    <xf numFmtId="0" fontId="18" fillId="0" borderId="0" xfId="6" applyFont="1" applyAlignment="1"/>
    <xf numFmtId="0" fontId="21" fillId="0" borderId="0" xfId="6" applyFont="1"/>
    <xf numFmtId="0" fontId="14" fillId="0" borderId="0" xfId="1" applyFont="1" applyFill="1" applyAlignment="1">
      <alignment horizontal="right"/>
    </xf>
    <xf numFmtId="0" fontId="11" fillId="0" borderId="0" xfId="6" applyFill="1"/>
    <xf numFmtId="0" fontId="11" fillId="0" borderId="0" xfId="6" applyFill="1" applyBorder="1"/>
    <xf numFmtId="164" fontId="11" fillId="0" borderId="0" xfId="6" applyNumberFormat="1" applyFill="1"/>
    <xf numFmtId="0" fontId="11" fillId="0" borderId="0" xfId="6" applyFill="1" applyAlignment="1">
      <alignment wrapText="1"/>
    </xf>
    <xf numFmtId="0" fontId="20" fillId="0" borderId="0" xfId="6" applyFont="1" applyFill="1" applyAlignment="1">
      <alignment horizontal="left"/>
    </xf>
    <xf numFmtId="0" fontId="51" fillId="0" borderId="0" xfId="6" applyFont="1" applyFill="1" applyBorder="1" applyAlignment="1"/>
    <xf numFmtId="0" fontId="20" fillId="0" borderId="0" xfId="6" applyFont="1" applyFill="1"/>
    <xf numFmtId="0" fontId="18" fillId="0" borderId="0" xfId="6" applyFont="1" applyFill="1" applyAlignment="1"/>
    <xf numFmtId="0" fontId="21" fillId="0" borderId="0" xfId="6" applyFont="1" applyFill="1"/>
    <xf numFmtId="0" fontId="20" fillId="0" borderId="0" xfId="6" applyFont="1" applyFill="1" applyAlignment="1">
      <alignment horizontal="center"/>
    </xf>
    <xf numFmtId="0" fontId="37" fillId="0" borderId="0" xfId="8" applyFont="1" applyFill="1" applyBorder="1" applyAlignment="1">
      <alignment horizontal="center" vertical="center" wrapText="1"/>
    </xf>
    <xf numFmtId="0" fontId="22" fillId="0" borderId="0" xfId="8" applyFont="1" applyFill="1"/>
    <xf numFmtId="0" fontId="49" fillId="0" borderId="0" xfId="8" applyFont="1" applyFill="1" applyAlignment="1">
      <alignment horizontal="right" vertical="top" wrapText="1"/>
    </xf>
    <xf numFmtId="0" fontId="52" fillId="0" borderId="0" xfId="8" applyFont="1" applyFill="1" applyAlignment="1">
      <alignment horizontal="center" wrapText="1"/>
    </xf>
    <xf numFmtId="0" fontId="47" fillId="0" borderId="0" xfId="8" applyFont="1" applyFill="1" applyAlignment="1">
      <alignment horizontal="left" vertical="top" wrapText="1"/>
    </xf>
    <xf numFmtId="0" fontId="54" fillId="0" borderId="0" xfId="8" applyFont="1" applyFill="1"/>
    <xf numFmtId="0" fontId="49" fillId="0" borderId="1" xfId="8" applyFont="1" applyFill="1" applyBorder="1" applyAlignment="1">
      <alignment vertical="center" wrapText="1"/>
    </xf>
    <xf numFmtId="0" fontId="49" fillId="0" borderId="1" xfId="8" applyFont="1" applyFill="1" applyBorder="1" applyAlignment="1">
      <alignment horizontal="center" vertical="center" wrapText="1"/>
    </xf>
    <xf numFmtId="0" fontId="22" fillId="0" borderId="1" xfId="8" applyFont="1" applyFill="1" applyBorder="1"/>
    <xf numFmtId="0" fontId="55" fillId="0" borderId="0" xfId="8" applyFont="1" applyFill="1"/>
    <xf numFmtId="0" fontId="29" fillId="0" borderId="1" xfId="8" applyFont="1" applyFill="1" applyBorder="1" applyAlignment="1">
      <alignment horizontal="left" vertical="center" wrapText="1"/>
    </xf>
    <xf numFmtId="2" fontId="29" fillId="0" borderId="1" xfId="8" applyNumberFormat="1" applyFont="1" applyFill="1" applyBorder="1" applyAlignment="1">
      <alignment horizontal="center" vertical="center" wrapText="1"/>
    </xf>
    <xf numFmtId="2" fontId="49" fillId="0" borderId="1" xfId="8" applyNumberFormat="1" applyFont="1" applyFill="1" applyBorder="1" applyAlignment="1">
      <alignment horizontal="center" vertical="center" wrapText="1"/>
    </xf>
    <xf numFmtId="0" fontId="56" fillId="0" borderId="0" xfId="8" applyFont="1" applyFill="1"/>
    <xf numFmtId="0" fontId="49" fillId="0" borderId="1" xfId="8" applyFont="1" applyFill="1" applyBorder="1" applyAlignment="1">
      <alignment horizontal="left" vertical="center" wrapText="1"/>
    </xf>
    <xf numFmtId="2" fontId="49" fillId="0" borderId="1" xfId="8" applyNumberFormat="1" applyFont="1" applyFill="1" applyBorder="1" applyAlignment="1">
      <alignment horizontal="center" vertical="center"/>
    </xf>
    <xf numFmtId="0" fontId="32" fillId="0" borderId="0" xfId="8" applyFont="1" applyFill="1" applyBorder="1" applyAlignment="1">
      <alignment horizontal="center" vertical="center" wrapText="1"/>
    </xf>
    <xf numFmtId="0" fontId="49" fillId="0" borderId="0" xfId="8" applyFont="1" applyFill="1" applyBorder="1" applyAlignment="1">
      <alignment wrapText="1"/>
    </xf>
    <xf numFmtId="0" fontId="49" fillId="0" borderId="0" xfId="8" applyFont="1" applyFill="1" applyBorder="1"/>
    <xf numFmtId="0" fontId="22" fillId="0" borderId="0" xfId="8" applyFont="1" applyFill="1" applyBorder="1"/>
    <xf numFmtId="0" fontId="49" fillId="0" borderId="0" xfId="8" applyFont="1" applyFill="1" applyBorder="1" applyAlignment="1"/>
    <xf numFmtId="0" fontId="49" fillId="0" borderId="0" xfId="8" applyFont="1" applyFill="1"/>
    <xf numFmtId="0" fontId="49" fillId="0" borderId="0" xfId="8" applyFont="1" applyFill="1" applyAlignment="1">
      <alignment horizontal="center" wrapText="1"/>
    </xf>
    <xf numFmtId="0" fontId="49" fillId="0" borderId="0" xfId="8" applyFont="1" applyFill="1" applyAlignment="1">
      <alignment horizontal="center"/>
    </xf>
    <xf numFmtId="0" fontId="22" fillId="0" borderId="0" xfId="8" applyFont="1" applyFill="1" applyAlignment="1">
      <alignment horizontal="center" wrapText="1"/>
    </xf>
    <xf numFmtId="0" fontId="22" fillId="0" borderId="0" xfId="8" applyFont="1" applyFill="1" applyBorder="1" applyAlignment="1">
      <alignment horizontal="center"/>
    </xf>
    <xf numFmtId="0" fontId="37" fillId="0" borderId="0" xfId="8" applyFont="1" applyBorder="1" applyAlignment="1">
      <alignment horizontal="center" vertical="center" wrapText="1"/>
    </xf>
    <xf numFmtId="0" fontId="22" fillId="0" borderId="0" xfId="8" applyFont="1"/>
    <xf numFmtId="0" fontId="22" fillId="0" borderId="13" xfId="8" applyFont="1" applyBorder="1"/>
    <xf numFmtId="0" fontId="22" fillId="0" borderId="1" xfId="8" applyFont="1" applyBorder="1"/>
    <xf numFmtId="0" fontId="55" fillId="0" borderId="0" xfId="8" applyFont="1"/>
    <xf numFmtId="2" fontId="59" fillId="0" borderId="0" xfId="8" applyNumberFormat="1" applyFont="1" applyAlignment="1">
      <alignment vertical="top"/>
    </xf>
    <xf numFmtId="0" fontId="59" fillId="0" borderId="0" xfId="8" applyFont="1" applyAlignment="1">
      <alignment vertical="top"/>
    </xf>
    <xf numFmtId="165" fontId="59" fillId="0" borderId="0" xfId="8" applyNumberFormat="1" applyFont="1" applyAlignment="1">
      <alignment vertical="top"/>
    </xf>
    <xf numFmtId="0" fontId="56" fillId="0" borderId="0" xfId="8" applyFont="1"/>
    <xf numFmtId="2" fontId="48" fillId="0" borderId="0" xfId="8" applyNumberFormat="1" applyFont="1"/>
    <xf numFmtId="0" fontId="22" fillId="0" borderId="0" xfId="8" applyFont="1" applyBorder="1"/>
    <xf numFmtId="0" fontId="49" fillId="0" borderId="0" xfId="8" applyFont="1" applyBorder="1"/>
    <xf numFmtId="0" fontId="11" fillId="0" borderId="0" xfId="6" applyAlignment="1">
      <alignment horizontal="left"/>
    </xf>
    <xf numFmtId="0" fontId="60" fillId="0" borderId="0" xfId="8" applyFont="1"/>
    <xf numFmtId="0" fontId="32" fillId="0" borderId="0" xfId="8" applyFont="1" applyBorder="1" applyAlignment="1">
      <alignment horizontal="center" vertical="center" wrapText="1"/>
    </xf>
    <xf numFmtId="0" fontId="49" fillId="0" borderId="0" xfId="8" applyFont="1" applyBorder="1" applyAlignment="1">
      <alignment wrapText="1"/>
    </xf>
    <xf numFmtId="0" fontId="49" fillId="0" borderId="0" xfId="8" applyFont="1"/>
    <xf numFmtId="0" fontId="20" fillId="0" borderId="0" xfId="0" applyFont="1"/>
    <xf numFmtId="2" fontId="14" fillId="0" borderId="1" xfId="1" applyNumberFormat="1" applyFont="1" applyFill="1" applyBorder="1" applyAlignment="1">
      <alignment horizontal="center" vertical="center"/>
    </xf>
    <xf numFmtId="0" fontId="18" fillId="0" borderId="0" xfId="0" applyFont="1"/>
    <xf numFmtId="0" fontId="19" fillId="0" borderId="3" xfId="2" applyFont="1" applyBorder="1" applyAlignment="1">
      <alignment horizontal="center" vertical="center" wrapText="1"/>
    </xf>
    <xf numFmtId="0" fontId="19" fillId="3" borderId="1" xfId="2" applyFont="1" applyFill="1" applyBorder="1" applyAlignment="1">
      <alignment horizontal="center" vertical="center" wrapText="1"/>
    </xf>
    <xf numFmtId="2" fontId="19" fillId="0" borderId="1" xfId="2" applyNumberFormat="1" applyFont="1" applyBorder="1" applyAlignment="1">
      <alignment horizontal="center" vertical="center" wrapText="1"/>
    </xf>
    <xf numFmtId="3" fontId="19" fillId="0" borderId="1" xfId="2" applyNumberFormat="1" applyFont="1" applyBorder="1" applyAlignment="1">
      <alignment horizontal="center" vertical="center" wrapText="1"/>
    </xf>
    <xf numFmtId="0" fontId="61" fillId="0" borderId="0" xfId="2" applyFont="1" applyBorder="1" applyAlignment="1">
      <alignment vertical="center" wrapText="1"/>
    </xf>
    <xf numFmtId="0" fontId="46" fillId="0" borderId="0" xfId="1" applyFont="1" applyFill="1" applyBorder="1" applyAlignment="1">
      <alignment vertical="center" wrapText="1"/>
    </xf>
    <xf numFmtId="0" fontId="11" fillId="0" borderId="0" xfId="5" applyBorder="1"/>
    <xf numFmtId="0" fontId="30" fillId="0" borderId="0" xfId="1" applyFont="1" applyFill="1" applyBorder="1"/>
    <xf numFmtId="0" fontId="36" fillId="0" borderId="0" xfId="5" applyFont="1" applyAlignment="1">
      <alignment vertical="top" wrapText="1"/>
    </xf>
    <xf numFmtId="0" fontId="23" fillId="0" borderId="1" xfId="1" applyFont="1" applyFill="1" applyBorder="1" applyAlignment="1">
      <alignment horizontal="center" wrapText="1"/>
    </xf>
    <xf numFmtId="4" fontId="11" fillId="0" borderId="0" xfId="5" applyNumberFormat="1"/>
    <xf numFmtId="0" fontId="47" fillId="0" borderId="0" xfId="2" applyFont="1"/>
    <xf numFmtId="0" fontId="66" fillId="0" borderId="0" xfId="0" applyFont="1"/>
    <xf numFmtId="0" fontId="22" fillId="0" borderId="0" xfId="2" applyFont="1"/>
    <xf numFmtId="0" fontId="54" fillId="0" borderId="0" xfId="2" applyFont="1"/>
    <xf numFmtId="0" fontId="22" fillId="0" borderId="0" xfId="2" applyFont="1" applyBorder="1"/>
    <xf numFmtId="0" fontId="22" fillId="0" borderId="1" xfId="2" applyFont="1" applyBorder="1"/>
    <xf numFmtId="0" fontId="55" fillId="0" borderId="0" xfId="2" applyFont="1"/>
    <xf numFmtId="0" fontId="56" fillId="0" borderId="0" xfId="2" applyFont="1"/>
    <xf numFmtId="0" fontId="49" fillId="0" borderId="0" xfId="2" applyFont="1" applyBorder="1"/>
    <xf numFmtId="0" fontId="49" fillId="0" borderId="0" xfId="2" applyFont="1"/>
    <xf numFmtId="0" fontId="32" fillId="0" borderId="0" xfId="2" applyFont="1" applyBorder="1" applyAlignment="1">
      <alignment horizontal="center" vertical="center" wrapText="1"/>
    </xf>
    <xf numFmtId="0" fontId="49" fillId="0" borderId="0" xfId="2" applyFont="1" applyBorder="1" applyAlignment="1">
      <alignment wrapText="1"/>
    </xf>
    <xf numFmtId="0" fontId="47" fillId="0" borderId="0" xfId="2" applyFont="1" applyBorder="1" applyAlignment="1">
      <alignment horizontal="center" wrapText="1"/>
    </xf>
    <xf numFmtId="0" fontId="20" fillId="0" borderId="0" xfId="2" applyFont="1"/>
    <xf numFmtId="2" fontId="20" fillId="0" borderId="1" xfId="2" applyNumberFormat="1" applyFont="1" applyBorder="1" applyAlignment="1">
      <alignment horizontal="center" vertical="center" wrapText="1"/>
    </xf>
    <xf numFmtId="0" fontId="20" fillId="0" borderId="0" xfId="2" applyFont="1" applyBorder="1"/>
    <xf numFmtId="0" fontId="69" fillId="0" borderId="0" xfId="0" applyFont="1"/>
    <xf numFmtId="0" fontId="19" fillId="3" borderId="3" xfId="2" applyFont="1" applyFill="1" applyBorder="1" applyAlignment="1">
      <alignment horizontal="center" vertical="center" wrapText="1"/>
    </xf>
    <xf numFmtId="0" fontId="20" fillId="0" borderId="3" xfId="2" applyFont="1" applyBorder="1" applyAlignment="1">
      <alignment horizontal="center" wrapText="1"/>
    </xf>
    <xf numFmtId="0" fontId="20" fillId="0" borderId="1" xfId="2" applyFont="1" applyBorder="1" applyAlignment="1">
      <alignment horizontal="left" vertical="center" wrapText="1"/>
    </xf>
    <xf numFmtId="3" fontId="20" fillId="0" borderId="1" xfId="2" applyNumberFormat="1" applyFont="1" applyBorder="1" applyAlignment="1">
      <alignment horizontal="center" vertical="center" wrapText="1"/>
    </xf>
    <xf numFmtId="0" fontId="20" fillId="0" borderId="0" xfId="10" applyFont="1"/>
    <xf numFmtId="2" fontId="14" fillId="2" borderId="1" xfId="1" applyNumberFormat="1" applyFont="1" applyFill="1" applyBorder="1" applyAlignment="1">
      <alignment horizontal="center" vertical="center"/>
    </xf>
    <xf numFmtId="2" fontId="14" fillId="2" borderId="1" xfId="1" applyNumberFormat="1" applyFont="1" applyFill="1" applyBorder="1" applyAlignment="1">
      <alignment horizontal="center" vertical="center" wrapText="1"/>
    </xf>
    <xf numFmtId="0" fontId="18" fillId="0" borderId="0" xfId="2" applyFont="1"/>
    <xf numFmtId="0" fontId="22" fillId="0" borderId="0" xfId="2" applyFont="1" applyAlignment="1">
      <alignment horizontal="center" wrapText="1"/>
    </xf>
    <xf numFmtId="0" fontId="22" fillId="0" borderId="0" xfId="2" applyFont="1" applyBorder="1" applyAlignment="1">
      <alignment horizontal="center" wrapText="1"/>
    </xf>
    <xf numFmtId="0" fontId="20" fillId="0" borderId="3" xfId="2" applyFont="1" applyBorder="1" applyAlignment="1">
      <alignment horizontal="center" vertical="center" wrapText="1"/>
    </xf>
    <xf numFmtId="0" fontId="20" fillId="0" borderId="1" xfId="2" applyFont="1" applyBorder="1" applyAlignment="1">
      <alignment horizontal="center" wrapText="1"/>
    </xf>
    <xf numFmtId="0" fontId="14" fillId="0" borderId="1" xfId="2" applyFont="1" applyBorder="1" applyAlignment="1">
      <alignment horizontal="center" vertical="center" wrapText="1"/>
    </xf>
    <xf numFmtId="164" fontId="20" fillId="0" borderId="1" xfId="2" applyNumberFormat="1" applyFont="1" applyBorder="1" applyAlignment="1">
      <alignment horizontal="center" vertical="center" wrapText="1"/>
    </xf>
    <xf numFmtId="0" fontId="19" fillId="3" borderId="12" xfId="2" applyFont="1" applyFill="1" applyBorder="1" applyAlignment="1">
      <alignment horizontal="center" vertical="center" wrapText="1"/>
    </xf>
    <xf numFmtId="0" fontId="14" fillId="2" borderId="1" xfId="2" applyFont="1" applyFill="1" applyBorder="1" applyAlignment="1">
      <alignment horizontal="center" wrapText="1"/>
    </xf>
    <xf numFmtId="0" fontId="14" fillId="0" borderId="12" xfId="2" applyFont="1" applyBorder="1" applyAlignment="1">
      <alignment horizontal="left" vertical="center" wrapText="1"/>
    </xf>
    <xf numFmtId="0" fontId="15" fillId="0" borderId="0"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1" xfId="1" applyFont="1" applyFill="1" applyBorder="1" applyAlignment="1">
      <alignment horizontal="center" wrapText="1"/>
    </xf>
    <xf numFmtId="0" fontId="19" fillId="0" borderId="0" xfId="2" applyFont="1" applyBorder="1" applyAlignment="1">
      <alignment horizontal="center" vertical="center" wrapText="1"/>
    </xf>
    <xf numFmtId="0" fontId="19" fillId="0" borderId="1" xfId="2" applyFont="1" applyBorder="1" applyAlignment="1">
      <alignment horizontal="center" vertical="center" wrapText="1"/>
    </xf>
    <xf numFmtId="0" fontId="20" fillId="0" borderId="0" xfId="2" applyFont="1" applyBorder="1" applyAlignment="1">
      <alignment horizontal="center" wrapText="1"/>
    </xf>
    <xf numFmtId="0" fontId="20" fillId="0" borderId="0" xfId="2" applyFont="1" applyAlignment="1">
      <alignment horizontal="left" vertical="top" wrapText="1"/>
    </xf>
    <xf numFmtId="0" fontId="22" fillId="0" borderId="1" xfId="0" applyFont="1" applyBorder="1" applyAlignment="1">
      <alignment horizontal="center" vertical="center"/>
    </xf>
    <xf numFmtId="0" fontId="22" fillId="0" borderId="0" xfId="0" applyFont="1"/>
    <xf numFmtId="0" fontId="13" fillId="0" borderId="0" xfId="1" applyFont="1" applyFill="1"/>
    <xf numFmtId="2" fontId="30" fillId="0" borderId="0" xfId="1" applyNumberFormat="1" applyFont="1" applyFill="1"/>
    <xf numFmtId="0" fontId="74" fillId="0" borderId="0" xfId="1" applyFont="1" applyFill="1"/>
    <xf numFmtId="0" fontId="75" fillId="0" borderId="0" xfId="1" applyFont="1" applyFill="1"/>
    <xf numFmtId="0" fontId="75" fillId="0" borderId="0" xfId="1" applyFont="1" applyFill="1" applyAlignment="1">
      <alignment wrapText="1"/>
    </xf>
    <xf numFmtId="0" fontId="15" fillId="0" borderId="0" xfId="1" applyFont="1" applyFill="1"/>
    <xf numFmtId="0" fontId="14" fillId="0" borderId="0" xfId="1" applyFont="1" applyFill="1"/>
    <xf numFmtId="2" fontId="14" fillId="0" borderId="1" xfId="1" applyNumberFormat="1" applyFont="1" applyFill="1" applyBorder="1" applyAlignment="1">
      <alignment horizontal="center" wrapText="1"/>
    </xf>
    <xf numFmtId="2" fontId="14" fillId="0" borderId="1" xfId="1" applyNumberFormat="1" applyFont="1" applyFill="1" applyBorder="1" applyAlignment="1">
      <alignment horizontal="center"/>
    </xf>
    <xf numFmtId="0" fontId="14" fillId="0" borderId="1" xfId="1" applyFont="1" applyFill="1" applyBorder="1" applyAlignment="1">
      <alignment horizontal="center" vertical="center"/>
    </xf>
    <xf numFmtId="0" fontId="76" fillId="0" borderId="0" xfId="0" applyFont="1" applyBorder="1"/>
    <xf numFmtId="0" fontId="14" fillId="0" borderId="0" xfId="1" applyFont="1" applyFill="1" applyBorder="1" applyAlignment="1">
      <alignment horizontal="center" vertical="center" wrapText="1"/>
    </xf>
    <xf numFmtId="0" fontId="14" fillId="0" borderId="3" xfId="1" applyNumberFormat="1" applyFont="1" applyFill="1" applyBorder="1" applyAlignment="1">
      <alignment horizontal="center" wrapText="1"/>
    </xf>
    <xf numFmtId="0" fontId="14" fillId="0" borderId="0" xfId="1" applyFont="1" applyFill="1" applyBorder="1" applyAlignment="1">
      <alignment horizontal="center" wrapText="1"/>
    </xf>
    <xf numFmtId="2" fontId="14" fillId="0" borderId="0" xfId="1" applyNumberFormat="1" applyFont="1" applyFill="1" applyBorder="1" applyAlignment="1">
      <alignment horizontal="center" vertical="center"/>
    </xf>
    <xf numFmtId="2" fontId="14" fillId="0" borderId="0" xfId="1" applyNumberFormat="1" applyFont="1" applyFill="1" applyBorder="1" applyAlignment="1">
      <alignment horizontal="center" vertical="center" wrapText="1"/>
    </xf>
    <xf numFmtId="0" fontId="14" fillId="0" borderId="2" xfId="1" applyFont="1" applyFill="1" applyBorder="1" applyAlignment="1">
      <alignment vertical="center" wrapText="1"/>
    </xf>
    <xf numFmtId="167" fontId="21" fillId="0" borderId="0" xfId="9" applyFont="1" applyBorder="1" applyAlignment="1"/>
    <xf numFmtId="0" fontId="20" fillId="0" borderId="0" xfId="0" applyFont="1" applyFill="1" applyBorder="1" applyAlignment="1"/>
    <xf numFmtId="0" fontId="20" fillId="0" borderId="0" xfId="0" applyFont="1" applyBorder="1" applyAlignment="1"/>
    <xf numFmtId="0" fontId="21" fillId="0" borderId="0" xfId="0" applyFont="1"/>
    <xf numFmtId="0" fontId="14" fillId="0" borderId="3" xfId="1" applyNumberFormat="1" applyFont="1" applyFill="1" applyBorder="1" applyAlignment="1">
      <alignment horizontal="center" vertical="center" wrapText="1"/>
    </xf>
    <xf numFmtId="0" fontId="14" fillId="0" borderId="3" xfId="1" applyFont="1" applyFill="1" applyBorder="1" applyAlignment="1">
      <alignment horizontal="center" wrapText="1"/>
    </xf>
    <xf numFmtId="2" fontId="14" fillId="0" borderId="2" xfId="1" applyNumberFormat="1" applyFont="1" applyFill="1" applyBorder="1" applyAlignment="1">
      <alignment horizontal="center" vertical="center"/>
    </xf>
    <xf numFmtId="0" fontId="20" fillId="0" borderId="0" xfId="2" applyFont="1" applyAlignment="1">
      <alignment horizontal="center"/>
    </xf>
    <xf numFmtId="0" fontId="47" fillId="0" borderId="0" xfId="2" applyFont="1" applyBorder="1"/>
    <xf numFmtId="0" fontId="47" fillId="0" borderId="0" xfId="2" applyFont="1" applyBorder="1" applyAlignment="1">
      <alignment wrapText="1"/>
    </xf>
    <xf numFmtId="0" fontId="47" fillId="0" borderId="0" xfId="2" applyFont="1" applyAlignment="1">
      <alignment horizontal="center" wrapText="1"/>
    </xf>
    <xf numFmtId="0" fontId="22" fillId="0" borderId="0" xfId="2" applyFont="1" applyAlignment="1">
      <alignment horizontal="right"/>
    </xf>
    <xf numFmtId="0" fontId="14" fillId="0" borderId="1" xfId="8" applyFont="1" applyFill="1" applyBorder="1" applyAlignment="1">
      <alignment horizontal="left" vertical="center" wrapText="1"/>
    </xf>
    <xf numFmtId="2" fontId="20" fillId="0" borderId="1" xfId="8" applyNumberFormat="1" applyFont="1" applyFill="1" applyBorder="1" applyAlignment="1">
      <alignment horizontal="center" vertical="center" wrapText="1"/>
    </xf>
    <xf numFmtId="0" fontId="19" fillId="0" borderId="0" xfId="8" applyFont="1" applyBorder="1" applyAlignment="1">
      <alignment horizontal="center" vertical="center" wrapText="1"/>
    </xf>
    <xf numFmtId="0" fontId="20" fillId="0" borderId="0" xfId="8" applyFont="1"/>
    <xf numFmtId="0" fontId="20" fillId="0" borderId="0" xfId="8" applyFont="1" applyAlignment="1">
      <alignment horizontal="right" vertical="top" wrapText="1"/>
    </xf>
    <xf numFmtId="0" fontId="19" fillId="3" borderId="1" xfId="8" applyFont="1" applyFill="1" applyBorder="1" applyAlignment="1">
      <alignment horizontal="center" vertical="center" wrapText="1"/>
    </xf>
    <xf numFmtId="0" fontId="14" fillId="0" borderId="1" xfId="8" applyFont="1" applyBorder="1" applyAlignment="1">
      <alignment horizontal="left" vertical="center" wrapText="1"/>
    </xf>
    <xf numFmtId="2" fontId="14" fillId="0" borderId="1" xfId="8" applyNumberFormat="1" applyFont="1" applyBorder="1" applyAlignment="1">
      <alignment horizontal="center" vertical="center" wrapText="1"/>
    </xf>
    <xf numFmtId="0" fontId="73" fillId="0" borderId="0" xfId="0" applyFont="1" applyAlignment="1"/>
    <xf numFmtId="0" fontId="33" fillId="0" borderId="0" xfId="1" applyFont="1" applyFill="1" applyAlignment="1">
      <alignment wrapText="1"/>
    </xf>
    <xf numFmtId="0" fontId="35" fillId="0" borderId="0" xfId="1" applyFont="1" applyFill="1"/>
    <xf numFmtId="0" fontId="13" fillId="0" borderId="0" xfId="1" applyFill="1" applyAlignment="1">
      <alignment horizontal="center" vertical="center"/>
    </xf>
    <xf numFmtId="0" fontId="38" fillId="0" borderId="0" xfId="0" applyFont="1" applyFill="1" applyAlignment="1" applyProtection="1">
      <alignment horizontal="left" wrapText="1"/>
      <protection locked="0"/>
    </xf>
    <xf numFmtId="0" fontId="37" fillId="0" borderId="0" xfId="0" applyFont="1" applyAlignment="1" applyProtection="1">
      <protection locked="0"/>
    </xf>
    <xf numFmtId="0" fontId="21" fillId="0" borderId="0" xfId="0" applyFont="1" applyAlignment="1"/>
    <xf numFmtId="0" fontId="20" fillId="0" borderId="0" xfId="2" applyFont="1" applyAlignment="1">
      <alignment vertical="top" wrapText="1"/>
    </xf>
    <xf numFmtId="0" fontId="20" fillId="0" borderId="11" xfId="2" applyFont="1" applyBorder="1" applyAlignment="1">
      <alignment horizontal="center" vertical="center" wrapText="1"/>
    </xf>
    <xf numFmtId="4" fontId="14" fillId="0" borderId="1" xfId="2" applyNumberFormat="1" applyFont="1" applyBorder="1" applyAlignment="1">
      <alignment horizontal="center" vertical="center"/>
    </xf>
    <xf numFmtId="3" fontId="20" fillId="0" borderId="1" xfId="2" applyNumberFormat="1" applyFont="1" applyBorder="1" applyAlignment="1">
      <alignment horizontal="center" vertical="center"/>
    </xf>
    <xf numFmtId="0" fontId="75" fillId="0" borderId="0" xfId="1" applyFont="1" applyFill="1" applyAlignment="1">
      <alignment horizontal="center" vertical="center"/>
    </xf>
    <xf numFmtId="4" fontId="14" fillId="0" borderId="1" xfId="2" applyNumberFormat="1" applyFont="1" applyBorder="1" applyAlignment="1">
      <alignment horizontal="center" vertical="center" wrapText="1"/>
    </xf>
    <xf numFmtId="4" fontId="20" fillId="0" borderId="1" xfId="2" applyNumberFormat="1" applyFont="1" applyBorder="1" applyAlignment="1">
      <alignment horizontal="center" vertical="center" wrapText="1"/>
    </xf>
    <xf numFmtId="0" fontId="22" fillId="0" borderId="0" xfId="0" applyFont="1" applyAlignment="1"/>
    <xf numFmtId="0" fontId="49" fillId="0" borderId="0" xfId="2" applyFont="1" applyBorder="1" applyAlignment="1">
      <alignment horizontal="center" wrapText="1"/>
    </xf>
    <xf numFmtId="0" fontId="22" fillId="0" borderId="13" xfId="2" applyFont="1" applyBorder="1"/>
    <xf numFmtId="169" fontId="22" fillId="0" borderId="0" xfId="2" applyNumberFormat="1" applyFont="1"/>
    <xf numFmtId="0" fontId="78" fillId="0" borderId="0" xfId="2" applyFont="1"/>
    <xf numFmtId="0" fontId="20" fillId="0" borderId="1" xfId="2" applyFont="1" applyBorder="1"/>
    <xf numFmtId="0" fontId="75" fillId="0" borderId="0" xfId="1" applyFont="1" applyFill="1" applyAlignment="1"/>
    <xf numFmtId="0" fontId="79" fillId="0" borderId="0" xfId="1" applyFont="1" applyFill="1" applyBorder="1"/>
    <xf numFmtId="0" fontId="0" fillId="0" borderId="0" xfId="0" applyFont="1" applyAlignment="1"/>
    <xf numFmtId="0" fontId="79" fillId="0" borderId="0" xfId="1" applyFont="1" applyFill="1" applyBorder="1" applyAlignment="1"/>
    <xf numFmtId="0" fontId="14" fillId="0" borderId="0" xfId="1" applyFont="1" applyFill="1" applyAlignment="1">
      <alignment wrapText="1"/>
    </xf>
    <xf numFmtId="0" fontId="81" fillId="0" borderId="0" xfId="0" applyFont="1"/>
    <xf numFmtId="0" fontId="15" fillId="0" borderId="4" xfId="1" applyFont="1" applyFill="1" applyBorder="1" applyAlignment="1">
      <alignment wrapText="1"/>
    </xf>
    <xf numFmtId="0" fontId="83" fillId="0" borderId="0" xfId="1" applyFont="1" applyFill="1"/>
    <xf numFmtId="170" fontId="14" fillId="0" borderId="1" xfId="1" applyNumberFormat="1" applyFont="1" applyFill="1" applyBorder="1" applyAlignment="1">
      <alignment horizontal="center" vertical="center"/>
    </xf>
    <xf numFmtId="0" fontId="28" fillId="0" borderId="0" xfId="1" applyFont="1" applyFill="1" applyAlignment="1">
      <alignment wrapText="1"/>
    </xf>
    <xf numFmtId="0" fontId="84" fillId="0" borderId="0" xfId="0" applyFont="1"/>
    <xf numFmtId="0" fontId="48" fillId="0" borderId="0" xfId="0" applyFont="1"/>
    <xf numFmtId="0" fontId="15" fillId="0" borderId="0" xfId="1" applyFont="1" applyFill="1" applyAlignment="1">
      <alignment horizontal="right" vertical="center"/>
    </xf>
    <xf numFmtId="0" fontId="85" fillId="0" borderId="0" xfId="2" applyFont="1"/>
    <xf numFmtId="0" fontId="14" fillId="0" borderId="15" xfId="1" applyFont="1" applyFill="1" applyBorder="1" applyAlignment="1">
      <alignment horizontal="center" vertical="center" wrapText="1"/>
    </xf>
    <xf numFmtId="0" fontId="20" fillId="0" borderId="22" xfId="0" applyFont="1" applyBorder="1" applyAlignment="1">
      <alignment horizontal="center" wrapText="1"/>
    </xf>
    <xf numFmtId="0" fontId="20" fillId="0" borderId="22" xfId="2" applyFont="1" applyBorder="1" applyAlignment="1">
      <alignment horizontal="center" vertical="center" wrapText="1"/>
    </xf>
    <xf numFmtId="0" fontId="14" fillId="0" borderId="17" xfId="1"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11" xfId="2" applyFont="1" applyBorder="1" applyAlignment="1">
      <alignment horizontal="center" wrapText="1"/>
    </xf>
    <xf numFmtId="0" fontId="20" fillId="0" borderId="10" xfId="2" applyFont="1" applyBorder="1" applyAlignment="1">
      <alignment horizontal="center" wrapText="1"/>
    </xf>
    <xf numFmtId="0" fontId="20" fillId="0" borderId="23" xfId="2" applyFont="1" applyBorder="1" applyAlignment="1">
      <alignment horizontal="center" wrapText="1"/>
    </xf>
    <xf numFmtId="0" fontId="20" fillId="0" borderId="16" xfId="2" applyFont="1" applyBorder="1" applyAlignment="1">
      <alignment horizontal="center" wrapText="1"/>
    </xf>
    <xf numFmtId="0" fontId="20" fillId="0" borderId="21" xfId="2" applyFont="1" applyBorder="1" applyAlignment="1">
      <alignment horizontal="center" wrapText="1"/>
    </xf>
    <xf numFmtId="0" fontId="19" fillId="3" borderId="13" xfId="2" applyFont="1" applyFill="1" applyBorder="1" applyAlignment="1">
      <alignment horizontal="center" vertical="center" wrapText="1"/>
    </xf>
    <xf numFmtId="0" fontId="20" fillId="0" borderId="15" xfId="2" applyFont="1" applyBorder="1" applyAlignment="1">
      <alignment horizontal="center" wrapText="1"/>
    </xf>
    <xf numFmtId="0" fontId="87" fillId="0" borderId="0" xfId="2" applyFont="1"/>
    <xf numFmtId="2" fontId="20" fillId="0" borderId="12" xfId="2" applyNumberFormat="1" applyFont="1" applyBorder="1" applyAlignment="1">
      <alignment horizontal="center" vertical="center" wrapText="1"/>
    </xf>
    <xf numFmtId="2" fontId="20" fillId="0" borderId="13" xfId="2" applyNumberFormat="1" applyFont="1" applyBorder="1" applyAlignment="1">
      <alignment horizontal="center" vertical="center" wrapText="1"/>
    </xf>
    <xf numFmtId="2" fontId="20" fillId="0" borderId="15" xfId="2" applyNumberFormat="1" applyFont="1" applyBorder="1" applyAlignment="1">
      <alignment horizontal="center" vertical="center" wrapText="1"/>
    </xf>
    <xf numFmtId="2" fontId="20" fillId="0" borderId="1" xfId="2" applyNumberFormat="1" applyFont="1" applyFill="1" applyBorder="1" applyAlignment="1">
      <alignment horizontal="center" vertical="center" wrapText="1"/>
    </xf>
    <xf numFmtId="2" fontId="20" fillId="0" borderId="12" xfId="2" applyNumberFormat="1" applyFont="1" applyFill="1" applyBorder="1" applyAlignment="1">
      <alignment horizontal="center" vertical="center" wrapText="1"/>
    </xf>
    <xf numFmtId="2" fontId="20" fillId="2" borderId="13" xfId="2" applyNumberFormat="1" applyFont="1" applyFill="1" applyBorder="1" applyAlignment="1">
      <alignment horizontal="center" vertical="center" wrapText="1"/>
    </xf>
    <xf numFmtId="2" fontId="67" fillId="0" borderId="13" xfId="2" applyNumberFormat="1" applyFont="1" applyFill="1" applyBorder="1" applyAlignment="1">
      <alignment horizontal="center" vertical="center" wrapText="1"/>
    </xf>
    <xf numFmtId="2" fontId="67" fillId="0" borderId="1" xfId="2" applyNumberFormat="1" applyFont="1" applyFill="1" applyBorder="1" applyAlignment="1">
      <alignment horizontal="center" vertical="center" wrapText="1"/>
    </xf>
    <xf numFmtId="2" fontId="67" fillId="0" borderId="15" xfId="2" applyNumberFormat="1" applyFont="1" applyFill="1" applyBorder="1" applyAlignment="1">
      <alignment horizontal="center" vertical="center" wrapText="1"/>
    </xf>
    <xf numFmtId="0" fontId="14" fillId="0" borderId="10" xfId="2" applyFont="1" applyBorder="1" applyAlignment="1">
      <alignment horizontal="left" vertical="center" wrapText="1"/>
    </xf>
    <xf numFmtId="2" fontId="20" fillId="2" borderId="3" xfId="2" applyNumberFormat="1" applyFont="1" applyFill="1" applyBorder="1" applyAlignment="1">
      <alignment horizontal="center" vertical="center" wrapText="1"/>
    </xf>
    <xf numFmtId="2" fontId="20" fillId="0" borderId="3" xfId="2" applyNumberFormat="1" applyFont="1" applyFill="1" applyBorder="1" applyAlignment="1">
      <alignment horizontal="center" vertical="center" wrapText="1"/>
    </xf>
    <xf numFmtId="2" fontId="20" fillId="0" borderId="10" xfId="2" applyNumberFormat="1" applyFont="1" applyFill="1" applyBorder="1" applyAlignment="1">
      <alignment horizontal="center" vertical="center" wrapText="1"/>
    </xf>
    <xf numFmtId="2" fontId="20" fillId="2" borderId="11" xfId="2" applyNumberFormat="1" applyFont="1" applyFill="1" applyBorder="1" applyAlignment="1">
      <alignment horizontal="center" vertical="center" wrapText="1"/>
    </xf>
    <xf numFmtId="2" fontId="20" fillId="0" borderId="11" xfId="2" applyNumberFormat="1" applyFont="1" applyFill="1" applyBorder="1" applyAlignment="1">
      <alignment horizontal="center" vertical="center" wrapText="1"/>
    </xf>
    <xf numFmtId="2" fontId="67" fillId="0" borderId="11" xfId="2" applyNumberFormat="1" applyFont="1" applyFill="1" applyBorder="1" applyAlignment="1">
      <alignment horizontal="center" vertical="center" wrapText="1"/>
    </xf>
    <xf numFmtId="2" fontId="67" fillId="0" borderId="3" xfId="2" applyNumberFormat="1" applyFont="1" applyFill="1" applyBorder="1" applyAlignment="1">
      <alignment horizontal="center" vertical="center" wrapText="1"/>
    </xf>
    <xf numFmtId="2" fontId="67" fillId="0" borderId="20" xfId="2" applyNumberFormat="1" applyFont="1" applyFill="1" applyBorder="1" applyAlignment="1">
      <alignment horizontal="center" vertical="center" wrapText="1"/>
    </xf>
    <xf numFmtId="3" fontId="20" fillId="0" borderId="17" xfId="2" applyNumberFormat="1" applyFont="1" applyBorder="1" applyAlignment="1">
      <alignment horizontal="center" vertical="center" wrapText="1"/>
    </xf>
    <xf numFmtId="3" fontId="20" fillId="0" borderId="22" xfId="2" applyNumberFormat="1" applyFont="1" applyBorder="1" applyAlignment="1">
      <alignment horizontal="center" vertical="center" wrapText="1"/>
    </xf>
    <xf numFmtId="3" fontId="20" fillId="0" borderId="19" xfId="2" applyNumberFormat="1" applyFont="1" applyBorder="1" applyAlignment="1">
      <alignment horizontal="center" vertical="center" wrapText="1"/>
    </xf>
    <xf numFmtId="0" fontId="19" fillId="0" borderId="0" xfId="2" applyFont="1" applyBorder="1" applyAlignment="1">
      <alignment vertical="center" wrapText="1"/>
    </xf>
    <xf numFmtId="2" fontId="20" fillId="0" borderId="13" xfId="2" applyNumberFormat="1" applyFont="1" applyFill="1" applyBorder="1" applyAlignment="1">
      <alignment horizontal="center" vertical="center" wrapText="1"/>
    </xf>
    <xf numFmtId="0" fontId="20" fillId="0" borderId="12" xfId="2" applyFont="1" applyBorder="1" applyAlignment="1">
      <alignment horizontal="left" vertical="center" wrapText="1"/>
    </xf>
    <xf numFmtId="3" fontId="20" fillId="0" borderId="12" xfId="2" applyNumberFormat="1" applyFont="1" applyBorder="1" applyAlignment="1">
      <alignment horizontal="center" vertical="center" wrapText="1"/>
    </xf>
    <xf numFmtId="4" fontId="20" fillId="0" borderId="12" xfId="2" applyNumberFormat="1" applyFont="1" applyBorder="1" applyAlignment="1">
      <alignment horizontal="center" vertical="center" wrapText="1"/>
    </xf>
    <xf numFmtId="3" fontId="20" fillId="0" borderId="13" xfId="2" applyNumberFormat="1" applyFont="1" applyBorder="1" applyAlignment="1">
      <alignment horizontal="center" vertical="center" wrapText="1"/>
    </xf>
    <xf numFmtId="0" fontId="20" fillId="0" borderId="1" xfId="2" applyFont="1" applyBorder="1" applyAlignment="1">
      <alignment horizontal="center"/>
    </xf>
    <xf numFmtId="0" fontId="20" fillId="0" borderId="6" xfId="2" applyFont="1" applyBorder="1"/>
    <xf numFmtId="0" fontId="14" fillId="0" borderId="1" xfId="2" applyFont="1" applyBorder="1" applyAlignment="1">
      <alignment horizontal="center"/>
    </xf>
    <xf numFmtId="2" fontId="88" fillId="0" borderId="1" xfId="2" applyNumberFormat="1" applyFont="1" applyBorder="1" applyAlignment="1">
      <alignment horizontal="center" vertical="center" wrapText="1"/>
    </xf>
    <xf numFmtId="2" fontId="14" fillId="2" borderId="1" xfId="2" applyNumberFormat="1" applyFont="1" applyFill="1" applyBorder="1" applyAlignment="1">
      <alignment horizontal="center" vertical="center"/>
    </xf>
    <xf numFmtId="0" fontId="20" fillId="0" borderId="1" xfId="2" applyFont="1" applyBorder="1" applyAlignment="1">
      <alignment horizontal="center" vertical="center"/>
    </xf>
    <xf numFmtId="2" fontId="20" fillId="0" borderId="1" xfId="2" applyNumberFormat="1" applyFont="1" applyBorder="1" applyAlignment="1">
      <alignment horizontal="center" vertical="center"/>
    </xf>
    <xf numFmtId="2" fontId="67" fillId="0" borderId="1" xfId="2" applyNumberFormat="1" applyFont="1" applyBorder="1" applyAlignment="1">
      <alignment horizontal="center" vertical="center"/>
    </xf>
    <xf numFmtId="2" fontId="15" fillId="2" borderId="1" xfId="2" applyNumberFormat="1" applyFont="1" applyFill="1" applyBorder="1" applyAlignment="1">
      <alignment horizontal="center" vertical="center"/>
    </xf>
    <xf numFmtId="2" fontId="89" fillId="0" borderId="1" xfId="2" applyNumberFormat="1" applyFont="1" applyBorder="1" applyAlignment="1">
      <alignment horizontal="center" vertical="center" wrapText="1"/>
    </xf>
    <xf numFmtId="2" fontId="90" fillId="2" borderId="1" xfId="2" applyNumberFormat="1" applyFont="1" applyFill="1" applyBorder="1" applyAlignment="1">
      <alignment horizontal="center" vertical="center"/>
    </xf>
    <xf numFmtId="2" fontId="14" fillId="0" borderId="1" xfId="2" applyNumberFormat="1" applyFont="1" applyFill="1" applyBorder="1" applyAlignment="1">
      <alignment horizontal="center" vertical="center"/>
    </xf>
    <xf numFmtId="1" fontId="88" fillId="0" borderId="1" xfId="2" applyNumberFormat="1" applyFont="1" applyBorder="1" applyAlignment="1">
      <alignment horizontal="center" vertical="center" wrapText="1"/>
    </xf>
    <xf numFmtId="1" fontId="14" fillId="2" borderId="1" xfId="2" applyNumberFormat="1" applyFont="1" applyFill="1" applyBorder="1" applyAlignment="1">
      <alignment horizontal="center" vertical="center"/>
    </xf>
    <xf numFmtId="1" fontId="14" fillId="0" borderId="1" xfId="2" applyNumberFormat="1" applyFont="1" applyFill="1" applyBorder="1" applyAlignment="1">
      <alignment horizontal="center" vertical="center"/>
    </xf>
    <xf numFmtId="0" fontId="91" fillId="0" borderId="0" xfId="2" applyFont="1"/>
    <xf numFmtId="0" fontId="19" fillId="0" borderId="24" xfId="2" applyFont="1" applyBorder="1" applyAlignment="1">
      <alignment horizontal="center" vertical="center" wrapText="1"/>
    </xf>
    <xf numFmtId="0" fontId="19" fillId="0" borderId="25" xfId="2" applyFont="1" applyBorder="1" applyAlignment="1">
      <alignment horizontal="center" vertical="center" wrapText="1"/>
    </xf>
    <xf numFmtId="0" fontId="20" fillId="0" borderId="3" xfId="2" applyFont="1" applyBorder="1" applyAlignment="1">
      <alignment horizontal="center"/>
    </xf>
    <xf numFmtId="0" fontId="14" fillId="0" borderId="11" xfId="2" applyFont="1" applyBorder="1" applyAlignment="1">
      <alignment horizontal="center"/>
    </xf>
    <xf numFmtId="0" fontId="14" fillId="0" borderId="10" xfId="2" applyFont="1" applyBorder="1" applyAlignment="1">
      <alignment horizontal="center"/>
    </xf>
    <xf numFmtId="2" fontId="92" fillId="2" borderId="1" xfId="2" applyNumberFormat="1" applyFont="1" applyFill="1" applyBorder="1" applyAlignment="1">
      <alignment horizontal="center" vertical="center" wrapText="1"/>
    </xf>
    <xf numFmtId="0" fontId="14" fillId="2" borderId="1"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3" xfId="2" applyFont="1" applyFill="1" applyBorder="1" applyAlignment="1">
      <alignment horizontal="center" vertical="center"/>
    </xf>
    <xf numFmtId="2" fontId="14" fillId="2" borderId="12" xfId="2" applyNumberFormat="1" applyFont="1" applyFill="1" applyBorder="1" applyAlignment="1">
      <alignment horizontal="center" vertical="center"/>
    </xf>
    <xf numFmtId="2" fontId="14" fillId="2" borderId="13" xfId="2" applyNumberFormat="1" applyFont="1" applyFill="1" applyBorder="1" applyAlignment="1">
      <alignment horizontal="center" vertical="center"/>
    </xf>
    <xf numFmtId="0" fontId="20" fillId="0" borderId="0" xfId="2" applyFont="1" applyBorder="1" applyAlignment="1">
      <alignment horizontal="center"/>
    </xf>
    <xf numFmtId="0" fontId="14" fillId="0" borderId="3" xfId="2" applyFont="1" applyBorder="1" applyAlignment="1">
      <alignment horizontal="center"/>
    </xf>
    <xf numFmtId="166" fontId="14" fillId="2" borderId="1" xfId="2" applyNumberFormat="1" applyFont="1" applyFill="1" applyBorder="1" applyAlignment="1">
      <alignment horizontal="center" vertical="center"/>
    </xf>
    <xf numFmtId="0" fontId="19" fillId="3" borderId="11" xfId="2" applyFont="1" applyFill="1" applyBorder="1" applyAlignment="1">
      <alignment horizontal="center" vertical="center" wrapText="1"/>
    </xf>
    <xf numFmtId="0" fontId="14" fillId="0" borderId="13" xfId="2" applyFont="1" applyBorder="1" applyAlignment="1">
      <alignment horizontal="left" vertical="center" wrapText="1"/>
    </xf>
    <xf numFmtId="2" fontId="14" fillId="0" borderId="13" xfId="2" applyNumberFormat="1" applyFont="1" applyFill="1" applyBorder="1" applyAlignment="1">
      <alignment horizontal="center" vertical="center"/>
    </xf>
    <xf numFmtId="2" fontId="14" fillId="0" borderId="12" xfId="2" applyNumberFormat="1" applyFont="1" applyFill="1" applyBorder="1" applyAlignment="1">
      <alignment horizontal="center" vertical="center"/>
    </xf>
    <xf numFmtId="2" fontId="20" fillId="2" borderId="1" xfId="8" applyNumberFormat="1" applyFont="1" applyFill="1" applyBorder="1" applyAlignment="1">
      <alignment horizontal="center" vertical="center" wrapText="1"/>
    </xf>
    <xf numFmtId="0" fontId="20" fillId="0" borderId="0" xfId="13" applyFont="1"/>
    <xf numFmtId="0" fontId="14" fillId="0" borderId="1" xfId="0" applyFont="1" applyBorder="1" applyAlignment="1">
      <alignment horizontal="center" vertical="center" wrapText="1"/>
    </xf>
    <xf numFmtId="0" fontId="19" fillId="0" borderId="0" xfId="0" applyFont="1" applyBorder="1" applyAlignment="1">
      <alignment horizontal="center" vertical="top" wrapText="1"/>
    </xf>
    <xf numFmtId="2" fontId="14" fillId="0" borderId="12" xfId="1" applyNumberFormat="1" applyFont="1" applyFill="1" applyBorder="1" applyAlignment="1">
      <alignment horizontal="center" vertical="center"/>
    </xf>
    <xf numFmtId="0" fontId="93" fillId="0" borderId="0" xfId="0" applyFont="1"/>
    <xf numFmtId="0" fontId="93" fillId="0" borderId="0" xfId="0" applyFont="1" applyBorder="1"/>
    <xf numFmtId="0" fontId="93" fillId="0" borderId="0" xfId="0" applyFont="1" applyAlignment="1">
      <alignment horizontal="center" vertical="top"/>
    </xf>
    <xf numFmtId="0" fontId="94" fillId="0" borderId="0" xfId="0" applyNumberFormat="1" applyFont="1"/>
    <xf numFmtId="0" fontId="93" fillId="0" borderId="0" xfId="0" applyFont="1" applyFill="1" applyBorder="1" applyAlignment="1"/>
    <xf numFmtId="0" fontId="93" fillId="0" borderId="0" xfId="0" applyFont="1" applyBorder="1" applyAlignment="1">
      <alignment horizontal="center" vertical="top"/>
    </xf>
    <xf numFmtId="0" fontId="95" fillId="0" borderId="0" xfId="0" applyFont="1"/>
    <xf numFmtId="0" fontId="47" fillId="0" borderId="13" xfId="2" applyFont="1" applyBorder="1"/>
    <xf numFmtId="0" fontId="47" fillId="0" borderId="1" xfId="2" applyFont="1" applyBorder="1"/>
    <xf numFmtId="0" fontId="96" fillId="0" borderId="0" xfId="2" applyFont="1"/>
    <xf numFmtId="0" fontId="97" fillId="0" borderId="0" xfId="2" applyFont="1"/>
    <xf numFmtId="0" fontId="33" fillId="0" borderId="0" xfId="1" applyFont="1" applyFill="1" applyAlignment="1">
      <alignment horizontal="left" vertical="center"/>
    </xf>
    <xf numFmtId="0" fontId="47" fillId="0" borderId="0" xfId="0" applyFont="1" applyAlignment="1">
      <alignment horizontal="left"/>
    </xf>
    <xf numFmtId="0" fontId="98" fillId="0" borderId="0" xfId="0" applyFont="1"/>
    <xf numFmtId="0" fontId="98" fillId="0" borderId="0" xfId="0" applyFont="1" applyBorder="1"/>
    <xf numFmtId="0" fontId="98" fillId="0" borderId="0" xfId="0" applyFont="1" applyAlignment="1">
      <alignment horizontal="center"/>
    </xf>
    <xf numFmtId="0" fontId="98" fillId="0" borderId="0" xfId="0" applyFont="1" applyAlignment="1">
      <alignment horizontal="center" vertical="top"/>
    </xf>
    <xf numFmtId="0" fontId="99" fillId="0" borderId="0" xfId="0" applyNumberFormat="1" applyFont="1"/>
    <xf numFmtId="0" fontId="98" fillId="0" borderId="0" xfId="0" applyFont="1" applyFill="1" applyBorder="1" applyAlignment="1"/>
    <xf numFmtId="4" fontId="19" fillId="0" borderId="3" xfId="0" applyNumberFormat="1" applyFont="1" applyFill="1" applyBorder="1" applyAlignment="1">
      <alignment horizontal="center" vertical="center"/>
    </xf>
    <xf numFmtId="0" fontId="100" fillId="0" borderId="0" xfId="2" applyFont="1"/>
    <xf numFmtId="0" fontId="47" fillId="0" borderId="5" xfId="2" applyFont="1" applyBorder="1"/>
    <xf numFmtId="2" fontId="47" fillId="0" borderId="5" xfId="2" applyNumberFormat="1" applyFont="1" applyBorder="1" applyAlignment="1">
      <alignment horizontal="center" vertical="center" wrapText="1"/>
    </xf>
    <xf numFmtId="2" fontId="47" fillId="0" borderId="0" xfId="2" applyNumberFormat="1" applyFont="1" applyBorder="1" applyAlignment="1">
      <alignment horizontal="center" vertical="center" wrapText="1"/>
    </xf>
    <xf numFmtId="0" fontId="101" fillId="2" borderId="0" xfId="2" applyFont="1" applyFill="1"/>
    <xf numFmtId="0" fontId="102" fillId="0" borderId="0" xfId="0" applyFont="1"/>
    <xf numFmtId="0" fontId="102" fillId="0" borderId="0" xfId="0" applyFont="1" applyBorder="1"/>
    <xf numFmtId="0" fontId="102" fillId="0" borderId="0" xfId="0" applyFont="1" applyAlignment="1">
      <alignment horizontal="center"/>
    </xf>
    <xf numFmtId="0" fontId="102" fillId="0" borderId="0" xfId="0" applyFont="1" applyAlignment="1">
      <alignment horizontal="center" vertical="top"/>
    </xf>
    <xf numFmtId="0" fontId="103" fillId="0" borderId="0" xfId="0" applyNumberFormat="1" applyFont="1"/>
    <xf numFmtId="0" fontId="102" fillId="0" borderId="0" xfId="0" applyFont="1" applyFill="1" applyBorder="1" applyAlignment="1"/>
    <xf numFmtId="0" fontId="47" fillId="0" borderId="0" xfId="2" applyFont="1" applyAlignment="1">
      <alignment horizontal="center"/>
    </xf>
    <xf numFmtId="0" fontId="20" fillId="0" borderId="12" xfId="2" applyFont="1" applyBorder="1" applyAlignment="1">
      <alignment vertical="center" wrapText="1"/>
    </xf>
    <xf numFmtId="0" fontId="20" fillId="0" borderId="7" xfId="2" applyFont="1" applyBorder="1"/>
    <xf numFmtId="0" fontId="14" fillId="2" borderId="0" xfId="1" applyFont="1" applyFill="1" applyBorder="1" applyAlignment="1">
      <alignment horizontal="center" vertical="center"/>
    </xf>
    <xf numFmtId="0" fontId="14" fillId="2" borderId="0" xfId="1" applyFont="1" applyFill="1" applyBorder="1"/>
    <xf numFmtId="0" fontId="18" fillId="2" borderId="0" xfId="2" applyFont="1" applyFill="1"/>
    <xf numFmtId="4" fontId="18" fillId="2" borderId="0" xfId="2" applyNumberFormat="1" applyFont="1" applyFill="1" applyAlignment="1">
      <alignment horizontal="left"/>
    </xf>
    <xf numFmtId="0" fontId="75" fillId="2" borderId="0" xfId="1" applyFont="1" applyFill="1"/>
    <xf numFmtId="4" fontId="75" fillId="2" borderId="0" xfId="1" applyNumberFormat="1" applyFont="1" applyFill="1"/>
    <xf numFmtId="0" fontId="75" fillId="2" borderId="0" xfId="1" applyFont="1" applyFill="1" applyAlignment="1">
      <alignment wrapText="1"/>
    </xf>
    <xf numFmtId="0" fontId="83" fillId="2" borderId="0" xfId="1" applyFont="1" applyFill="1" applyAlignment="1">
      <alignment wrapText="1"/>
    </xf>
    <xf numFmtId="0" fontId="16" fillId="2" borderId="0" xfId="2" applyFont="1" applyFill="1"/>
    <xf numFmtId="0" fontId="15" fillId="2" borderId="0" xfId="1" applyFont="1" applyFill="1" applyAlignment="1">
      <alignment vertical="center"/>
    </xf>
    <xf numFmtId="0" fontId="15" fillId="2" borderId="0" xfId="1" applyFont="1" applyFill="1"/>
    <xf numFmtId="49" fontId="14" fillId="2" borderId="1" xfId="1" applyNumberFormat="1" applyFont="1" applyFill="1" applyBorder="1" applyAlignment="1">
      <alignment horizontal="center" vertical="center" wrapText="1"/>
    </xf>
    <xf numFmtId="4" fontId="14" fillId="2" borderId="1" xfId="1" applyNumberFormat="1" applyFont="1" applyFill="1" applyBorder="1" applyAlignment="1">
      <alignment horizontal="center" vertical="center" wrapText="1"/>
    </xf>
    <xf numFmtId="4" fontId="18" fillId="2" borderId="0" xfId="2" applyNumberFormat="1" applyFont="1" applyFill="1"/>
    <xf numFmtId="0" fontId="14" fillId="2" borderId="1" xfId="1" applyFont="1" applyFill="1" applyBorder="1" applyAlignment="1">
      <alignment horizontal="center" vertical="center" wrapText="1"/>
    </xf>
    <xf numFmtId="0" fontId="14" fillId="2" borderId="1" xfId="1" applyFont="1" applyFill="1" applyBorder="1" applyAlignment="1">
      <alignment vertical="center" wrapText="1"/>
    </xf>
    <xf numFmtId="4" fontId="14" fillId="2" borderId="1" xfId="1" applyNumberFormat="1" applyFont="1" applyFill="1" applyBorder="1" applyAlignment="1">
      <alignment horizontal="center" vertical="center"/>
    </xf>
    <xf numFmtId="4" fontId="16" fillId="2" borderId="0" xfId="2" applyNumberFormat="1" applyFont="1" applyFill="1"/>
    <xf numFmtId="171" fontId="16" fillId="2" borderId="0" xfId="2" applyNumberFormat="1" applyFont="1" applyFill="1"/>
    <xf numFmtId="0" fontId="14" fillId="2" borderId="1" xfId="1" applyFont="1" applyFill="1" applyBorder="1" applyAlignment="1">
      <alignment horizontal="left" vertical="center" wrapText="1"/>
    </xf>
    <xf numFmtId="168" fontId="18" fillId="2" borderId="0" xfId="2" applyNumberFormat="1" applyFont="1" applyFill="1"/>
    <xf numFmtId="0" fontId="14" fillId="2" borderId="0" xfId="1" applyFont="1" applyFill="1"/>
    <xf numFmtId="4" fontId="20" fillId="2" borderId="0" xfId="2" applyNumberFormat="1" applyFont="1" applyFill="1" applyAlignment="1">
      <alignment horizontal="left" wrapText="1"/>
    </xf>
    <xf numFmtId="4" fontId="20" fillId="2" borderId="0" xfId="2" applyNumberFormat="1" applyFont="1" applyFill="1" applyAlignment="1">
      <alignment horizontal="right" wrapText="1"/>
    </xf>
    <xf numFmtId="0" fontId="20" fillId="2" borderId="0" xfId="2" applyFont="1" applyFill="1" applyAlignment="1">
      <alignment horizontal="left" wrapText="1"/>
    </xf>
    <xf numFmtId="0" fontId="14" fillId="2" borderId="1" xfId="1" applyNumberFormat="1" applyFont="1" applyFill="1" applyBorder="1" applyAlignment="1">
      <alignment horizontal="center" vertical="center" wrapText="1"/>
    </xf>
    <xf numFmtId="4" fontId="20" fillId="2" borderId="1" xfId="2" applyNumberFormat="1" applyFont="1" applyFill="1" applyBorder="1" applyAlignment="1">
      <alignment horizontal="center" vertical="center" wrapText="1"/>
    </xf>
    <xf numFmtId="4" fontId="14" fillId="2" borderId="3" xfId="1" applyNumberFormat="1" applyFont="1" applyFill="1" applyBorder="1" applyAlignment="1">
      <alignment horizontal="center" vertical="center" wrapText="1"/>
    </xf>
    <xf numFmtId="0" fontId="14" fillId="2" borderId="1" xfId="1" applyNumberFormat="1" applyFont="1" applyFill="1" applyBorder="1" applyAlignment="1">
      <alignment horizontal="center" wrapText="1"/>
    </xf>
    <xf numFmtId="3" fontId="14" fillId="2" borderId="1" xfId="1" applyNumberFormat="1" applyFont="1" applyFill="1" applyBorder="1" applyAlignment="1">
      <alignment horizontal="center" wrapText="1"/>
    </xf>
    <xf numFmtId="0" fontId="20" fillId="2" borderId="0" xfId="2" applyFont="1" applyFill="1" applyAlignment="1">
      <alignment horizontal="left" wrapText="1"/>
    </xf>
    <xf numFmtId="0" fontId="14" fillId="2" borderId="1" xfId="1" applyFont="1" applyFill="1" applyBorder="1" applyAlignment="1">
      <alignment horizontal="center" vertical="center" wrapText="1"/>
    </xf>
    <xf numFmtId="0" fontId="20" fillId="2" borderId="0" xfId="2" applyFont="1" applyFill="1" applyAlignment="1">
      <alignment horizontal="left" wrapText="1"/>
    </xf>
    <xf numFmtId="172" fontId="16" fillId="2" borderId="0" xfId="2" applyNumberFormat="1" applyFont="1" applyFill="1"/>
    <xf numFmtId="172" fontId="18" fillId="2" borderId="0" xfId="2" applyNumberFormat="1" applyFont="1" applyFill="1"/>
    <xf numFmtId="0" fontId="20" fillId="2" borderId="0" xfId="2" applyFont="1" applyFill="1" applyAlignment="1">
      <alignment horizontal="left" wrapText="1"/>
    </xf>
    <xf numFmtId="0" fontId="20" fillId="2" borderId="0" xfId="2" applyFont="1" applyFill="1"/>
    <xf numFmtId="0" fontId="22" fillId="2" borderId="0" xfId="2" applyFont="1" applyFill="1" applyAlignment="1"/>
    <xf numFmtId="0" fontId="20" fillId="2" borderId="0" xfId="8" applyFont="1" applyFill="1" applyAlignment="1">
      <alignment vertical="top" wrapText="1"/>
    </xf>
    <xf numFmtId="0" fontId="20" fillId="2" borderId="0" xfId="8" applyFont="1" applyFill="1"/>
    <xf numFmtId="0" fontId="19" fillId="2" borderId="0" xfId="8" applyFont="1" applyFill="1" applyBorder="1" applyAlignment="1">
      <alignment horizontal="center" vertical="center" wrapText="1"/>
    </xf>
    <xf numFmtId="0" fontId="20" fillId="2" borderId="0" xfId="8" applyFont="1" applyFill="1" applyAlignment="1">
      <alignment horizontal="center" wrapText="1"/>
    </xf>
    <xf numFmtId="0" fontId="20" fillId="2" borderId="0" xfId="8" applyFont="1" applyFill="1" applyAlignment="1">
      <alignment horizontal="left" vertical="top" wrapText="1"/>
    </xf>
    <xf numFmtId="0" fontId="67" fillId="2" borderId="0" xfId="8" applyFont="1" applyFill="1" applyBorder="1" applyAlignment="1">
      <alignment vertical="center" wrapText="1"/>
    </xf>
    <xf numFmtId="0" fontId="20" fillId="2" borderId="0" xfId="8" applyFont="1" applyFill="1" applyBorder="1" applyAlignment="1">
      <alignment horizontal="center" vertical="center" wrapText="1"/>
    </xf>
    <xf numFmtId="0" fontId="51" fillId="2" borderId="0" xfId="8" applyFont="1" applyFill="1" applyBorder="1" applyAlignment="1">
      <alignment horizontal="center" vertical="center" wrapText="1"/>
    </xf>
    <xf numFmtId="0" fontId="67" fillId="2" borderId="0" xfId="8" applyFont="1" applyFill="1"/>
    <xf numFmtId="0" fontId="104" fillId="2" borderId="0" xfId="8" applyFont="1" applyFill="1"/>
    <xf numFmtId="0" fontId="67" fillId="2" borderId="0" xfId="2" applyFont="1" applyFill="1"/>
    <xf numFmtId="0" fontId="19" fillId="2" borderId="1" xfId="8" applyFont="1" applyFill="1" applyBorder="1" applyAlignment="1">
      <alignment horizontal="center" vertical="center" wrapText="1"/>
    </xf>
    <xf numFmtId="4" fontId="20" fillId="2" borderId="1" xfId="8" applyNumberFormat="1" applyFont="1" applyFill="1" applyBorder="1" applyAlignment="1">
      <alignment horizontal="center" vertical="center" wrapText="1"/>
    </xf>
    <xf numFmtId="0" fontId="14" fillId="2" borderId="1" xfId="8" applyFont="1" applyFill="1" applyBorder="1" applyAlignment="1">
      <alignment horizontal="left" vertical="center" wrapText="1"/>
    </xf>
    <xf numFmtId="0" fontId="67" fillId="2" borderId="0" xfId="8" applyFont="1" applyFill="1" applyBorder="1"/>
    <xf numFmtId="4" fontId="67" fillId="2" borderId="0" xfId="2" applyNumberFormat="1" applyFont="1" applyFill="1"/>
    <xf numFmtId="0" fontId="67" fillId="2" borderId="0" xfId="2" applyFont="1" applyFill="1" applyBorder="1" applyAlignment="1">
      <alignment horizontal="left" wrapText="1"/>
    </xf>
    <xf numFmtId="0" fontId="20" fillId="2" borderId="1" xfId="8" applyFont="1" applyFill="1" applyBorder="1" applyAlignment="1">
      <alignment horizontal="left" vertical="center" wrapText="1"/>
    </xf>
    <xf numFmtId="3" fontId="20" fillId="2" borderId="1" xfId="8" applyNumberFormat="1" applyFont="1" applyFill="1" applyBorder="1" applyAlignment="1">
      <alignment horizontal="center" vertical="center" wrapText="1"/>
    </xf>
    <xf numFmtId="0" fontId="20" fillId="2" borderId="0" xfId="8" applyFont="1" applyFill="1" applyBorder="1" applyAlignment="1">
      <alignment horizontal="center"/>
    </xf>
    <xf numFmtId="0" fontId="19" fillId="2" borderId="0" xfId="8" applyFont="1" applyFill="1" applyBorder="1" applyAlignment="1">
      <alignment vertical="center" wrapText="1"/>
    </xf>
    <xf numFmtId="0" fontId="20" fillId="2" borderId="0" xfId="8" applyFont="1" applyFill="1" applyBorder="1" applyAlignment="1">
      <alignment horizontal="center" vertical="center"/>
    </xf>
    <xf numFmtId="0" fontId="20" fillId="2" borderId="0" xfId="8" applyFont="1" applyFill="1" applyBorder="1"/>
    <xf numFmtId="4" fontId="20" fillId="2" borderId="3" xfId="2" applyNumberFormat="1" applyFont="1" applyFill="1" applyBorder="1" applyAlignment="1">
      <alignment horizontal="center" vertical="center" wrapText="1"/>
    </xf>
    <xf numFmtId="0" fontId="20" fillId="2" borderId="12" xfId="8" applyFont="1" applyFill="1" applyBorder="1" applyAlignment="1">
      <alignment horizontal="center" vertical="center" wrapText="1"/>
    </xf>
    <xf numFmtId="0" fontId="20" fillId="2" borderId="1" xfId="8" applyFont="1" applyFill="1" applyBorder="1" applyAlignment="1">
      <alignment horizontal="center" vertical="center" wrapText="1"/>
    </xf>
    <xf numFmtId="0" fontId="20" fillId="2" borderId="3" xfId="8" applyFont="1" applyFill="1" applyBorder="1" applyAlignment="1">
      <alignment horizontal="center" wrapText="1"/>
    </xf>
    <xf numFmtId="0" fontId="19" fillId="2" borderId="3"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vertical="center" wrapText="1"/>
    </xf>
    <xf numFmtId="0" fontId="12" fillId="2" borderId="0" xfId="2" applyFill="1" applyAlignment="1"/>
    <xf numFmtId="0" fontId="105" fillId="2" borderId="0" xfId="8" applyFont="1" applyFill="1" applyBorder="1" applyAlignment="1">
      <alignment vertical="center" wrapText="1"/>
    </xf>
    <xf numFmtId="0" fontId="106" fillId="2" borderId="0" xfId="8" applyFont="1" applyFill="1" applyBorder="1" applyAlignment="1">
      <alignment horizontal="center" vertical="center"/>
    </xf>
    <xf numFmtId="0" fontId="106" fillId="2" borderId="0" xfId="8" applyFont="1" applyFill="1" applyBorder="1"/>
    <xf numFmtId="0" fontId="107" fillId="2" borderId="0" xfId="2" applyFont="1" applyFill="1"/>
    <xf numFmtId="0" fontId="20" fillId="2" borderId="0" xfId="2" applyFont="1" applyFill="1" applyAlignment="1"/>
    <xf numFmtId="2" fontId="67" fillId="2" borderId="0" xfId="2" applyNumberFormat="1" applyFont="1" applyFill="1"/>
    <xf numFmtId="0" fontId="106" fillId="2" borderId="0" xfId="2" applyFont="1" applyFill="1"/>
    <xf numFmtId="0" fontId="20"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1" xfId="0" applyNumberFormat="1" applyFont="1" applyFill="1" applyBorder="1" applyAlignment="1">
      <alignment horizontal="center" vertical="center" wrapText="1"/>
    </xf>
    <xf numFmtId="0" fontId="20" fillId="0" borderId="1" xfId="0" applyFont="1" applyBorder="1"/>
    <xf numFmtId="0" fontId="19" fillId="2" borderId="1" xfId="8" applyFont="1" applyFill="1" applyBorder="1" applyAlignment="1">
      <alignment horizontal="center" vertical="center" wrapText="1"/>
    </xf>
    <xf numFmtId="0" fontId="20" fillId="0" borderId="1" xfId="0" applyFont="1" applyBorder="1" applyAlignment="1">
      <alignment horizontal="center" vertical="center" wrapText="1"/>
    </xf>
    <xf numFmtId="0" fontId="14" fillId="0" borderId="1" xfId="1" applyFont="1" applyFill="1" applyBorder="1" applyAlignment="1">
      <alignment horizontal="center" vertical="center" wrapText="1"/>
    </xf>
    <xf numFmtId="0" fontId="14" fillId="0" borderId="1" xfId="1" applyFont="1" applyFill="1" applyBorder="1" applyAlignment="1">
      <alignment horizontal="center" wrapText="1"/>
    </xf>
    <xf numFmtId="0" fontId="19" fillId="0" borderId="1" xfId="2" applyFont="1" applyBorder="1" applyAlignment="1">
      <alignment horizontal="center" vertical="center" wrapText="1"/>
    </xf>
    <xf numFmtId="0" fontId="20" fillId="0" borderId="0" xfId="2" applyFont="1" applyBorder="1" applyAlignment="1">
      <alignment horizontal="center" wrapText="1"/>
    </xf>
    <xf numFmtId="0" fontId="20" fillId="0" borderId="0" xfId="2" applyFont="1" applyAlignment="1">
      <alignment horizontal="left" vertical="top" wrapText="1"/>
    </xf>
    <xf numFmtId="0" fontId="19" fillId="0" borderId="3"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0" xfId="2" applyFont="1" applyAlignment="1">
      <alignment horizontal="right" vertical="top" wrapText="1"/>
    </xf>
    <xf numFmtId="0" fontId="19" fillId="0" borderId="0" xfId="2" applyFont="1" applyBorder="1" applyAlignment="1">
      <alignment horizontal="center" vertical="center" wrapText="1"/>
    </xf>
    <xf numFmtId="0" fontId="20" fillId="0" borderId="0" xfId="2" applyFont="1" applyAlignment="1">
      <alignment horizontal="center" wrapText="1"/>
    </xf>
    <xf numFmtId="0" fontId="20" fillId="0" borderId="0" xfId="2"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2" applyFont="1" applyBorder="1" applyAlignment="1">
      <alignment horizontal="center" vertical="center" wrapText="1"/>
    </xf>
    <xf numFmtId="0" fontId="20" fillId="0" borderId="0" xfId="2" applyFont="1" applyBorder="1" applyAlignment="1">
      <alignment horizontal="center" wrapText="1"/>
    </xf>
    <xf numFmtId="0" fontId="20" fillId="0" borderId="0" xfId="2" applyFont="1" applyAlignment="1">
      <alignment horizontal="left" vertical="top" wrapText="1"/>
    </xf>
    <xf numFmtId="0" fontId="19" fillId="0" borderId="3" xfId="2" applyFont="1" applyBorder="1" applyAlignment="1">
      <alignment horizontal="center" vertical="center" wrapText="1"/>
    </xf>
    <xf numFmtId="0" fontId="20" fillId="0" borderId="1" xfId="2" applyFont="1" applyBorder="1" applyAlignment="1">
      <alignment horizontal="center" vertical="center" wrapText="1"/>
    </xf>
    <xf numFmtId="0" fontId="19" fillId="0" borderId="0" xfId="2" applyFont="1" applyBorder="1" applyAlignment="1">
      <alignment horizontal="center" vertical="center" wrapText="1"/>
    </xf>
    <xf numFmtId="0" fontId="14" fillId="0" borderId="0" xfId="1" applyFont="1" applyFill="1" applyBorder="1" applyAlignment="1">
      <alignment vertical="top"/>
    </xf>
    <xf numFmtId="2" fontId="69" fillId="0" borderId="0" xfId="0" applyNumberFormat="1" applyFont="1"/>
    <xf numFmtId="2" fontId="109" fillId="0" borderId="0" xfId="0" applyNumberFormat="1" applyFont="1"/>
    <xf numFmtId="0" fontId="77" fillId="0" borderId="0" xfId="0" applyFont="1"/>
    <xf numFmtId="2" fontId="110" fillId="0" borderId="0" xfId="0" applyNumberFormat="1" applyFont="1"/>
    <xf numFmtId="0" fontId="110" fillId="0" borderId="0" xfId="0" applyFont="1"/>
    <xf numFmtId="1" fontId="20" fillId="0" borderId="1" xfId="2" applyNumberFormat="1" applyFont="1" applyBorder="1" applyAlignment="1">
      <alignment horizontal="center" vertical="center" wrapText="1"/>
    </xf>
    <xf numFmtId="0" fontId="109" fillId="0" borderId="0" xfId="0" applyFont="1"/>
    <xf numFmtId="0" fontId="20" fillId="0" borderId="13" xfId="0" applyFont="1" applyBorder="1" applyAlignment="1">
      <alignment horizontal="center" vertical="center" wrapText="1"/>
    </xf>
    <xf numFmtId="0" fontId="14" fillId="0" borderId="1" xfId="1" applyFont="1" applyFill="1" applyBorder="1" applyAlignment="1">
      <alignment horizontal="center" vertical="center" wrapText="1"/>
    </xf>
    <xf numFmtId="0" fontId="14" fillId="0" borderId="1" xfId="1" applyFont="1" applyFill="1" applyBorder="1" applyAlignment="1">
      <alignment horizontal="center" wrapText="1"/>
    </xf>
    <xf numFmtId="0" fontId="20" fillId="0" borderId="0" xfId="6" applyFont="1" applyAlignment="1"/>
    <xf numFmtId="0" fontId="21" fillId="0" borderId="0" xfId="6" applyFont="1" applyAlignment="1"/>
    <xf numFmtId="0" fontId="20" fillId="0" borderId="0" xfId="6" applyFont="1" applyBorder="1" applyAlignment="1"/>
    <xf numFmtId="0" fontId="14" fillId="0" borderId="0" xfId="1" applyFont="1" applyFill="1" applyAlignment="1">
      <alignment horizontal="left" vertical="center"/>
    </xf>
    <xf numFmtId="0" fontId="18" fillId="0" borderId="0" xfId="2" applyFont="1" applyAlignment="1">
      <alignment horizontal="left"/>
    </xf>
    <xf numFmtId="0" fontId="14" fillId="0" borderId="0" xfId="1" applyFont="1" applyFill="1" applyBorder="1" applyAlignment="1">
      <alignment horizontal="right"/>
    </xf>
    <xf numFmtId="0" fontId="20" fillId="0" borderId="1" xfId="2" applyFont="1" applyBorder="1" applyAlignment="1">
      <alignment horizontal="center" vertical="center" wrapText="1"/>
    </xf>
    <xf numFmtId="0" fontId="20" fillId="0" borderId="1" xfId="0" applyFont="1" applyBorder="1" applyAlignment="1">
      <alignment horizontal="center" vertical="center" wrapText="1"/>
    </xf>
    <xf numFmtId="0" fontId="14" fillId="0" borderId="1" xfId="1" applyFont="1" applyFill="1" applyBorder="1" applyAlignment="1">
      <alignment horizontal="center" vertical="center" wrapText="1"/>
    </xf>
    <xf numFmtId="0" fontId="20" fillId="0" borderId="0" xfId="6" applyFont="1" applyFill="1" applyAlignment="1"/>
    <xf numFmtId="0" fontId="21" fillId="0" borderId="0" xfId="6" applyFont="1" applyFill="1" applyAlignment="1"/>
    <xf numFmtId="0" fontId="20" fillId="0" borderId="0" xfId="6" applyFont="1" applyFill="1" applyBorder="1" applyAlignment="1"/>
    <xf numFmtId="0" fontId="14" fillId="0" borderId="0" xfId="1" applyFont="1" applyFill="1" applyAlignment="1">
      <alignment horizontal="left" vertical="center"/>
    </xf>
    <xf numFmtId="0" fontId="14" fillId="0" borderId="0" xfId="1" applyFont="1" applyFill="1" applyBorder="1" applyAlignment="1">
      <alignment horizontal="right"/>
    </xf>
    <xf numFmtId="0" fontId="20" fillId="0" borderId="0" xfId="0" applyFont="1" applyAlignment="1">
      <alignment horizontal="right"/>
    </xf>
    <xf numFmtId="0" fontId="20" fillId="0" borderId="0" xfId="2" applyFont="1" applyAlignment="1">
      <alignment horizontal="right" wrapText="1"/>
    </xf>
    <xf numFmtId="0" fontId="20" fillId="0" borderId="0" xfId="2" applyFont="1" applyAlignment="1">
      <alignment horizontal="left" wrapText="1"/>
    </xf>
    <xf numFmtId="0" fontId="49" fillId="0" borderId="12" xfId="8" applyFont="1" applyFill="1" applyBorder="1" applyAlignment="1">
      <alignment horizontal="center" vertical="center" wrapText="1"/>
    </xf>
    <xf numFmtId="0" fontId="22" fillId="0" borderId="13" xfId="8" applyFont="1" applyFill="1" applyBorder="1"/>
    <xf numFmtId="0" fontId="11" fillId="0" borderId="0" xfId="6" applyFill="1" applyAlignment="1">
      <alignment horizontal="left"/>
    </xf>
    <xf numFmtId="0" fontId="22" fillId="0" borderId="0" xfId="8" applyFont="1" applyFill="1" applyBorder="1" applyAlignment="1">
      <alignment horizontal="center" wrapText="1"/>
    </xf>
    <xf numFmtId="0" fontId="32" fillId="0" borderId="1" xfId="8" applyFont="1" applyFill="1" applyBorder="1" applyAlignment="1">
      <alignment horizontal="center" vertical="center" wrapText="1"/>
    </xf>
    <xf numFmtId="0" fontId="11" fillId="0" borderId="0" xfId="6" applyFill="1" applyAlignment="1"/>
    <xf numFmtId="0" fontId="19" fillId="0" borderId="1" xfId="8" applyFont="1" applyBorder="1" applyAlignment="1">
      <alignment horizontal="center" vertical="center" wrapText="1"/>
    </xf>
    <xf numFmtId="0" fontId="49" fillId="0" borderId="12" xfId="8" applyFont="1" applyFill="1" applyBorder="1" applyAlignment="1">
      <alignment vertical="center" wrapText="1"/>
    </xf>
    <xf numFmtId="0" fontId="20" fillId="0" borderId="1" xfId="8" applyFont="1" applyBorder="1" applyAlignment="1">
      <alignment horizontal="center" vertical="center"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23" fillId="0" borderId="1" xfId="1" applyFont="1" applyFill="1" applyBorder="1" applyAlignment="1">
      <alignment horizontal="center" vertical="center" wrapText="1"/>
    </xf>
    <xf numFmtId="0" fontId="37" fillId="0" borderId="0" xfId="2" applyFont="1" applyBorder="1" applyAlignment="1">
      <alignment horizontal="center" wrapText="1"/>
    </xf>
    <xf numFmtId="0" fontId="32" fillId="0" borderId="1" xfId="2" applyFont="1" applyBorder="1" applyAlignment="1">
      <alignment horizontal="center" vertical="center" wrapText="1"/>
    </xf>
    <xf numFmtId="0" fontId="38" fillId="0" borderId="0" xfId="2" applyFont="1" applyAlignment="1">
      <alignment horizontal="left" vertical="top" wrapText="1"/>
    </xf>
    <xf numFmtId="0" fontId="38" fillId="0" borderId="0" xfId="2" applyFont="1" applyBorder="1" applyAlignment="1">
      <alignment horizontal="center" vertical="center" wrapText="1"/>
    </xf>
    <xf numFmtId="0" fontId="20" fillId="0" borderId="0" xfId="0" applyFont="1" applyAlignment="1">
      <alignment horizontal="left"/>
    </xf>
    <xf numFmtId="0" fontId="0" fillId="0" borderId="0" xfId="0" applyAlignment="1"/>
    <xf numFmtId="0" fontId="69" fillId="0" borderId="0" xfId="0" applyFont="1" applyAlignment="1"/>
    <xf numFmtId="0" fontId="20" fillId="0" borderId="0" xfId="2" applyFont="1" applyBorder="1" applyAlignment="1">
      <alignment horizontal="center" wrapText="1"/>
    </xf>
    <xf numFmtId="0" fontId="14" fillId="0" borderId="0" xfId="1" applyFont="1" applyFill="1" applyAlignment="1">
      <alignment horizontal="left" vertical="center"/>
    </xf>
    <xf numFmtId="0" fontId="20" fillId="0" borderId="0" xfId="2" applyFont="1" applyBorder="1" applyAlignment="1">
      <alignment wrapText="1"/>
    </xf>
    <xf numFmtId="0" fontId="20" fillId="0" borderId="0" xfId="2" applyFont="1" applyAlignment="1">
      <alignment horizontal="left" vertical="top" wrapText="1"/>
    </xf>
    <xf numFmtId="0" fontId="22" fillId="0" borderId="3" xfId="0" applyFont="1" applyBorder="1" applyAlignment="1">
      <alignment horizontal="center" vertical="center" wrapText="1"/>
    </xf>
    <xf numFmtId="0" fontId="18" fillId="0" borderId="0" xfId="0" applyFont="1" applyAlignment="1"/>
    <xf numFmtId="0" fontId="14" fillId="0" borderId="0" xfId="1" applyFont="1" applyFill="1" applyBorder="1" applyAlignment="1">
      <alignment horizontal="left" wrapText="1"/>
    </xf>
    <xf numFmtId="0" fontId="20" fillId="0" borderId="0" xfId="2" applyFont="1" applyBorder="1" applyAlignment="1"/>
    <xf numFmtId="0" fontId="19"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0" xfId="2" applyFont="1" applyAlignment="1">
      <alignment horizontal="right" vertical="top" wrapText="1"/>
    </xf>
    <xf numFmtId="0" fontId="19" fillId="0" borderId="0" xfId="2" applyFont="1" applyBorder="1" applyAlignment="1">
      <alignment horizontal="center" vertical="center" wrapText="1"/>
    </xf>
    <xf numFmtId="0" fontId="20" fillId="0" borderId="0" xfId="2" applyFont="1" applyAlignment="1">
      <alignment horizontal="center" wrapText="1"/>
    </xf>
    <xf numFmtId="0" fontId="14" fillId="0" borderId="0" xfId="1" applyFont="1" applyFill="1" applyBorder="1" applyAlignment="1">
      <alignment horizontal="left"/>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20" fillId="0" borderId="0" xfId="0" applyFont="1" applyAlignment="1">
      <alignment horizontal="left"/>
    </xf>
    <xf numFmtId="0" fontId="14" fillId="0" borderId="0" xfId="1" applyFont="1" applyFill="1" applyAlignment="1">
      <alignment horizontal="left" vertical="center"/>
    </xf>
    <xf numFmtId="0" fontId="18" fillId="0" borderId="0" xfId="0" applyFont="1" applyAlignment="1"/>
    <xf numFmtId="0" fontId="14" fillId="0" borderId="0" xfId="1" applyFont="1" applyFill="1" applyBorder="1" applyAlignment="1">
      <alignment horizontal="left" wrapText="1"/>
    </xf>
    <xf numFmtId="0" fontId="14" fillId="0" borderId="0" xfId="1" applyFont="1" applyFill="1" applyBorder="1" applyAlignment="1">
      <alignment horizontal="left"/>
    </xf>
    <xf numFmtId="0" fontId="20" fillId="0" borderId="3" xfId="0" applyFont="1" applyBorder="1" applyAlignment="1">
      <alignment horizontal="center" vertical="center" wrapText="1"/>
    </xf>
    <xf numFmtId="0" fontId="8" fillId="0" borderId="0" xfId="15"/>
    <xf numFmtId="0" fontId="32" fillId="0" borderId="0" xfId="15" applyFont="1" applyAlignment="1">
      <alignment horizontal="center" wrapText="1"/>
    </xf>
    <xf numFmtId="4" fontId="8" fillId="0" borderId="0" xfId="15" applyNumberFormat="1"/>
    <xf numFmtId="0" fontId="8" fillId="0" borderId="0" xfId="15" applyBorder="1"/>
    <xf numFmtId="0" fontId="32" fillId="0" borderId="0" xfId="15" applyFont="1" applyAlignment="1">
      <alignment wrapText="1"/>
    </xf>
    <xf numFmtId="0" fontId="34" fillId="0" borderId="0" xfId="15" applyFont="1" applyAlignment="1">
      <alignment wrapText="1"/>
    </xf>
    <xf numFmtId="0" fontId="40" fillId="0" borderId="0" xfId="15" applyFont="1" applyBorder="1" applyAlignment="1">
      <alignment vertical="center"/>
    </xf>
    <xf numFmtId="0" fontId="8" fillId="0" borderId="0" xfId="15" applyBorder="1" applyAlignment="1"/>
    <xf numFmtId="0" fontId="49" fillId="0" borderId="1" xfId="15" applyFont="1" applyBorder="1" applyAlignment="1">
      <alignment horizontal="center" vertical="center" wrapText="1"/>
    </xf>
    <xf numFmtId="2" fontId="49" fillId="0" borderId="1" xfId="15" applyNumberFormat="1" applyFont="1" applyBorder="1" applyAlignment="1">
      <alignment horizontal="center" vertical="center" wrapText="1"/>
    </xf>
    <xf numFmtId="1" fontId="49" fillId="0" borderId="1" xfId="15" applyNumberFormat="1" applyFont="1" applyBorder="1" applyAlignment="1">
      <alignment horizontal="center" vertical="center" wrapText="1"/>
    </xf>
    <xf numFmtId="0" fontId="49" fillId="0" borderId="1" xfId="15" applyFont="1" applyBorder="1" applyAlignment="1">
      <alignment horizontal="center" vertical="center"/>
    </xf>
    <xf numFmtId="2" fontId="49" fillId="0" borderId="1" xfId="15" applyNumberFormat="1" applyFont="1" applyBorder="1" applyAlignment="1">
      <alignment horizontal="center" vertical="center"/>
    </xf>
    <xf numFmtId="0" fontId="0" fillId="0" borderId="0" xfId="0" quotePrefix="1"/>
    <xf numFmtId="167" fontId="7" fillId="0" borderId="0" xfId="9" applyFont="1" applyBorder="1" applyAlignment="1"/>
    <xf numFmtId="0" fontId="20" fillId="0" borderId="0" xfId="15" applyFont="1" applyBorder="1" applyAlignment="1"/>
    <xf numFmtId="0" fontId="20" fillId="0" borderId="0" xfId="15" applyFont="1" applyAlignment="1"/>
    <xf numFmtId="0" fontId="7" fillId="0" borderId="0" xfId="10" applyFont="1"/>
    <xf numFmtId="0" fontId="20" fillId="0" borderId="0" xfId="15" applyFont="1" applyAlignment="1"/>
    <xf numFmtId="0" fontId="7" fillId="0" borderId="0" xfId="0" applyFont="1"/>
    <xf numFmtId="0" fontId="69" fillId="0" borderId="0" xfId="0" applyFont="1" applyAlignment="1"/>
    <xf numFmtId="0" fontId="20" fillId="0" borderId="0" xfId="2" applyFont="1" applyBorder="1" applyAlignment="1">
      <alignment horizontal="center" wrapText="1"/>
    </xf>
    <xf numFmtId="0" fontId="20" fillId="0" borderId="12" xfId="2" applyFont="1" applyBorder="1" applyAlignment="1">
      <alignment horizontal="center" vertical="center" wrapText="1"/>
    </xf>
    <xf numFmtId="0" fontId="20" fillId="0" borderId="0" xfId="2" applyFont="1" applyBorder="1" applyAlignment="1"/>
    <xf numFmtId="0" fontId="19" fillId="0" borderId="3" xfId="2" applyFont="1" applyBorder="1" applyAlignment="1">
      <alignment horizontal="center" vertical="center" wrapText="1"/>
    </xf>
    <xf numFmtId="0" fontId="19"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0" xfId="2" applyFont="1" applyBorder="1" applyAlignment="1">
      <alignment wrapText="1"/>
    </xf>
    <xf numFmtId="0" fontId="20" fillId="0" borderId="0" xfId="2" applyFont="1" applyAlignment="1">
      <alignment horizontal="right" vertical="top" wrapText="1"/>
    </xf>
    <xf numFmtId="0" fontId="19" fillId="0" borderId="0" xfId="2" applyFont="1" applyBorder="1" applyAlignment="1">
      <alignment horizontal="center" vertical="center" wrapText="1"/>
    </xf>
    <xf numFmtId="0" fontId="20" fillId="0" borderId="0" xfId="2" applyFont="1" applyAlignment="1">
      <alignment horizontal="center" wrapText="1"/>
    </xf>
    <xf numFmtId="167" fontId="6" fillId="0" borderId="0" xfId="9" applyFont="1" applyBorder="1" applyAlignment="1"/>
    <xf numFmtId="0" fontId="6" fillId="0" borderId="0" xfId="10" applyFont="1"/>
    <xf numFmtId="0" fontId="6" fillId="0" borderId="0" xfId="0" applyFont="1"/>
    <xf numFmtId="0" fontId="20" fillId="0" borderId="3" xfId="0" applyFont="1" applyBorder="1" applyAlignment="1">
      <alignment horizontal="center" wrapText="1"/>
    </xf>
    <xf numFmtId="0" fontId="20" fillId="0" borderId="1" xfId="0" applyFont="1" applyBorder="1" applyAlignment="1">
      <alignment horizontal="center" wrapText="1"/>
    </xf>
    <xf numFmtId="0" fontId="38" fillId="0" borderId="0" xfId="2" applyFont="1" applyBorder="1" applyAlignment="1">
      <alignment horizontal="center" vertical="center" wrapText="1"/>
    </xf>
    <xf numFmtId="0" fontId="20" fillId="0" borderId="0" xfId="2" applyFont="1" applyBorder="1" applyAlignment="1">
      <alignment horizontal="center" wrapText="1"/>
    </xf>
    <xf numFmtId="0" fontId="19" fillId="0" borderId="3" xfId="2" applyFont="1" applyBorder="1" applyAlignment="1">
      <alignment horizontal="center" vertical="center" wrapText="1"/>
    </xf>
    <xf numFmtId="0" fontId="19"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0" xfId="2" applyFont="1" applyAlignment="1">
      <alignment horizontal="left" vertical="top" wrapText="1"/>
    </xf>
    <xf numFmtId="0" fontId="20" fillId="0" borderId="0" xfId="2" applyFont="1" applyAlignment="1">
      <alignment horizontal="right" vertical="top" wrapText="1"/>
    </xf>
    <xf numFmtId="0" fontId="19" fillId="0" borderId="0" xfId="2" applyFont="1" applyBorder="1" applyAlignment="1">
      <alignment horizontal="center" vertical="center"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0" xfId="2" applyFont="1" applyBorder="1" applyAlignment="1">
      <alignment horizontal="center" wrapText="1"/>
    </xf>
    <xf numFmtId="0" fontId="20" fillId="0" borderId="12" xfId="2" applyFont="1" applyBorder="1" applyAlignment="1">
      <alignment horizontal="center" vertical="center" wrapText="1"/>
    </xf>
    <xf numFmtId="0" fontId="20" fillId="0" borderId="13" xfId="2" applyFont="1" applyBorder="1" applyAlignment="1">
      <alignment horizontal="center" vertical="center" wrapText="1"/>
    </xf>
    <xf numFmtId="0" fontId="14" fillId="0" borderId="0" xfId="1" applyFont="1" applyFill="1" applyBorder="1" applyAlignment="1">
      <alignment horizontal="left" wrapText="1"/>
    </xf>
    <xf numFmtId="0" fontId="38" fillId="0" borderId="0" xfId="0" applyFont="1" applyFill="1" applyAlignment="1" applyProtection="1">
      <alignment horizontal="left" wrapText="1"/>
      <protection locked="0"/>
    </xf>
    <xf numFmtId="0" fontId="19" fillId="0" borderId="3" xfId="2" applyFont="1" applyBorder="1" applyAlignment="1">
      <alignment horizontal="center" vertical="center" wrapText="1"/>
    </xf>
    <xf numFmtId="0" fontId="19" fillId="0" borderId="1" xfId="2" applyFont="1" applyBorder="1" applyAlignment="1">
      <alignment horizontal="center" vertical="center" wrapText="1"/>
    </xf>
    <xf numFmtId="0" fontId="20" fillId="0" borderId="0" xfId="2" applyFont="1" applyAlignment="1">
      <alignment horizontal="left" vertical="top" wrapText="1"/>
    </xf>
    <xf numFmtId="0" fontId="19" fillId="0" borderId="0" xfId="2" applyFont="1" applyBorder="1" applyAlignment="1">
      <alignment horizontal="center" vertical="center" wrapText="1"/>
    </xf>
    <xf numFmtId="0" fontId="20" fillId="0" borderId="0" xfId="2" applyFont="1" applyAlignment="1">
      <alignment horizontal="center" wrapText="1"/>
    </xf>
    <xf numFmtId="0" fontId="15" fillId="0" borderId="0" xfId="1" applyFont="1" applyFill="1" applyBorder="1" applyAlignment="1">
      <alignment vertical="center" wrapText="1"/>
    </xf>
    <xf numFmtId="0" fontId="20" fillId="0" borderId="0" xfId="6" applyFont="1" applyAlignment="1"/>
    <xf numFmtId="0" fontId="15" fillId="0" borderId="0"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20" fillId="0" borderId="0" xfId="6" applyFont="1" applyBorder="1" applyAlignment="1"/>
    <xf numFmtId="0" fontId="38" fillId="0" borderId="0"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0" xfId="0" applyFont="1" applyAlignment="1">
      <alignment horizontal="left"/>
    </xf>
    <xf numFmtId="0" fontId="14"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xf numFmtId="0" fontId="14" fillId="0" borderId="0" xfId="1" applyFont="1" applyFill="1" applyBorder="1" applyAlignment="1">
      <alignment horizontal="left" vertical="center"/>
    </xf>
    <xf numFmtId="0" fontId="19" fillId="0" borderId="0" xfId="2" applyFont="1" applyBorder="1" applyAlignment="1">
      <alignment horizontal="left" vertical="center" wrapText="1"/>
    </xf>
    <xf numFmtId="0" fontId="67" fillId="0" borderId="0" xfId="2" applyFont="1" applyBorder="1" applyAlignment="1">
      <alignment horizontal="center" vertical="center" wrapText="1"/>
    </xf>
    <xf numFmtId="0" fontId="20" fillId="0" borderId="0" xfId="2" applyFont="1" applyBorder="1" applyAlignment="1">
      <alignment horizontal="center" wrapText="1"/>
    </xf>
    <xf numFmtId="0" fontId="20" fillId="0" borderId="12" xfId="2" applyFont="1" applyBorder="1" applyAlignment="1">
      <alignment horizontal="center" vertical="center" wrapText="1"/>
    </xf>
    <xf numFmtId="0" fontId="20" fillId="0" borderId="13" xfId="2" applyFont="1" applyBorder="1" applyAlignment="1">
      <alignment horizontal="center" vertical="center" wrapText="1"/>
    </xf>
    <xf numFmtId="0" fontId="14" fillId="0" borderId="0" xfId="1" applyFont="1" applyFill="1" applyAlignment="1">
      <alignment horizontal="left" vertical="center"/>
    </xf>
    <xf numFmtId="0" fontId="14" fillId="0" borderId="12" xfId="1" applyFont="1" applyFill="1" applyBorder="1" applyAlignment="1">
      <alignment horizontal="center" vertical="center" wrapText="1"/>
    </xf>
    <xf numFmtId="0" fontId="14" fillId="0" borderId="0" xfId="1" applyFont="1" applyFill="1" applyBorder="1" applyAlignment="1">
      <alignment horizontal="left" wrapText="1"/>
    </xf>
    <xf numFmtId="0" fontId="14" fillId="0" borderId="0" xfId="1" applyFont="1" applyFill="1" applyBorder="1" applyAlignment="1">
      <alignment horizontal="right"/>
    </xf>
    <xf numFmtId="0" fontId="38" fillId="0" borderId="0" xfId="0" applyFont="1" applyFill="1" applyAlignment="1" applyProtection="1">
      <alignment horizontal="left" wrapText="1"/>
      <protection locked="0"/>
    </xf>
    <xf numFmtId="0" fontId="19" fillId="0" borderId="3" xfId="2" applyFont="1" applyBorder="1" applyAlignment="1">
      <alignment horizontal="center" vertical="center" wrapText="1"/>
    </xf>
    <xf numFmtId="0" fontId="20" fillId="0" borderId="18" xfId="2" applyFont="1" applyBorder="1" applyAlignment="1">
      <alignment horizontal="center" vertical="center" wrapText="1"/>
    </xf>
    <xf numFmtId="0" fontId="19"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18" fillId="0" borderId="0" xfId="0" applyFont="1" applyAlignment="1"/>
    <xf numFmtId="0" fontId="20" fillId="0" borderId="0" xfId="2" applyFont="1" applyAlignment="1">
      <alignment horizontal="left" vertical="top" wrapText="1"/>
    </xf>
    <xf numFmtId="0" fontId="32" fillId="0" borderId="0" xfId="2" applyFont="1" applyBorder="1" applyAlignment="1">
      <alignment horizontal="left" vertical="center" wrapText="1"/>
    </xf>
    <xf numFmtId="0" fontId="78" fillId="0" borderId="0" xfId="2" applyFont="1" applyAlignment="1">
      <alignment horizontal="center"/>
    </xf>
    <xf numFmtId="0" fontId="20" fillId="0" borderId="0" xfId="2" applyFont="1" applyBorder="1" applyAlignment="1">
      <alignment wrapText="1"/>
    </xf>
    <xf numFmtId="0" fontId="20" fillId="0" borderId="0" xfId="2" applyFont="1" applyAlignment="1">
      <alignment horizontal="right" vertical="top" wrapText="1"/>
    </xf>
    <xf numFmtId="0" fontId="80" fillId="0" borderId="0" xfId="1" applyFont="1" applyFill="1" applyAlignment="1">
      <alignment horizontal="left" wrapText="1"/>
    </xf>
    <xf numFmtId="0" fontId="0" fillId="0" borderId="0" xfId="0" applyAlignment="1">
      <alignment wrapText="1"/>
    </xf>
    <xf numFmtId="0" fontId="19" fillId="0" borderId="0" xfId="2" applyFont="1" applyBorder="1" applyAlignment="1">
      <alignment horizontal="center" vertical="center" wrapText="1"/>
    </xf>
    <xf numFmtId="0" fontId="20" fillId="0" borderId="0" xfId="2" applyFont="1" applyAlignment="1">
      <alignment horizontal="center" wrapText="1"/>
    </xf>
    <xf numFmtId="0" fontId="20" fillId="0" borderId="0" xfId="2" applyFont="1" applyBorder="1" applyAlignment="1">
      <alignment horizontal="center" vertical="center" wrapText="1"/>
    </xf>
    <xf numFmtId="0" fontId="88" fillId="0" borderId="1" xfId="0" applyFont="1" applyBorder="1" applyAlignment="1">
      <alignment horizontal="center" vertical="center" wrapText="1"/>
    </xf>
    <xf numFmtId="0" fontId="88" fillId="0" borderId="1" xfId="2" applyFont="1" applyBorder="1" applyAlignment="1">
      <alignment horizontal="center" vertical="center" wrapText="1"/>
    </xf>
    <xf numFmtId="0" fontId="88" fillId="0" borderId="1" xfId="0" applyFont="1" applyBorder="1"/>
    <xf numFmtId="0" fontId="20" fillId="0" borderId="0" xfId="2" applyFont="1" applyAlignment="1">
      <alignment horizontal="center" vertical="top" wrapText="1"/>
    </xf>
    <xf numFmtId="0" fontId="18" fillId="0" borderId="0" xfId="0" applyFont="1" applyAlignment="1">
      <alignment horizontal="left"/>
    </xf>
    <xf numFmtId="0" fontId="14" fillId="0" borderId="0" xfId="1" applyFont="1" applyFill="1" applyAlignment="1"/>
    <xf numFmtId="0" fontId="20" fillId="0" borderId="0" xfId="0" applyFont="1" applyAlignment="1"/>
    <xf numFmtId="0" fontId="20" fillId="0" borderId="3" xfId="0" applyFont="1" applyBorder="1" applyAlignment="1">
      <alignment horizontal="center" vertical="center" wrapText="1"/>
    </xf>
    <xf numFmtId="0" fontId="20" fillId="0" borderId="7" xfId="2" applyFont="1" applyBorder="1" applyAlignment="1">
      <alignment horizontal="center" vertical="center" wrapText="1"/>
    </xf>
    <xf numFmtId="0" fontId="20" fillId="0" borderId="12" xfId="2" applyFont="1" applyBorder="1" applyAlignment="1">
      <alignment horizontal="center" wrapText="1"/>
    </xf>
    <xf numFmtId="0" fontId="20" fillId="0" borderId="13" xfId="2" applyFont="1" applyBorder="1" applyAlignment="1">
      <alignment horizontal="center" wrapText="1"/>
    </xf>
    <xf numFmtId="0" fontId="93" fillId="0" borderId="0" xfId="0" applyFont="1" applyAlignment="1">
      <alignment horizontal="center"/>
    </xf>
    <xf numFmtId="0" fontId="100" fillId="0" borderId="0" xfId="2" applyFont="1" applyAlignment="1">
      <alignment horizontal="center"/>
    </xf>
    <xf numFmtId="0" fontId="20" fillId="0" borderId="0" xfId="13" applyFont="1" applyBorder="1" applyAlignment="1"/>
    <xf numFmtId="0" fontId="20" fillId="0" borderId="0" xfId="13" applyFont="1" applyAlignment="1"/>
    <xf numFmtId="0" fontId="15" fillId="0" borderId="0" xfId="1" applyFont="1" applyFill="1" applyBorder="1" applyAlignment="1">
      <alignment vertical="center" wrapText="1"/>
    </xf>
    <xf numFmtId="0" fontId="84" fillId="0" borderId="0" xfId="0" applyFont="1" applyAlignment="1"/>
    <xf numFmtId="0" fontId="47" fillId="0" borderId="0" xfId="2" applyFont="1" applyBorder="1" applyAlignment="1"/>
    <xf numFmtId="0" fontId="20" fillId="0" borderId="0" xfId="0" applyFont="1" applyAlignment="1">
      <alignment wrapText="1"/>
    </xf>
    <xf numFmtId="0" fontId="3" fillId="0" borderId="0" xfId="0" applyFont="1" applyAlignment="1"/>
    <xf numFmtId="0" fontId="3" fillId="0" borderId="0" xfId="0" applyFont="1"/>
    <xf numFmtId="3" fontId="14" fillId="0" borderId="1" xfId="2" applyNumberFormat="1" applyFont="1" applyBorder="1" applyAlignment="1">
      <alignment horizontal="center" vertical="center"/>
    </xf>
    <xf numFmtId="167" fontId="3" fillId="0" borderId="0" xfId="9" applyFont="1" applyBorder="1" applyAlignment="1"/>
    <xf numFmtId="0" fontId="20" fillId="0" borderId="11" xfId="0" applyFont="1" applyBorder="1" applyAlignment="1">
      <alignment horizontal="center" vertical="center" wrapText="1"/>
    </xf>
    <xf numFmtId="0" fontId="20" fillId="0" borderId="10" xfId="2" applyFont="1" applyBorder="1" applyAlignment="1">
      <alignment horizontal="center" vertical="center" wrapText="1"/>
    </xf>
    <xf numFmtId="0" fontId="22" fillId="0" borderId="1" xfId="2" applyFont="1" applyBorder="1" applyAlignment="1">
      <alignment horizontal="center" vertical="center"/>
    </xf>
    <xf numFmtId="167" fontId="2" fillId="0" borderId="0" xfId="9" applyFont="1" applyBorder="1" applyAlignment="1"/>
    <xf numFmtId="0" fontId="2" fillId="0" borderId="0" xfId="0" applyFont="1" applyAlignment="1"/>
    <xf numFmtId="0" fontId="2" fillId="0" borderId="0" xfId="0" applyFont="1"/>
    <xf numFmtId="0" fontId="20" fillId="0" borderId="6" xfId="2"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wrapText="1"/>
    </xf>
    <xf numFmtId="0" fontId="20" fillId="0" borderId="14" xfId="0" applyFont="1" applyBorder="1" applyAlignment="1">
      <alignment horizontal="center" wrapText="1"/>
    </xf>
    <xf numFmtId="0" fontId="20" fillId="0" borderId="14" xfId="2" applyFont="1" applyBorder="1" applyAlignment="1">
      <alignment horizontal="center" vertical="center" wrapText="1"/>
    </xf>
    <xf numFmtId="0" fontId="20" fillId="0" borderId="26" xfId="0" applyFont="1" applyBorder="1" applyAlignment="1">
      <alignment horizontal="center" vertical="center" wrapText="1"/>
    </xf>
    <xf numFmtId="0" fontId="20" fillId="0" borderId="13" xfId="0" applyFont="1" applyBorder="1" applyAlignment="1">
      <alignment horizont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14" fillId="0" borderId="12" xfId="1" applyNumberFormat="1" applyFont="1" applyFill="1" applyBorder="1" applyAlignment="1">
      <alignment horizontal="center" vertical="center" wrapText="1"/>
    </xf>
    <xf numFmtId="4" fontId="14" fillId="0" borderId="7" xfId="0" applyNumberFormat="1" applyFont="1" applyFill="1" applyBorder="1" applyAlignment="1">
      <alignment horizontal="center"/>
    </xf>
    <xf numFmtId="0" fontId="2" fillId="0" borderId="0" xfId="14" applyFont="1" applyBorder="1" applyAlignment="1"/>
    <xf numFmtId="0" fontId="2" fillId="0" borderId="0" xfId="13" applyFont="1"/>
    <xf numFmtId="0" fontId="2" fillId="0" borderId="18" xfId="0" applyFont="1" applyBorder="1" applyAlignment="1">
      <alignment vertical="center" wrapText="1"/>
    </xf>
    <xf numFmtId="0" fontId="2" fillId="0" borderId="13"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 fontId="14" fillId="2" borderId="0" xfId="1" applyNumberFormat="1" applyFont="1" applyFill="1" applyBorder="1" applyAlignment="1">
      <alignment horizontal="right"/>
    </xf>
    <xf numFmtId="0" fontId="19" fillId="2" borderId="0" xfId="8" applyFont="1" applyFill="1" applyBorder="1" applyAlignment="1">
      <alignment horizontal="right" vertical="center" wrapText="1"/>
    </xf>
    <xf numFmtId="0" fontId="20" fillId="2" borderId="0" xfId="2" applyFont="1" applyFill="1" applyAlignment="1">
      <alignment horizontal="right"/>
    </xf>
    <xf numFmtId="0" fontId="2" fillId="0" borderId="0" xfId="6" applyFont="1"/>
    <xf numFmtId="0" fontId="14" fillId="0" borderId="1" xfId="0" applyFont="1" applyBorder="1" applyAlignment="1">
      <alignment vertical="center" wrapText="1"/>
    </xf>
    <xf numFmtId="4" fontId="14" fillId="0" borderId="29"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1" xfId="0" applyFont="1" applyFill="1" applyBorder="1" applyAlignment="1">
      <alignment vertical="center" wrapText="1"/>
    </xf>
    <xf numFmtId="4" fontId="14" fillId="0" borderId="30" xfId="0" applyNumberFormat="1" applyFont="1" applyBorder="1" applyAlignment="1">
      <alignment horizontal="center" vertical="center" wrapText="1"/>
    </xf>
    <xf numFmtId="4" fontId="14" fillId="0" borderId="29" xfId="0" applyNumberFormat="1" applyFont="1" applyFill="1" applyBorder="1" applyAlignment="1">
      <alignment horizontal="center" vertical="center" wrapText="1"/>
    </xf>
    <xf numFmtId="0" fontId="14" fillId="0" borderId="12" xfId="0" applyFont="1" applyBorder="1" applyAlignment="1">
      <alignment horizontal="center" vertical="center" wrapText="1"/>
    </xf>
    <xf numFmtId="4" fontId="14" fillId="0" borderId="31" xfId="0" applyNumberFormat="1" applyFont="1" applyBorder="1" applyAlignment="1">
      <alignment horizontal="center" vertical="center" wrapText="1"/>
    </xf>
    <xf numFmtId="4" fontId="14" fillId="0" borderId="31" xfId="0" applyNumberFormat="1" applyFont="1" applyFill="1" applyBorder="1" applyAlignment="1">
      <alignment horizontal="center" vertical="center" wrapText="1"/>
    </xf>
    <xf numFmtId="0" fontId="112" fillId="0" borderId="0" xfId="2" applyFont="1"/>
    <xf numFmtId="0" fontId="14"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20" fillId="0" borderId="1" xfId="2" applyFont="1" applyBorder="1" applyAlignment="1">
      <alignment wrapText="1"/>
    </xf>
    <xf numFmtId="0" fontId="78" fillId="0" borderId="1" xfId="2" applyFont="1" applyBorder="1"/>
    <xf numFmtId="49" fontId="14"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20" fillId="0" borderId="0" xfId="6" applyFont="1" applyAlignment="1"/>
    <xf numFmtId="0" fontId="21" fillId="0" borderId="0" xfId="6" applyFont="1" applyAlignment="1"/>
    <xf numFmtId="0" fontId="15" fillId="0" borderId="0" xfId="1" applyFont="1" applyFill="1" applyBorder="1" applyAlignment="1">
      <alignment horizontal="center" vertical="center" wrapText="1"/>
    </xf>
    <xf numFmtId="0" fontId="16" fillId="0" borderId="0" xfId="6" applyFont="1" applyAlignment="1">
      <alignment horizontal="center"/>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0" xfId="1" applyFont="1" applyFill="1" applyAlignment="1">
      <alignment horizontal="left" vertical="center" wrapText="1"/>
    </xf>
    <xf numFmtId="0" fontId="20" fillId="0" borderId="0" xfId="6" applyFont="1" applyBorder="1" applyAlignment="1"/>
    <xf numFmtId="0" fontId="0" fillId="0" borderId="3" xfId="0" applyBorder="1" applyAlignment="1">
      <alignment horizontal="center" vertical="center" wrapText="1"/>
    </xf>
    <xf numFmtId="0" fontId="20" fillId="0" borderId="0" xfId="6" applyFont="1" applyFill="1" applyAlignment="1"/>
    <xf numFmtId="0" fontId="21" fillId="0" borderId="0" xfId="6" applyFont="1" applyFill="1" applyAlignment="1"/>
    <xf numFmtId="0" fontId="16" fillId="0" borderId="0" xfId="6" applyFont="1" applyFill="1" applyAlignment="1">
      <alignment horizontal="center"/>
    </xf>
    <xf numFmtId="0" fontId="20" fillId="0" borderId="0" xfId="6" applyFont="1" applyFill="1" applyBorder="1" applyAlignment="1"/>
    <xf numFmtId="0" fontId="32" fillId="0" borderId="0" xfId="8" applyFont="1" applyFill="1" applyBorder="1" applyAlignment="1">
      <alignment horizontal="left" vertical="center" wrapText="1"/>
    </xf>
    <xf numFmtId="0" fontId="11" fillId="0" borderId="0" xfId="6" applyFill="1" applyAlignment="1">
      <alignment horizontal="left"/>
    </xf>
    <xf numFmtId="0" fontId="53" fillId="0" borderId="0" xfId="8" applyFont="1" applyFill="1" applyBorder="1" applyAlignment="1">
      <alignment horizontal="center" vertical="center" wrapText="1"/>
    </xf>
    <xf numFmtId="0" fontId="47" fillId="0" borderId="0" xfId="8" applyFont="1" applyFill="1" applyBorder="1" applyAlignment="1">
      <alignment horizontal="center" vertical="center"/>
    </xf>
    <xf numFmtId="0" fontId="22" fillId="0" borderId="0" xfId="8" applyFont="1" applyFill="1" applyBorder="1" applyAlignment="1">
      <alignment horizontal="center" wrapText="1"/>
    </xf>
    <xf numFmtId="0" fontId="54" fillId="0" borderId="0" xfId="8" applyFont="1" applyFill="1" applyAlignment="1">
      <alignment horizontal="center"/>
    </xf>
    <xf numFmtId="0" fontId="32" fillId="0" borderId="1" xfId="8" applyFont="1" applyFill="1" applyBorder="1" applyAlignment="1">
      <alignment horizontal="center" vertical="center" wrapText="1"/>
    </xf>
    <xf numFmtId="0" fontId="29" fillId="0" borderId="4" xfId="1" applyFont="1" applyFill="1" applyBorder="1" applyAlignment="1">
      <alignment horizontal="left" vertical="center" wrapText="1"/>
    </xf>
    <xf numFmtId="0" fontId="11" fillId="0" borderId="0" xfId="6" applyFill="1" applyAlignment="1"/>
    <xf numFmtId="2" fontId="49" fillId="0" borderId="2" xfId="8" applyNumberFormat="1" applyFont="1" applyFill="1" applyBorder="1" applyAlignment="1">
      <alignment horizontal="center" vertical="center" wrapText="1"/>
    </xf>
    <xf numFmtId="0" fontId="14" fillId="0" borderId="4" xfId="1" applyFont="1" applyFill="1" applyBorder="1" applyAlignment="1">
      <alignment horizontal="left" vertical="center" wrapText="1"/>
    </xf>
    <xf numFmtId="0" fontId="32" fillId="0" borderId="0" xfId="8" applyFont="1" applyBorder="1" applyAlignment="1">
      <alignment horizontal="left" vertical="center" wrapText="1"/>
    </xf>
    <xf numFmtId="0" fontId="11" fillId="0" borderId="0" xfId="6" applyAlignment="1">
      <alignment horizontal="left"/>
    </xf>
    <xf numFmtId="0" fontId="20" fillId="0" borderId="12" xfId="8" applyFont="1" applyBorder="1" applyAlignment="1">
      <alignment horizontal="center" vertical="center" wrapText="1"/>
    </xf>
    <xf numFmtId="0" fontId="20" fillId="0" borderId="13" xfId="8" applyFont="1" applyBorder="1" applyAlignment="1">
      <alignment horizontal="center" vertical="center" wrapText="1"/>
    </xf>
    <xf numFmtId="0" fontId="20" fillId="0" borderId="12" xfId="8" applyFont="1" applyBorder="1" applyAlignment="1">
      <alignment horizontal="center" vertical="center"/>
    </xf>
    <xf numFmtId="0" fontId="20" fillId="0" borderId="13" xfId="8" applyFont="1" applyBorder="1" applyAlignment="1">
      <alignment horizontal="center" vertical="center"/>
    </xf>
    <xf numFmtId="0" fontId="67" fillId="0" borderId="0" xfId="8" applyFont="1" applyBorder="1" applyAlignment="1">
      <alignment horizontal="center" vertical="center" wrapText="1"/>
    </xf>
    <xf numFmtId="0" fontId="20" fillId="0" borderId="6" xfId="8" applyFont="1" applyBorder="1" applyAlignment="1">
      <alignment horizontal="center" vertical="center"/>
    </xf>
    <xf numFmtId="0" fontId="19" fillId="0" borderId="2" xfId="8" applyFont="1" applyBorder="1" applyAlignment="1">
      <alignment horizontal="center" vertical="center" wrapText="1"/>
    </xf>
    <xf numFmtId="0" fontId="19" fillId="0" borderId="7" xfId="8" applyFont="1" applyBorder="1" applyAlignment="1">
      <alignment horizontal="center" vertical="center" wrapText="1"/>
    </xf>
    <xf numFmtId="0" fontId="19" fillId="0" borderId="3" xfId="8" applyFont="1" applyBorder="1" applyAlignment="1">
      <alignment horizontal="center" vertical="center" wrapText="1"/>
    </xf>
    <xf numFmtId="0" fontId="18" fillId="0" borderId="13" xfId="0" applyFont="1" applyBorder="1" applyAlignment="1">
      <alignment horizontal="center" vertical="center" wrapText="1"/>
    </xf>
    <xf numFmtId="0" fontId="20" fillId="0" borderId="8" xfId="8" applyFont="1" applyBorder="1" applyAlignment="1">
      <alignment horizontal="center" vertical="center" wrapText="1"/>
    </xf>
    <xf numFmtId="0" fontId="18"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7" fillId="0" borderId="0" xfId="1" applyFont="1" applyFill="1" applyBorder="1" applyAlignment="1">
      <alignment horizontal="center" vertical="center" wrapText="1"/>
    </xf>
    <xf numFmtId="0" fontId="46" fillId="0" borderId="0" xfId="1" applyFont="1" applyFill="1" applyBorder="1" applyAlignment="1">
      <alignment horizontal="center" vertical="center" wrapText="1"/>
    </xf>
    <xf numFmtId="0" fontId="32" fillId="0" borderId="0" xfId="15" applyFont="1" applyAlignment="1">
      <alignment horizontal="left" wrapText="1"/>
    </xf>
    <xf numFmtId="0" fontId="27" fillId="0" borderId="0" xfId="1" applyFont="1" applyFill="1" applyBorder="1" applyAlignment="1">
      <alignment horizontal="center" vertical="center"/>
    </xf>
    <xf numFmtId="0" fontId="23" fillId="0" borderId="1"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0" xfId="1" applyFont="1" applyFill="1" applyAlignment="1">
      <alignment horizontal="center" wrapText="1"/>
    </xf>
    <xf numFmtId="0" fontId="0" fillId="0" borderId="0" xfId="0" applyAlignment="1">
      <alignment horizontal="center" wrapText="1"/>
    </xf>
    <xf numFmtId="0" fontId="36" fillId="0" borderId="0" xfId="5" applyFont="1" applyAlignment="1">
      <alignment horizontal="left" vertical="top" wrapText="1"/>
    </xf>
    <xf numFmtId="0" fontId="27" fillId="0" borderId="0" xfId="1" applyFont="1" applyFill="1" applyBorder="1" applyAlignment="1">
      <alignment horizontal="left" vertical="center" wrapText="1"/>
    </xf>
    <xf numFmtId="0" fontId="46" fillId="0" borderId="0" xfId="1" applyFont="1" applyFill="1" applyBorder="1" applyAlignment="1">
      <alignment horizontal="left" vertical="center" wrapText="1"/>
    </xf>
    <xf numFmtId="0" fontId="39" fillId="0" borderId="0" xfId="2" applyFont="1" applyBorder="1" applyAlignment="1">
      <alignment horizontal="center" vertical="center" wrapText="1"/>
    </xf>
    <xf numFmtId="0" fontId="32" fillId="0" borderId="1" xfId="15" applyFont="1" applyBorder="1" applyAlignment="1">
      <alignment horizontal="center" vertical="center" wrapText="1"/>
    </xf>
    <xf numFmtId="0" fontId="49" fillId="0" borderId="2" xfId="15" applyFont="1" applyBorder="1" applyAlignment="1">
      <alignment horizontal="center" vertical="center" wrapText="1"/>
    </xf>
    <xf numFmtId="0" fontId="49" fillId="0" borderId="3" xfId="15" applyFont="1" applyBorder="1" applyAlignment="1">
      <alignment horizontal="center" vertical="center" wrapText="1"/>
    </xf>
    <xf numFmtId="0" fontId="34" fillId="0" borderId="0" xfId="2" applyFont="1" applyBorder="1" applyAlignment="1">
      <alignment horizontal="left" vertical="center" wrapText="1"/>
    </xf>
    <xf numFmtId="0" fontId="32" fillId="0" borderId="2" xfId="2" applyFont="1" applyBorder="1" applyAlignment="1">
      <alignment horizontal="center" vertical="center" wrapText="1"/>
    </xf>
    <xf numFmtId="0" fontId="42" fillId="0" borderId="7" xfId="15" applyFont="1" applyBorder="1" applyAlignment="1">
      <alignment horizontal="center" wrapText="1"/>
    </xf>
    <xf numFmtId="0" fontId="42" fillId="0" borderId="3" xfId="15" applyFont="1" applyBorder="1" applyAlignment="1">
      <alignment horizontal="center" wrapText="1"/>
    </xf>
    <xf numFmtId="0" fontId="32" fillId="0" borderId="8" xfId="2" applyFont="1" applyBorder="1" applyAlignment="1">
      <alignment horizontal="center" vertical="center" wrapText="1"/>
    </xf>
    <xf numFmtId="0" fontId="42" fillId="0" borderId="5" xfId="15" applyFont="1" applyBorder="1" applyAlignment="1">
      <alignment horizontal="center" wrapText="1"/>
    </xf>
    <xf numFmtId="0" fontId="32" fillId="0" borderId="9" xfId="2" applyFont="1" applyBorder="1" applyAlignment="1">
      <alignment horizontal="center" vertical="center" wrapText="1"/>
    </xf>
    <xf numFmtId="0" fontId="32" fillId="0" borderId="5" xfId="2" applyFont="1" applyBorder="1" applyAlignment="1">
      <alignment horizontal="center" vertical="center" wrapText="1"/>
    </xf>
    <xf numFmtId="0" fontId="32" fillId="0" borderId="14"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11" xfId="2" applyFont="1" applyBorder="1" applyAlignment="1">
      <alignment horizontal="center" vertical="center" wrapText="1"/>
    </xf>
    <xf numFmtId="0" fontId="49" fillId="0" borderId="8" xfId="15" applyFont="1" applyBorder="1" applyAlignment="1">
      <alignment horizontal="center" vertical="center" wrapText="1"/>
    </xf>
    <xf numFmtId="0" fontId="49" fillId="0" borderId="9" xfId="15" applyFont="1" applyBorder="1" applyAlignment="1">
      <alignment horizontal="center" vertical="center" wrapText="1"/>
    </xf>
    <xf numFmtId="0" fontId="49" fillId="0" borderId="5" xfId="15" applyFont="1" applyBorder="1" applyAlignment="1">
      <alignment horizontal="center" vertical="center" wrapText="1"/>
    </xf>
    <xf numFmtId="0" fontId="49" fillId="0" borderId="14" xfId="15" applyFont="1" applyBorder="1" applyAlignment="1">
      <alignment horizontal="center" vertical="center" wrapText="1"/>
    </xf>
    <xf numFmtId="0" fontId="49" fillId="0" borderId="10" xfId="15" applyFont="1" applyBorder="1" applyAlignment="1">
      <alignment horizontal="center" vertical="center" wrapText="1"/>
    </xf>
    <xf numFmtId="0" fontId="49" fillId="0" borderId="11" xfId="15" applyFont="1" applyBorder="1" applyAlignment="1">
      <alignment horizontal="center" vertical="center" wrapText="1"/>
    </xf>
    <xf numFmtId="0" fontId="49" fillId="0" borderId="12" xfId="15" applyFont="1"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2" fontId="32" fillId="0" borderId="12" xfId="2" applyNumberFormat="1" applyFont="1" applyBorder="1" applyAlignment="1">
      <alignment horizontal="center" vertical="center"/>
    </xf>
    <xf numFmtId="2" fontId="32" fillId="0" borderId="13" xfId="2" applyNumberFormat="1" applyFont="1" applyBorder="1" applyAlignment="1">
      <alignment horizontal="center" vertical="center"/>
    </xf>
    <xf numFmtId="0" fontId="34" fillId="0" borderId="4" xfId="2" applyFont="1" applyBorder="1" applyAlignment="1">
      <alignment horizontal="center" vertical="center" wrapText="1"/>
    </xf>
    <xf numFmtId="2" fontId="29" fillId="0" borderId="12" xfId="2" applyNumberFormat="1" applyFont="1" applyBorder="1" applyAlignment="1">
      <alignment horizontal="center" vertical="center"/>
    </xf>
    <xf numFmtId="2" fontId="29" fillId="0" borderId="13" xfId="2" applyNumberFormat="1"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2" fillId="0" borderId="12" xfId="2" applyFont="1" applyBorder="1" applyAlignment="1">
      <alignment horizontal="center" vertical="center"/>
    </xf>
    <xf numFmtId="0" fontId="32" fillId="0" borderId="13" xfId="2" applyFont="1" applyBorder="1" applyAlignment="1">
      <alignment horizontal="center" vertical="center"/>
    </xf>
    <xf numFmtId="0" fontId="38" fillId="0" borderId="0" xfId="2" applyFont="1" applyAlignment="1">
      <alignment horizontal="left" vertical="top" wrapText="1"/>
    </xf>
    <xf numFmtId="0" fontId="38" fillId="0" borderId="0" xfId="2" applyFont="1" applyBorder="1" applyAlignment="1">
      <alignment horizontal="center" vertical="center" wrapText="1"/>
    </xf>
    <xf numFmtId="0" fontId="8" fillId="0" borderId="0" xfId="15" applyAlignment="1">
      <alignment wrapText="1"/>
    </xf>
    <xf numFmtId="0" fontId="37" fillId="0" borderId="0" xfId="2" applyFont="1" applyBorder="1" applyAlignment="1">
      <alignment horizontal="center" wrapText="1"/>
    </xf>
    <xf numFmtId="0" fontId="41" fillId="0" borderId="0" xfId="2" applyFont="1" applyAlignment="1">
      <alignment horizontal="center"/>
    </xf>
    <xf numFmtId="0" fontId="45" fillId="0" borderId="0" xfId="2" applyFont="1" applyBorder="1" applyAlignment="1">
      <alignment horizontal="center" vertical="center" wrapText="1"/>
    </xf>
    <xf numFmtId="0" fontId="50" fillId="0" borderId="0"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2" xfId="2" applyFont="1" applyBorder="1" applyAlignment="1">
      <alignment horizontal="center" vertical="center" wrapText="1"/>
    </xf>
    <xf numFmtId="0" fontId="32" fillId="0" borderId="13" xfId="2" applyFont="1" applyBorder="1" applyAlignment="1">
      <alignment horizontal="center" vertical="center" wrapText="1"/>
    </xf>
    <xf numFmtId="0" fontId="0" fillId="0" borderId="1" xfId="0" applyBorder="1" applyAlignment="1">
      <alignment horizontal="center" vertical="center" wrapText="1"/>
    </xf>
    <xf numFmtId="0" fontId="20" fillId="0" borderId="0" xfId="2" applyFont="1" applyAlignment="1">
      <alignment horizontal="left" wrapText="1"/>
    </xf>
    <xf numFmtId="0" fontId="15" fillId="0" borderId="0" xfId="1" applyFont="1" applyFill="1" applyBorder="1" applyAlignment="1">
      <alignment horizontal="center" vertical="center"/>
    </xf>
    <xf numFmtId="0" fontId="20" fillId="0" borderId="2" xfId="2" applyFont="1" applyBorder="1" applyAlignment="1">
      <alignment horizontal="center" vertical="center" wrapText="1"/>
    </xf>
    <xf numFmtId="0" fontId="20" fillId="0" borderId="0" xfId="0" applyFont="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67" fillId="0" borderId="0" xfId="0" applyFont="1" applyAlignment="1">
      <alignment horizontal="center" vertical="center" wrapTex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horizontal="left"/>
    </xf>
    <xf numFmtId="0" fontId="16" fillId="0" borderId="0" xfId="0" applyFont="1" applyAlignment="1">
      <alignment horizontal="center"/>
    </xf>
    <xf numFmtId="0" fontId="0" fillId="0" borderId="0" xfId="0" applyAlignment="1"/>
    <xf numFmtId="0" fontId="12" fillId="0" borderId="0" xfId="0" applyFont="1" applyAlignment="1"/>
    <xf numFmtId="0" fontId="14" fillId="0" borderId="0" xfId="1" applyFont="1" applyFill="1" applyBorder="1" applyAlignment="1">
      <alignment horizontal="left" vertical="center"/>
    </xf>
    <xf numFmtId="0" fontId="19" fillId="0" borderId="0" xfId="2" applyFont="1" applyBorder="1" applyAlignment="1">
      <alignment horizontal="left" vertical="center" wrapText="1"/>
    </xf>
    <xf numFmtId="0" fontId="69" fillId="0" borderId="0" xfId="0" applyFont="1" applyAlignment="1"/>
    <xf numFmtId="0" fontId="69" fillId="0" borderId="0" xfId="0" applyFont="1" applyAlignment="1">
      <alignment horizontal="left"/>
    </xf>
    <xf numFmtId="0" fontId="67" fillId="0" borderId="0" xfId="2" applyFont="1" applyBorder="1" applyAlignment="1">
      <alignment horizontal="center" vertical="center" wrapText="1"/>
    </xf>
    <xf numFmtId="0" fontId="20" fillId="0" borderId="0" xfId="2" applyFont="1" applyBorder="1" applyAlignment="1">
      <alignment horizontal="center" wrapText="1"/>
    </xf>
    <xf numFmtId="0" fontId="14" fillId="0" borderId="0" xfId="0" applyFont="1" applyAlignment="1">
      <alignment horizontal="left"/>
    </xf>
    <xf numFmtId="0" fontId="19" fillId="0" borderId="2" xfId="2" applyFont="1" applyBorder="1" applyAlignment="1">
      <alignment horizontal="center" vertical="center" wrapText="1"/>
    </xf>
    <xf numFmtId="0" fontId="0" fillId="0" borderId="7" xfId="0" applyBorder="1" applyAlignment="1">
      <alignment horizontal="center" wrapText="1"/>
    </xf>
    <xf numFmtId="0" fontId="0" fillId="0" borderId="3" xfId="0" applyBorder="1" applyAlignment="1">
      <alignment horizontal="center" wrapText="1"/>
    </xf>
    <xf numFmtId="0" fontId="19" fillId="0" borderId="4" xfId="2" applyFont="1" applyBorder="1" applyAlignment="1">
      <alignment horizontal="left" vertical="center" wrapText="1"/>
    </xf>
    <xf numFmtId="0" fontId="67" fillId="0" borderId="0" xfId="2" applyFont="1" applyBorder="1" applyAlignment="1">
      <alignment horizontal="center" vertical="center"/>
    </xf>
    <xf numFmtId="0" fontId="20" fillId="0" borderId="12" xfId="2" applyFont="1" applyBorder="1" applyAlignment="1">
      <alignment horizontal="center" vertical="center" wrapText="1"/>
    </xf>
    <xf numFmtId="0" fontId="20" fillId="0" borderId="13" xfId="2" applyFont="1" applyBorder="1" applyAlignment="1">
      <alignment horizontal="center" vertical="center" wrapText="1"/>
    </xf>
    <xf numFmtId="2" fontId="14" fillId="0" borderId="12" xfId="1" applyNumberFormat="1" applyFont="1" applyFill="1" applyBorder="1" applyAlignment="1">
      <alignment horizontal="center" vertical="center" wrapText="1"/>
    </xf>
    <xf numFmtId="0" fontId="14" fillId="0" borderId="0" xfId="1" applyFont="1" applyFill="1" applyAlignment="1">
      <alignment horizontal="left" vertical="center"/>
    </xf>
    <xf numFmtId="0" fontId="20" fillId="0" borderId="0" xfId="15" applyFont="1" applyBorder="1" applyAlignment="1"/>
    <xf numFmtId="0" fontId="20" fillId="0" borderId="0" xfId="15" applyFont="1" applyAlignment="1"/>
    <xf numFmtId="0" fontId="7" fillId="0" borderId="0" xfId="0" applyFont="1" applyAlignment="1"/>
    <xf numFmtId="0" fontId="14" fillId="0" borderId="12" xfId="1" applyFont="1" applyFill="1" applyBorder="1" applyAlignment="1">
      <alignment horizontal="center" vertical="center" wrapText="1"/>
    </xf>
    <xf numFmtId="0" fontId="0" fillId="0" borderId="3" xfId="0" applyBorder="1" applyAlignment="1">
      <alignment wrapText="1"/>
    </xf>
    <xf numFmtId="0" fontId="14" fillId="0" borderId="0" xfId="1" applyFont="1" applyFill="1" applyBorder="1" applyAlignment="1">
      <alignment horizontal="left" wrapText="1"/>
    </xf>
    <xf numFmtId="0" fontId="7" fillId="0" borderId="0" xfId="0" applyFont="1" applyBorder="1" applyAlignment="1"/>
    <xf numFmtId="0" fontId="15" fillId="0" borderId="0" xfId="1" applyFont="1" applyFill="1" applyBorder="1" applyAlignment="1">
      <alignment horizontal="left" vertical="center" wrapText="1"/>
    </xf>
    <xf numFmtId="0" fontId="5" fillId="0" borderId="0" xfId="0" applyFont="1" applyBorder="1" applyAlignment="1"/>
    <xf numFmtId="0" fontId="20" fillId="0" borderId="0" xfId="2" applyFont="1" applyBorder="1" applyAlignment="1"/>
    <xf numFmtId="0" fontId="20" fillId="0" borderId="12" xfId="0" applyFont="1" applyBorder="1" applyAlignment="1">
      <alignment horizontal="center" vertical="center" wrapText="1"/>
    </xf>
    <xf numFmtId="0" fontId="38" fillId="0" borderId="0" xfId="2" applyFont="1" applyBorder="1" applyAlignment="1">
      <alignment horizontal="left" vertical="center" wrapText="1"/>
    </xf>
    <xf numFmtId="0" fontId="33" fillId="0" borderId="0" xfId="0" applyFont="1" applyAlignment="1">
      <alignment horizontal="left"/>
    </xf>
    <xf numFmtId="0" fontId="18" fillId="0" borderId="0" xfId="0" applyFont="1" applyAlignment="1">
      <alignment horizontal="center" vertical="center" wrapText="1"/>
    </xf>
    <xf numFmtId="0" fontId="77" fillId="0" borderId="0" xfId="0" applyFont="1" applyAlignment="1">
      <alignment horizontal="center" vertical="center"/>
    </xf>
    <xf numFmtId="0" fontId="18" fillId="0" borderId="7" xfId="0" applyFont="1" applyBorder="1" applyAlignment="1"/>
    <xf numFmtId="0" fontId="18" fillId="0" borderId="3" xfId="0" applyFont="1" applyBorder="1" applyAlignment="1"/>
    <xf numFmtId="0" fontId="19" fillId="0" borderId="4" xfId="2" applyFont="1" applyBorder="1" applyAlignment="1">
      <alignment horizontal="center" vertical="center" wrapText="1"/>
    </xf>
    <xf numFmtId="0" fontId="18" fillId="0" borderId="0" xfId="0" applyFont="1" applyBorder="1" applyAlignment="1"/>
    <xf numFmtId="0" fontId="18" fillId="0" borderId="6" xfId="0" applyFont="1" applyBorder="1" applyAlignment="1"/>
    <xf numFmtId="0" fontId="4" fillId="0" borderId="0" xfId="0" applyFont="1" applyBorder="1" applyAlignment="1"/>
    <xf numFmtId="0" fontId="14" fillId="0" borderId="0" xfId="1" applyFont="1" applyFill="1" applyBorder="1" applyAlignment="1">
      <alignment horizontal="right"/>
    </xf>
    <xf numFmtId="0" fontId="20" fillId="0" borderId="0" xfId="5" applyFont="1" applyAlignment="1"/>
    <xf numFmtId="0" fontId="21" fillId="0" borderId="0" xfId="0" applyFont="1" applyAlignment="1"/>
    <xf numFmtId="0" fontId="20" fillId="0" borderId="0" xfId="0" applyFont="1" applyBorder="1" applyAlignment="1">
      <alignment horizontal="center"/>
    </xf>
    <xf numFmtId="0" fontId="18" fillId="0" borderId="1" xfId="0" applyFont="1" applyBorder="1" applyAlignment="1">
      <alignment horizontal="center" vertical="center" wrapText="1"/>
    </xf>
    <xf numFmtId="0" fontId="14" fillId="2" borderId="0" xfId="1" applyFont="1" applyFill="1" applyAlignment="1">
      <alignment horizontal="left" vertical="center" wrapText="1"/>
    </xf>
    <xf numFmtId="0" fontId="20" fillId="2" borderId="0" xfId="0" applyFont="1" applyFill="1" applyAlignment="1">
      <alignment horizontal="left" wrapText="1"/>
    </xf>
    <xf numFmtId="0" fontId="38" fillId="0" borderId="0" xfId="0" applyFont="1" applyFill="1" applyAlignment="1" applyProtection="1">
      <alignment horizontal="left" wrapText="1"/>
      <protection locked="0"/>
    </xf>
    <xf numFmtId="0" fontId="38" fillId="0" borderId="0" xfId="0" applyFont="1" applyAlignment="1" applyProtection="1">
      <alignment horizontal="center"/>
      <protection locked="0"/>
    </xf>
    <xf numFmtId="0" fontId="20" fillId="0" borderId="0" xfId="0" applyFont="1" applyFill="1" applyAlignment="1">
      <alignment horizontal="left" vertical="center" wrapText="1"/>
    </xf>
    <xf numFmtId="0" fontId="3" fillId="0" borderId="0" xfId="0" applyFont="1" applyAlignment="1"/>
    <xf numFmtId="0" fontId="14" fillId="2" borderId="4" xfId="1" applyFont="1" applyFill="1" applyBorder="1" applyAlignment="1">
      <alignment horizontal="left" vertical="center" wrapText="1"/>
    </xf>
    <xf numFmtId="0" fontId="20" fillId="2" borderId="4" xfId="0" applyFont="1" applyFill="1" applyBorder="1" applyAlignment="1">
      <alignment horizontal="left" wrapText="1"/>
    </xf>
    <xf numFmtId="0" fontId="61" fillId="0" borderId="0" xfId="2" applyFont="1" applyBorder="1" applyAlignment="1">
      <alignment horizontal="center" vertical="center" wrapText="1"/>
    </xf>
    <xf numFmtId="0" fontId="14" fillId="0" borderId="4" xfId="1" applyFont="1" applyFill="1" applyBorder="1" applyAlignment="1">
      <alignment horizontal="left" wrapText="1"/>
    </xf>
    <xf numFmtId="0" fontId="14" fillId="0" borderId="18"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54" fillId="0" borderId="0" xfId="2" applyFont="1" applyAlignment="1">
      <alignment horizontal="center"/>
    </xf>
    <xf numFmtId="0" fontId="19" fillId="0" borderId="1" xfId="2" applyFont="1" applyBorder="1" applyAlignment="1">
      <alignment horizontal="center" vertical="center" wrapText="1"/>
    </xf>
    <xf numFmtId="0" fontId="2" fillId="0" borderId="0" xfId="0" applyFont="1" applyAlignment="1"/>
    <xf numFmtId="0" fontId="0" fillId="0" borderId="18" xfId="0" applyBorder="1" applyAlignment="1">
      <alignment horizontal="center" vertical="center" wrapText="1"/>
    </xf>
    <xf numFmtId="0" fontId="18" fillId="0" borderId="0" xfId="0" applyFont="1" applyAlignment="1"/>
    <xf numFmtId="0" fontId="20" fillId="0" borderId="0" xfId="2" applyFont="1" applyAlignment="1">
      <alignment horizontal="left" vertical="top" wrapText="1"/>
    </xf>
    <xf numFmtId="0" fontId="20" fillId="0" borderId="1" xfId="2" applyFont="1" applyBorder="1" applyAlignment="1">
      <alignment horizontal="center" vertical="center" wrapText="1"/>
    </xf>
    <xf numFmtId="0" fontId="80" fillId="0" borderId="0" xfId="1" applyFont="1" applyFill="1" applyAlignment="1">
      <alignment horizontal="left" wrapText="1"/>
    </xf>
    <xf numFmtId="49" fontId="23" fillId="0" borderId="0" xfId="1" applyNumberFormat="1" applyFont="1" applyFill="1" applyAlignment="1">
      <alignment horizontal="left" vertical="center" wrapText="1"/>
    </xf>
    <xf numFmtId="0" fontId="82" fillId="0" borderId="0" xfId="1" applyFont="1" applyFill="1" applyBorder="1" applyAlignment="1">
      <alignment horizontal="center"/>
    </xf>
    <xf numFmtId="0" fontId="82" fillId="0" borderId="0" xfId="1" applyFont="1" applyFill="1" applyBorder="1" applyAlignment="1">
      <alignment horizontal="center" wrapText="1"/>
    </xf>
    <xf numFmtId="0" fontId="0" fillId="0" borderId="0" xfId="0" applyAlignment="1">
      <alignment wrapText="1"/>
    </xf>
    <xf numFmtId="0" fontId="82" fillId="0" borderId="0" xfId="1" applyFont="1" applyFill="1" applyBorder="1" applyAlignment="1">
      <alignment horizontal="right"/>
    </xf>
    <xf numFmtId="0" fontId="20" fillId="0" borderId="0" xfId="0" applyFont="1" applyBorder="1" applyAlignment="1">
      <alignment horizontal="left" wrapText="1"/>
    </xf>
    <xf numFmtId="0" fontId="19" fillId="0" borderId="0" xfId="2" applyFont="1" applyBorder="1" applyAlignment="1">
      <alignment horizontal="center" vertical="center" wrapText="1"/>
    </xf>
    <xf numFmtId="0" fontId="20" fillId="0" borderId="0" xfId="2" applyFont="1" applyAlignment="1">
      <alignment horizontal="center" wrapText="1"/>
    </xf>
    <xf numFmtId="0" fontId="2" fillId="0" borderId="0" xfId="0" applyFont="1" applyAlignment="1">
      <alignment horizontal="center" wrapText="1"/>
    </xf>
    <xf numFmtId="0" fontId="20" fillId="0" borderId="0" xfId="2" applyFont="1" applyBorder="1" applyAlignment="1">
      <alignment horizontal="center" vertical="center" wrapText="1"/>
    </xf>
    <xf numFmtId="0" fontId="14" fillId="0" borderId="9" xfId="1" applyFont="1" applyFill="1" applyBorder="1" applyAlignment="1">
      <alignment horizontal="center" vertical="center" wrapText="1"/>
    </xf>
    <xf numFmtId="0" fontId="32" fillId="0" borderId="0" xfId="2" applyFont="1" applyBorder="1" applyAlignment="1">
      <alignment horizontal="left" vertical="center" wrapText="1"/>
    </xf>
    <xf numFmtId="0" fontId="67" fillId="0" borderId="1" xfId="2" applyFont="1" applyBorder="1" applyAlignment="1">
      <alignment horizontal="center" vertical="center" wrapText="1"/>
    </xf>
    <xf numFmtId="0" fontId="88" fillId="0" borderId="1" xfId="0" applyFont="1" applyBorder="1" applyAlignment="1">
      <alignment horizontal="center" vertical="center" wrapText="1"/>
    </xf>
    <xf numFmtId="0" fontId="88" fillId="0" borderId="1" xfId="2" applyFont="1" applyBorder="1" applyAlignment="1">
      <alignment horizontal="center" vertical="center" wrapText="1"/>
    </xf>
    <xf numFmtId="0" fontId="88" fillId="0" borderId="1" xfId="0" applyFont="1" applyBorder="1"/>
    <xf numFmtId="0" fontId="20" fillId="0" borderId="0" xfId="2" applyFont="1" applyAlignment="1">
      <alignment horizontal="center" vertical="top" wrapText="1"/>
    </xf>
    <xf numFmtId="0" fontId="14" fillId="0" borderId="0" xfId="1" applyFont="1" applyFill="1" applyBorder="1" applyAlignment="1">
      <alignment horizontal="left"/>
    </xf>
    <xf numFmtId="0" fontId="18" fillId="0" borderId="0" xfId="0" applyFont="1" applyAlignment="1">
      <alignment horizontal="left"/>
    </xf>
    <xf numFmtId="0" fontId="14" fillId="0" borderId="0" xfId="1" applyFont="1" applyFill="1" applyAlignment="1"/>
    <xf numFmtId="0" fontId="20" fillId="0" borderId="0" xfId="0" applyFont="1" applyAlignment="1"/>
    <xf numFmtId="0" fontId="20" fillId="0" borderId="6" xfId="2" applyFont="1" applyBorder="1" applyAlignment="1">
      <alignment horizontal="center" vertical="center"/>
    </xf>
    <xf numFmtId="0" fontId="20" fillId="0" borderId="8" xfId="2" applyFont="1" applyBorder="1" applyAlignment="1">
      <alignment horizontal="center" vertical="center" wrapText="1"/>
    </xf>
    <xf numFmtId="0" fontId="20" fillId="0" borderId="12" xfId="2" applyFont="1" applyBorder="1" applyAlignment="1">
      <alignment horizontal="center" wrapText="1"/>
    </xf>
    <xf numFmtId="0" fontId="0" fillId="0" borderId="13" xfId="0" applyBorder="1" applyAlignment="1">
      <alignment horizontal="center" wrapText="1"/>
    </xf>
    <xf numFmtId="0" fontId="20" fillId="0" borderId="0" xfId="0" applyFont="1" applyAlignment="1">
      <alignment horizontal="right"/>
    </xf>
    <xf numFmtId="0" fontId="2" fillId="0" borderId="0" xfId="0" applyFont="1" applyAlignment="1">
      <alignment horizontal="right"/>
    </xf>
    <xf numFmtId="0" fontId="78" fillId="0" borderId="0" xfId="2" applyFont="1" applyAlignment="1">
      <alignment horizontal="center"/>
    </xf>
    <xf numFmtId="0" fontId="14" fillId="0" borderId="12" xfId="2" applyFont="1" applyBorder="1" applyAlignment="1">
      <alignment horizontal="center" wrapText="1"/>
    </xf>
    <xf numFmtId="0" fontId="113" fillId="0" borderId="13" xfId="0" applyFont="1" applyBorder="1" applyAlignment="1">
      <alignment horizontal="center" wrapText="1"/>
    </xf>
    <xf numFmtId="0" fontId="20" fillId="0" borderId="2" xfId="0" applyFont="1" applyBorder="1" applyAlignment="1">
      <alignment horizontal="center" vertical="center" wrapText="1"/>
    </xf>
    <xf numFmtId="0" fontId="0" fillId="0" borderId="7" xfId="0" applyBorder="1" applyAlignment="1">
      <alignment wrapText="1"/>
    </xf>
    <xf numFmtId="0" fontId="2" fillId="0" borderId="4" xfId="0" applyFont="1" applyBorder="1" applyAlignment="1"/>
    <xf numFmtId="0" fontId="15" fillId="0" borderId="0" xfId="1" applyFont="1" applyFill="1" applyBorder="1" applyAlignment="1">
      <alignment horizontal="center" wrapText="1"/>
    </xf>
    <xf numFmtId="0" fontId="0" fillId="0" borderId="0" xfId="0" applyAlignment="1">
      <alignment horizontal="center"/>
    </xf>
    <xf numFmtId="0" fontId="0" fillId="0" borderId="7" xfId="0" applyBorder="1" applyAlignment="1">
      <alignment horizontal="center" vertical="center" wrapText="1"/>
    </xf>
    <xf numFmtId="0" fontId="16" fillId="0" borderId="0" xfId="0" applyFont="1" applyAlignment="1">
      <alignment horizontal="center" vertical="center"/>
    </xf>
    <xf numFmtId="0" fontId="20" fillId="0" borderId="6" xfId="2" applyFont="1" applyBorder="1" applyAlignment="1">
      <alignment horizontal="center"/>
    </xf>
    <xf numFmtId="0" fontId="18" fillId="0" borderId="6" xfId="0" applyFont="1" applyBorder="1" applyAlignment="1">
      <alignment horizontal="center"/>
    </xf>
    <xf numFmtId="0" fontId="18" fillId="0" borderId="13" xfId="0" applyFont="1" applyBorder="1" applyAlignment="1">
      <alignment horizontal="center"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100" fillId="0" borderId="0" xfId="2" applyFont="1" applyAlignment="1">
      <alignment horizontal="center"/>
    </xf>
    <xf numFmtId="0" fontId="69" fillId="0" borderId="4" xfId="0" applyFont="1" applyBorder="1" applyAlignment="1"/>
    <xf numFmtId="0" fontId="69" fillId="0" borderId="0" xfId="0" applyFont="1" applyAlignment="1">
      <alignment horizontal="center" vertical="center" wrapText="1"/>
    </xf>
    <xf numFmtId="0" fontId="20" fillId="0" borderId="0" xfId="13" applyFont="1" applyBorder="1" applyAlignment="1"/>
    <xf numFmtId="0" fontId="20" fillId="0" borderId="0" xfId="13" applyFont="1" applyAlignment="1"/>
    <xf numFmtId="0" fontId="15" fillId="0" borderId="0" xfId="1" applyFont="1" applyFill="1" applyBorder="1" applyAlignment="1">
      <alignment vertical="center" wrapText="1"/>
    </xf>
    <xf numFmtId="0" fontId="16" fillId="0" borderId="0" xfId="0" applyFont="1" applyAlignment="1">
      <alignment vertical="center"/>
    </xf>
    <xf numFmtId="0" fontId="47" fillId="0" borderId="0" xfId="2" applyFont="1" applyBorder="1" applyAlignment="1"/>
    <xf numFmtId="0" fontId="84" fillId="0" borderId="0" xfId="0" applyFont="1" applyAlignment="1"/>
    <xf numFmtId="0" fontId="84" fillId="0" borderId="0" xfId="0" applyFont="1" applyAlignment="1">
      <alignment horizontal="left"/>
    </xf>
    <xf numFmtId="0" fontId="20" fillId="0" borderId="9" xfId="2" applyFont="1" applyBorder="1" applyAlignment="1">
      <alignment horizontal="center" vertical="center" wrapText="1"/>
    </xf>
    <xf numFmtId="0" fontId="20" fillId="0" borderId="0" xfId="2" applyFont="1" applyAlignment="1">
      <alignment horizontal="right" vertical="top" wrapText="1"/>
    </xf>
    <xf numFmtId="0" fontId="18" fillId="0" borderId="0" xfId="0" applyFont="1" applyAlignment="1">
      <alignment wrapText="1"/>
    </xf>
    <xf numFmtId="0" fontId="2" fillId="0" borderId="0" xfId="0" applyFont="1" applyBorder="1" applyAlignment="1">
      <alignment horizontal="left" wrapText="1"/>
    </xf>
    <xf numFmtId="0" fontId="20" fillId="2" borderId="0" xfId="2" applyFont="1" applyFill="1" applyAlignment="1">
      <alignment horizontal="left" wrapText="1"/>
    </xf>
    <xf numFmtId="0" fontId="15" fillId="2" borderId="0" xfId="1" applyFont="1" applyFill="1" applyBorder="1" applyAlignment="1">
      <alignment horizontal="center" vertical="center" wrapText="1"/>
    </xf>
    <xf numFmtId="0" fontId="15" fillId="2" borderId="0" xfId="1"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4" xfId="1" applyFont="1" applyFill="1" applyBorder="1" applyAlignment="1">
      <alignment horizontal="left" wrapText="1"/>
    </xf>
    <xf numFmtId="0" fontId="18" fillId="2" borderId="4" xfId="2" applyFont="1" applyFill="1" applyBorder="1" applyAlignment="1"/>
    <xf numFmtId="0" fontId="19" fillId="2" borderId="4" xfId="8" applyFont="1" applyFill="1" applyBorder="1" applyAlignment="1">
      <alignment horizontal="left" vertical="center" wrapText="1"/>
    </xf>
    <xf numFmtId="0" fontId="67" fillId="2" borderId="0" xfId="8" applyFont="1" applyFill="1" applyBorder="1" applyAlignment="1">
      <alignment horizontal="center" vertical="center" wrapText="1"/>
    </xf>
    <xf numFmtId="0" fontId="20" fillId="2" borderId="6" xfId="8" applyFont="1" applyFill="1" applyBorder="1" applyAlignment="1">
      <alignment horizontal="center" vertical="center"/>
    </xf>
    <xf numFmtId="0" fontId="19" fillId="2" borderId="2" xfId="8" applyFont="1" applyFill="1" applyBorder="1" applyAlignment="1">
      <alignment horizontal="center" vertical="center" wrapText="1"/>
    </xf>
    <xf numFmtId="0" fontId="19" fillId="2" borderId="7" xfId="8" applyFont="1" applyFill="1" applyBorder="1" applyAlignment="1">
      <alignment horizontal="center" vertical="center" wrapText="1"/>
    </xf>
    <xf numFmtId="0" fontId="19" fillId="2" borderId="3" xfId="8" applyFont="1" applyFill="1" applyBorder="1" applyAlignment="1">
      <alignment horizontal="center" vertical="center" wrapText="1"/>
    </xf>
    <xf numFmtId="0" fontId="20" fillId="2" borderId="12" xfId="2" applyNumberFormat="1" applyFont="1" applyFill="1" applyBorder="1" applyAlignment="1">
      <alignment horizontal="center" vertical="center" wrapText="1"/>
    </xf>
    <xf numFmtId="0" fontId="20" fillId="2" borderId="13" xfId="2" applyNumberFormat="1" applyFont="1" applyFill="1" applyBorder="1" applyAlignment="1">
      <alignment horizontal="center" vertical="center" wrapText="1"/>
    </xf>
    <xf numFmtId="0" fontId="20" fillId="2" borderId="0" xfId="8" applyFont="1" applyFill="1" applyBorder="1" applyAlignment="1">
      <alignment horizontal="center" vertical="center"/>
    </xf>
    <xf numFmtId="0" fontId="20" fillId="2" borderId="2" xfId="2" applyFont="1" applyFill="1" applyBorder="1" applyAlignment="1">
      <alignment horizontal="center" vertical="center" wrapText="1"/>
    </xf>
    <xf numFmtId="0" fontId="20" fillId="2" borderId="7" xfId="2" applyFont="1" applyFill="1" applyBorder="1" applyAlignment="1">
      <alignment horizontal="center" vertical="center" wrapText="1"/>
    </xf>
    <xf numFmtId="0" fontId="20" fillId="2" borderId="3" xfId="2" applyFont="1" applyFill="1" applyBorder="1" applyAlignment="1">
      <alignment horizontal="center" vertical="center" wrapText="1"/>
    </xf>
    <xf numFmtId="0" fontId="20" fillId="0" borderId="12" xfId="0" applyFont="1" applyBorder="1" applyAlignment="1">
      <alignment horizontal="center" wrapText="1"/>
    </xf>
    <xf numFmtId="0" fontId="86" fillId="2" borderId="4" xfId="8" applyFont="1" applyFill="1" applyBorder="1" applyAlignment="1">
      <alignment horizontal="left" vertical="center" wrapText="1"/>
    </xf>
    <xf numFmtId="0" fontId="19" fillId="2" borderId="1" xfId="8" applyFont="1" applyFill="1" applyBorder="1" applyAlignment="1">
      <alignment horizontal="center" vertical="center" wrapText="1"/>
    </xf>
    <xf numFmtId="0" fontId="20" fillId="2" borderId="1" xfId="2" applyFont="1" applyFill="1" applyBorder="1" applyAlignment="1">
      <alignment horizontal="center" wrapText="1"/>
    </xf>
    <xf numFmtId="0" fontId="20" fillId="0" borderId="0" xfId="0" applyFont="1" applyAlignment="1">
      <alignment vertical="top" wrapText="1"/>
    </xf>
    <xf numFmtId="0" fontId="18" fillId="0" borderId="0" xfId="0" applyFont="1" applyAlignment="1">
      <alignment vertical="top" wrapText="1"/>
    </xf>
    <xf numFmtId="0" fontId="108" fillId="0" borderId="0" xfId="0" applyFont="1" applyAlignment="1">
      <alignment horizontal="center" vertical="center" wrapText="1"/>
    </xf>
    <xf numFmtId="0" fontId="65" fillId="0" borderId="0" xfId="0" applyFont="1" applyAlignment="1">
      <alignment horizontal="center" vertical="center" wrapText="1"/>
    </xf>
    <xf numFmtId="0" fontId="16" fillId="0" borderId="0" xfId="0" applyFont="1" applyAlignment="1">
      <alignment horizontal="center" vertical="center" wrapText="1"/>
    </xf>
    <xf numFmtId="0" fontId="18" fillId="0" borderId="3" xfId="0" applyFont="1" applyBorder="1" applyAlignment="1">
      <alignment horizontal="center" vertical="center" wrapText="1"/>
    </xf>
    <xf numFmtId="0" fontId="20" fillId="0" borderId="0" xfId="0" applyFont="1" applyAlignment="1">
      <alignment wrapText="1"/>
    </xf>
    <xf numFmtId="0" fontId="20" fillId="0" borderId="18" xfId="0" applyFont="1" applyBorder="1" applyAlignment="1">
      <alignment horizontal="center" vertical="center" wrapText="1"/>
    </xf>
    <xf numFmtId="0" fontId="14" fillId="0" borderId="0" xfId="0" applyFont="1" applyAlignment="1">
      <alignment horizontal="left" vertical="top" wrapText="1"/>
    </xf>
    <xf numFmtId="0" fontId="2" fillId="0" borderId="0" xfId="6" applyFont="1" applyAlignment="1"/>
    <xf numFmtId="0" fontId="17" fillId="0" borderId="0" xfId="1" applyFont="1" applyFill="1" applyBorder="1" applyAlignment="1">
      <alignment horizontal="center" vertical="center" wrapText="1"/>
    </xf>
    <xf numFmtId="0" fontId="2" fillId="0" borderId="0" xfId="0" applyFont="1" applyBorder="1" applyAlignment="1"/>
    <xf numFmtId="0" fontId="22" fillId="0" borderId="0" xfId="0" applyFont="1" applyAlignment="1">
      <alignment wrapText="1"/>
    </xf>
    <xf numFmtId="0" fontId="14" fillId="0" borderId="7" xfId="0" applyFont="1" applyBorder="1" applyAlignment="1">
      <alignment horizontal="center" vertical="center" wrapText="1"/>
    </xf>
    <xf numFmtId="0" fontId="14" fillId="0" borderId="7" xfId="0" applyFont="1" applyBorder="1" applyAlignment="1">
      <alignment horizontal="center" wrapText="1"/>
    </xf>
    <xf numFmtId="0" fontId="14" fillId="0" borderId="3" xfId="0" applyFont="1" applyBorder="1" applyAlignment="1">
      <alignment horizont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0" fontId="14" fillId="0" borderId="27" xfId="0" applyFont="1" applyBorder="1" applyAlignment="1">
      <alignment vertical="center" wrapText="1"/>
    </xf>
    <xf numFmtId="0" fontId="14" fillId="0" borderId="28" xfId="0" applyFont="1" applyBorder="1" applyAlignment="1">
      <alignmen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69" fillId="0" borderId="3" xfId="0" applyFont="1" applyBorder="1" applyAlignment="1">
      <alignment horizontal="center" vertical="center" wrapText="1"/>
    </xf>
    <xf numFmtId="0" fontId="19" fillId="0" borderId="7" xfId="2" applyFont="1" applyBorder="1" applyAlignment="1">
      <alignment horizontal="center" vertical="center" wrapText="1"/>
    </xf>
    <xf numFmtId="0" fontId="22" fillId="0" borderId="13" xfId="0" applyFont="1" applyBorder="1" applyAlignment="1">
      <alignment horizontal="center" vertical="center" wrapText="1"/>
    </xf>
    <xf numFmtId="0" fontId="0" fillId="0" borderId="0" xfId="0" applyAlignment="1">
      <alignment horizontal="center" vertical="center" wrapText="1"/>
    </xf>
    <xf numFmtId="0" fontId="18" fillId="0" borderId="7" xfId="0" applyFont="1" applyBorder="1" applyAlignment="1">
      <alignment horizontal="center" wrapText="1"/>
    </xf>
    <xf numFmtId="0" fontId="18" fillId="0" borderId="3" xfId="0" applyFont="1" applyBorder="1" applyAlignment="1">
      <alignment horizontal="center" wrapText="1"/>
    </xf>
  </cellXfs>
  <cellStyles count="16">
    <cellStyle name="Звичайний 13" xfId="3"/>
    <cellStyle name="Звичайний 2 3" xfId="9"/>
    <cellStyle name="Звичайний 2 3 2" xfId="7"/>
    <cellStyle name="Звичайний 2 3 2 2" xfId="14"/>
    <cellStyle name="Звичайний 8" xfId="4"/>
    <cellStyle name="Обычный" xfId="0" builtinId="0"/>
    <cellStyle name="Обычный 19" xfId="1"/>
    <cellStyle name="Обычный 2" xfId="5"/>
    <cellStyle name="Обычный 2 2" xfId="2"/>
    <cellStyle name="Обычный 2 2 2" xfId="8"/>
    <cellStyle name="Обычный 2 2 3" xfId="12"/>
    <cellStyle name="Обычный 2 3" xfId="10"/>
    <cellStyle name="Обычный 2 3 2" xfId="15"/>
    <cellStyle name="Обычный 2 3 3" xfId="6"/>
    <cellStyle name="Обычный 2 3 3 2" xfId="13"/>
    <cellStyle name="Обычный 3" xfId="11"/>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7.xml"/><Relationship Id="rId68" Type="http://schemas.openxmlformats.org/officeDocument/2006/relationships/externalLink" Target="externalLinks/externalLink12.xml"/><Relationship Id="rId84" Type="http://schemas.openxmlformats.org/officeDocument/2006/relationships/externalLink" Target="externalLinks/externalLink28.xml"/><Relationship Id="rId89" Type="http://schemas.openxmlformats.org/officeDocument/2006/relationships/externalLink" Target="externalLinks/externalLink33.xml"/><Relationship Id="rId7" Type="http://schemas.openxmlformats.org/officeDocument/2006/relationships/worksheet" Target="worksheets/sheet7.xml"/><Relationship Id="rId71" Type="http://schemas.openxmlformats.org/officeDocument/2006/relationships/externalLink" Target="externalLinks/externalLink15.xml"/><Relationship Id="rId92" Type="http://schemas.openxmlformats.org/officeDocument/2006/relationships/externalLink" Target="externalLinks/externalLink36.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externalLink" Target="externalLinks/externalLink10.xml"/><Relationship Id="rId74" Type="http://schemas.openxmlformats.org/officeDocument/2006/relationships/externalLink" Target="externalLinks/externalLink18.xml"/><Relationship Id="rId79" Type="http://schemas.openxmlformats.org/officeDocument/2006/relationships/externalLink" Target="externalLinks/externalLink23.xml"/><Relationship Id="rId87" Type="http://schemas.openxmlformats.org/officeDocument/2006/relationships/externalLink" Target="externalLinks/externalLink31.xml"/><Relationship Id="rId102" Type="http://schemas.openxmlformats.org/officeDocument/2006/relationships/externalLink" Target="externalLinks/externalLink46.xml"/><Relationship Id="rId5" Type="http://schemas.openxmlformats.org/officeDocument/2006/relationships/worksheet" Target="worksheets/sheet5.xml"/><Relationship Id="rId61" Type="http://schemas.openxmlformats.org/officeDocument/2006/relationships/externalLink" Target="externalLinks/externalLink5.xml"/><Relationship Id="rId82" Type="http://schemas.openxmlformats.org/officeDocument/2006/relationships/externalLink" Target="externalLinks/externalLink26.xml"/><Relationship Id="rId90" Type="http://schemas.openxmlformats.org/officeDocument/2006/relationships/externalLink" Target="externalLinks/externalLink34.xml"/><Relationship Id="rId95" Type="http://schemas.openxmlformats.org/officeDocument/2006/relationships/externalLink" Target="externalLinks/externalLink3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externalLink" Target="externalLinks/externalLink13.xml"/><Relationship Id="rId77" Type="http://schemas.openxmlformats.org/officeDocument/2006/relationships/externalLink" Target="externalLinks/externalLink21.xml"/><Relationship Id="rId100" Type="http://schemas.openxmlformats.org/officeDocument/2006/relationships/externalLink" Target="externalLinks/externalLink44.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6.xml"/><Relationship Id="rId80" Type="http://schemas.openxmlformats.org/officeDocument/2006/relationships/externalLink" Target="externalLinks/externalLink24.xml"/><Relationship Id="rId85" Type="http://schemas.openxmlformats.org/officeDocument/2006/relationships/externalLink" Target="externalLinks/externalLink29.xml"/><Relationship Id="rId93" Type="http://schemas.openxmlformats.org/officeDocument/2006/relationships/externalLink" Target="externalLinks/externalLink37.xml"/><Relationship Id="rId98"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103" Type="http://schemas.openxmlformats.org/officeDocument/2006/relationships/externalLink" Target="externalLinks/externalLink4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externalLink" Target="externalLinks/externalLink14.xml"/><Relationship Id="rId75" Type="http://schemas.openxmlformats.org/officeDocument/2006/relationships/externalLink" Target="externalLinks/externalLink19.xml"/><Relationship Id="rId83" Type="http://schemas.openxmlformats.org/officeDocument/2006/relationships/externalLink" Target="externalLinks/externalLink27.xml"/><Relationship Id="rId88" Type="http://schemas.openxmlformats.org/officeDocument/2006/relationships/externalLink" Target="externalLinks/externalLink32.xml"/><Relationship Id="rId91" Type="http://schemas.openxmlformats.org/officeDocument/2006/relationships/externalLink" Target="externalLinks/externalLink35.xml"/><Relationship Id="rId96"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73" Type="http://schemas.openxmlformats.org/officeDocument/2006/relationships/externalLink" Target="externalLinks/externalLink17.xml"/><Relationship Id="rId78" Type="http://schemas.openxmlformats.org/officeDocument/2006/relationships/externalLink" Target="externalLinks/externalLink22.xml"/><Relationship Id="rId81" Type="http://schemas.openxmlformats.org/officeDocument/2006/relationships/externalLink" Target="externalLinks/externalLink25.xml"/><Relationship Id="rId86" Type="http://schemas.openxmlformats.org/officeDocument/2006/relationships/externalLink" Target="externalLinks/externalLink30.xml"/><Relationship Id="rId94" Type="http://schemas.openxmlformats.org/officeDocument/2006/relationships/externalLink" Target="externalLinks/externalLink38.xml"/><Relationship Id="rId99" Type="http://schemas.openxmlformats.org/officeDocument/2006/relationships/externalLink" Target="externalLinks/externalLink43.xml"/><Relationship Id="rId101" Type="http://schemas.openxmlformats.org/officeDocument/2006/relationships/externalLink" Target="externalLinks/externalLink4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0.xml"/><Relationship Id="rId97" Type="http://schemas.openxmlformats.org/officeDocument/2006/relationships/externalLink" Target="externalLinks/externalLink41.xml"/><Relationship Id="rId10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FinanceUTG\finek2008\&#1043;&#1088;&#1091;&#1076;&#1077;&#1085;&#1100;%20(&#1086;&#1095;&#1080;&#1082;)\DOCUME~1\SINKEV~1\LOCALS~1\Temp\Rar$DI00.781\Dept\Plan\Exchange\_________________________Plan_ZP\!_&#1055;&#1077;&#1095;&#1072;&#1090;&#1100;\&#1052;&#1058;&#1056;%20&#1074;&#1089;&#1077;%20-%2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chiporenko\2007&#1053;&#1054;&#1042;\Dept\Plan\Exchange\!_Plan-2006\VAT%20Sevastop\Dept\Plan\Exchange\_________________________Plan_ZP\!_&#1055;&#1077;&#1095;&#1072;&#1090;&#1100;\&#1052;&#1058;&#1056;%20&#1074;&#1089;&#1077;%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1052;&#1086;&#1080;%20&#1076;&#1086;&#1082;&#1091;&#1084;&#1077;&#1085;&#1090;&#1099;\Plan-2006_kons_rabota\Dept\Plan\Exchange\_________________________Plan_ZP\!_&#1055;&#1077;&#1095;&#1072;&#1090;&#1100;\&#1052;&#1058;&#1056;%20&#1074;&#1089;&#1077;%20-%2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1052;&#1086;&#1080;%20&#1076;&#1086;&#1082;&#1091;&#1084;&#1077;&#1085;&#1090;&#1099;\Plan-2006_kons_rabota\Dept\Plan\Exchange\_________________________Plan_ZP\!_&#1055;&#1077;&#1095;&#1072;&#1090;&#1100;\&#1052;&#1058;&#1056;%20&#1074;&#1089;&#1077;%20-%2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Ariadna\Sum_po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chiporenko\2007&#1053;&#1054;&#1042;\DOCUME~1\Chirich\LOCALS~1\Temp\Dept\Plan\Exchange\_________________________Plan_ZP\!_&#1055;&#1077;&#1095;&#1072;&#1090;&#1100;\&#1052;&#1058;&#1056;%20&#1074;&#1089;&#1077;%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DOCUME~1\Chirich\LOCALS~1\Temp\Dept\Plan\Exchange\_________________________Plan_ZP\!_&#1055;&#1077;&#1095;&#1072;&#1090;&#1100;\&#1052;&#1058;&#1056;%20&#1074;&#1089;&#1077;%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1\Chirich\LOCALS~1\Temp\Dept\Plan\Exchange\_________________________Plan_ZP\!_&#1055;&#1077;&#1095;&#1072;&#1090;&#1100;\&#1052;&#1058;&#1056;%20&#1074;&#1089;&#1077;%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Dept\Plan\Exchange\!_Plan-2006\VAT%20Sevastop\Dept\Plan\Exchange\_________________________Plan_ZP\!_&#1055;&#1077;&#1095;&#1072;&#1090;&#1100;\&#1052;&#1058;&#1056;%20&#1074;&#1089;&#1077;%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ept\Plan\Exchange\!_Plan-2006\VAT%20Sevastop\Dept\Plan\Exchange\_________________________Plan_ZP\!_&#1055;&#1077;&#1095;&#1072;&#1090;&#1100;\&#1052;&#1058;&#1056;%20&#1074;&#1089;&#1077;%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Dept\Plan\Exchange\_________________________Plan_ZP\!_&#1055;&#1077;&#1095;&#1072;&#1090;&#1100;\&#1052;&#1058;&#1056;%20&#1074;&#1089;&#1077;%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inanceUTG\finek2008\&#1043;&#1088;&#1091;&#1076;&#1077;&#1085;&#1100;%20(&#1086;&#1095;&#1080;&#1082;)\DOCUME~1\SINKEV~1\LOCALS~1\Temp\Rar$DI00.781\Dept\Plan\Exchange\_________________________Plan_ZP\!_&#1055;&#1077;&#1095;&#1072;&#1090;&#1100;\&#1052;&#1058;&#1056;%20&#1074;&#1089;&#1077;%20-%2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ept\Plan\Exchange\_________________________Plan_ZP\!_&#1055;&#1077;&#1095;&#1072;&#1090;&#1100;\&#1052;&#1058;&#1056;%20&#1074;&#1089;&#1077;%2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redo\work\Dept\Plan\Exchange\_________________________Plan_ZP\!_&#1055;&#1077;&#1095;&#1072;&#1090;&#1100;\&#1052;&#1058;&#1056;%20&#1074;&#1089;&#1077;%20-%2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berezniy\AppData\Local\Temp\Tarif_10_11_201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Documents%20and%20Settings\SUDNIKOVA\Local%20Settings\Temporary%20Internet%20Files\Content.IE5\C5MFSXEF\Subv2006\Rich%20Roz%20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ocuments%20and%20Settings\SUDNIKOVA\Local%20Settings\Temporary%20Internet%20Files\Content.IE5\C5MFSXEF\Subv2006\Rich%20Roz%2020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main1\DOCUME~1\Chirich\LOCALS~1\Temp\Dept\Plan\Exchange\_________________________Plan_ZP\!_&#1055;&#1077;&#1095;&#1072;&#1090;&#1100;\&#1052;&#1058;&#1056;%20&#1074;&#1089;&#1077;%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07_&#1044;&#1077;&#1087;.%20&#1090;&#1072;&#1088;&#1080;&#1092;&#1085;&#1086;&#1111;%20&#1087;&#1086;&#1083;&#1110;&#1090;&#1080;&#1082;&#1080;%20&#1091;%20&#1089;&#1092;&#1077;&#1088;&#1110;%20&#1090;&#1077;&#1087;&#1083;&#1086;&#1087;&#1086;&#1089;&#1090;&#1072;&#1095;&#1072;&#1085;&#1085;&#1103;\&#1054;&#1041;&#1065;&#1048;&#1045;%20&#1044;&#1054;&#1050;&#1059;&#1052;&#1045;&#1053;&#1058;&#1067;%202014\&#1059;&#1055;&#1056;&#1040;&#1042;&#1051;&#1030;&#1053;&#1053;&#1071;%20&#1060;&#1054;&#1056;&#1052;&#1059;&#1042;&#1040;&#1053;&#1053;&#1071;%20&#1058;&#1040;&#1056;&#1048;&#1060;&#1030;&#1042;\&#1041;&#1040;&#1047;&#1048;%20&#1044;&#1040;&#1053;&#1048;&#1061;\&#1050;&#1054;&#1056;&#1048;&#1043;&#1059;&#1042;&#1040;&#1053;&#1053;&#1071;%20&#1058;&#1040;&#1056;&#1048;&#1060;&#1030;&#1042;%20&#1041;&#1070;&#1044;&#1046;&#1045;&#1058;%20&#1030;&#1053;&#1064;&#1030;\&#1057;&#1042;&#1054;&#1044;%20&#1050;&#1054;&#1056;&#1048;&#1043;&#1059;&#1042;&#1040;&#1053;&#1053;&#1071;%20&#1058;&#1040;&#1056;&#1048;&#1060;&#1030;&#1042;%20&#1041;_&#1030;%20)&#1057;&#1050;(.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07_&#1044;&#1077;&#1087;.%20&#1090;&#1072;&#1088;&#1080;&#1092;&#1085;&#1086;&#1111;%20&#1087;&#1086;&#1083;&#1110;&#1090;&#1080;&#1082;&#1080;%20&#1091;%20&#1089;&#1092;&#1077;&#1088;&#1110;%20&#1090;&#1077;&#1087;&#1083;&#1086;&#1087;&#1086;&#1089;&#1090;&#1072;&#1095;&#1072;&#1085;&#1085;&#1103;\&#1054;&#1041;&#1065;&#1048;&#1045;%20&#1044;&#1054;&#1050;&#1059;&#1052;&#1045;&#1053;&#1058;&#1067;%202014\&#1059;&#1055;&#1056;&#1040;&#1042;&#1051;&#1030;&#1053;&#1053;&#1071;%20&#1060;&#1054;&#1056;&#1052;&#1059;&#1042;&#1040;&#1053;&#1053;&#1071;%20&#1058;&#1040;&#1056;&#1048;&#1060;&#1030;&#1042;\&#1041;&#1040;&#1047;&#1048;%20&#1044;&#1040;&#1053;&#1048;&#1061;\&#1050;&#1054;&#1056;&#1048;&#1043;&#1059;&#1042;&#1040;&#1053;&#1053;&#1071;%20&#1058;&#1040;&#1056;&#1048;&#1060;&#1030;&#1042;%20&#1041;&#1070;&#1044;&#1046;&#1045;&#1058;%20&#1030;&#1053;&#1064;&#1030;\&#1057;&#1042;&#1054;&#1044;%20&#1050;&#1054;&#1056;&#1048;&#1043;&#1059;&#1042;&#1040;&#1053;&#1053;&#1071;%20&#1058;&#1040;&#1056;&#1048;&#1060;&#1030;&#1042;%20&#1041;_&#1030;%20)&#1057;&#1050;(.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07_&#1044;&#1077;&#1087;.%20&#1090;&#1072;&#1088;&#1080;&#1092;&#1085;&#1086;&#1111;%20&#1087;&#1086;&#1083;&#1110;&#1090;&#1080;&#1082;&#1080;%20&#1091;%20&#1089;&#1092;&#1077;&#1088;&#1110;%20&#1090;&#1077;&#1087;&#1083;&#1086;&#1087;&#1086;&#1089;&#1090;&#1072;&#1095;&#1072;&#1085;&#1085;&#1103;\&#1054;&#1041;&#1065;&#1048;&#1045;%20&#1044;&#1054;&#1050;&#1059;&#1052;&#1045;&#1053;&#1058;&#1067;%202014\&#1059;&#1055;&#1056;&#1040;&#1042;&#1051;&#1030;&#1053;&#1053;&#1071;%20&#1060;&#1054;&#1056;&#1052;&#1059;&#1042;&#1040;&#1053;&#1053;&#1071;%20&#1058;&#1040;&#1056;&#1048;&#1060;&#1030;&#1042;\&#1041;&#1040;&#1047;&#1048;%20&#1044;&#1040;&#1053;&#1048;&#1061;\&#1050;&#1054;&#1056;&#1048;&#1043;&#1059;&#1042;&#1040;&#1053;&#1053;&#1071;%20&#1058;&#1040;&#1056;&#1048;&#1060;&#1030;&#1042;%20&#1041;&#1070;&#1044;&#1046;&#1045;&#1058;%20&#1030;&#1053;&#1064;&#1030;\&#1057;&#1042;&#1054;&#1044;%20&#1050;&#1054;&#1056;&#1048;&#1043;&#1059;&#1042;&#1040;&#1053;&#1053;&#1071;%20&#1058;&#1040;&#1056;&#1048;&#1060;&#1030;&#1042;%20&#1041;_&#1030;%20)&#1057;&#1050;(.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Temp\Rar$DIa0.560\&#1056;&#1054;&#1047;&#1056;&#1040;&#1061;&#1059;&#1053;&#1054;&#1050;%2009%202014%2030%2009%20&#1074;2%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FinanceUTG\finek2008\&#1043;&#1088;&#1091;&#1076;&#1077;&#1085;&#1100;%20(&#1086;&#1095;&#1080;&#1082;)\DOCUME~1\SINKEV~1\LOCALS~1\Temp\Rar$DI00.781\Dept\FinPlan-Economy\Planning%20System%20Project\consolidation%20hq%20formatte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05_06_2011\&#1090;&#1072;&#1088;&#1080;&#1092;%20&#1089;&#1082;&#1086;&#1088;&#1077;&#1075;&#1060;&#1054;&#1058;%20&#1089;%20&#1050;%201.412%202010_&#1040;&#1083;&#1077;&#1085;&#1072;%20&#1074;%20&#1048;&#1083;&#1083;&#1080;&#1095;&#1077;&#1074;&#1089;&#1082;&#1077;%2023.07.201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User\Desktop\&#1087;&#1077;&#1090;&#1088;&#1086;&#1074;&#1082;&#1072;\&#1053;&#1086;&#1088;&#1084;&#1080;\&#1077;2&#1077;&#1082;&#1090;&#1088;&#1080;&#1082;&#1072;\&#1076;&#1086;&#1076;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Users\dubina\Desktop\&#1058;&#1072;&#1088;&#1080;&#1092;&#1080;%20%20&#1073;&#1077;&#1088;&#1077;&#1079;&#1077;&#1085;&#1100;%202014\&#1063;&#1091;&#1075;&#1091;&#1111;&#1074;&#1090;&#1077;&#1087;&#1083;&#1086;\&#1050;&#1058;_%20&#1058;&#1056;&#1048;%20&#1050;&#1040;&#1058;&#1045;&#1043;&#1054;&#1056;&#1030;&#1031;%20&#1089;&#1090;&#1088;&#1091;&#108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30.12.2014\Users\&#1057;&#1077;&#1088;&#1075;&#1077;&#1081;&#1095;&#1080;&#1082;%20&#1048;%20&#1043;\AppData\Local\Microsoft\Windows\Temporary%20Internet%20Files\Content.IE5\Q6I5L08X\&#1096;&#1072;&#1073;&#1083;&#1086;&#1085;&#1099;%20&#1053;&#1086;&#1074;&#1072;&#1103;%20&#1087;&#1072;&#1087;&#1082;&#1072;\&#1043;&#1083;&#1080;&#1085;&#1097;&#1080;&#1082;&#1086;&#1074;&#1072;%2016%2005%202014%20&#1053;&#1086;&#1074;&#1072;&#1103;%20&#1087;&#1072;&#1087;&#1082;&#1072;\reestr_budynkiv_16_05_201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30.12.2014\Users\&#1057;&#1077;&#1088;&#1075;&#1077;&#1081;&#1095;&#1080;&#1082;%20&#1048;%20&#1043;\AppData\Local\Microsoft\Windows\Temporary%20Internet%20Files\Content.IE5\Q6I5L08X\&#1096;&#1072;&#1073;&#1083;&#1086;&#1085;&#1099;%20&#1053;&#1086;&#1074;&#1072;&#1103;%20&#1087;&#1072;&#1087;&#1082;&#1072;\&#1043;&#1083;&#1080;&#1085;&#1097;&#1080;&#1082;&#1086;&#1074;&#1072;%2016%2005%202014%20&#1053;&#1086;&#1074;&#1072;&#1103;%20&#1087;&#1072;&#1087;&#1082;&#1072;\reestr_budynkiv_16_05_20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Users\User\Desktop\&#1087;&#1086;&#1079;&#1085;&#1103;&#1082;&#1080;%2012.10\&#1082;&#1086;&#1088;&#1077;&#1075;&#1091;&#1074;&#1072;&#1085;&#1085;&#1103;%2010.05.2016\&#1083;&#1080;&#1089;&#1090;%20&#1076;&#1077;&#1087;&#1072;&#1088;&#1090;&#1072;&#1084;&#1077;&#1085;&#1090;&#1091;\+&#1076;&#1086;&#1076;&#1072;&#1090;&#1086;&#1082;%2011%20&#1076;&#1086;%20&#1083;&#1080;&#1089;&#1090;&#107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di-server\OfficeWork\Irpin\Tarif_Irpin_11_07%20_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echiporenko\2007&#1053;&#1054;&#1042;\DOCUME~1\Chirich\LOCALS~1\Temp\DOCUME~1\VOYTOV~1\LOCALS~1\Temp\Rar$DI00.867\Planning%20System%20Project\consolidation%20hq%20formatte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Dept\FinPlan-Economy\Planning%20System%20Project\consolidation%20hq%20formatte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Dept\FinPlan-Economy\Planning%20System%20Project\consolidation%20hq%20format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inanceUTG\finek2008\&#1043;&#1088;&#1091;&#1076;&#1077;&#1085;&#1100;%20(&#1086;&#1095;&#1080;&#1082;)\DOCUME~1\SINKEV~1\LOCALS~1\Temp\Rar$DI00.781\Dept\FinPlan-Economy\Planning%20System%20Project\consolidation%20hq%20formatted.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MAIN1\Dept\FinPlan-Economy\Planning%20System%20Project\consolidation%20hq%20formatte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07_&#1044;&#1077;&#1087;.%20&#1090;&#1072;&#1088;&#1080;&#1092;&#1085;&#1086;&#1111;%20&#1087;&#1086;&#1083;&#1110;&#1090;&#1080;&#1082;&#1080;%20&#1091;%20&#1089;&#1092;&#1077;&#1088;&#1110;%20&#1090;&#1077;&#1087;&#1083;&#1086;&#1087;&#1086;&#1089;&#1090;&#1072;&#1095;&#1072;&#1085;&#1085;&#1103;\&#1050;&#1054;&#1056;&#1048;&#1043;&#1059;&#1042;&#1040;&#1053;&#1053;&#1071;%20&#1041;&#1077;&#1088;&#1077;&#1079;&#1077;&#1085;&#1100;%202014\&#1055;&#1056;&#1054;&#1042;&#1045;&#1056;&#1045;&#1053;&#1054;%20&#1044;&#1051;&#1071;%20&#1057;&#1042;&#1054;&#1044;&#1040;\&#1053;&#1040;%20&#1047;&#1040;&#1052;&#1045;&#1053;&#1059;\&#1050;&#1088;&#1080;&#1084;\&#1044;&#1078;&#1072;&#1085;&#1082;&#1086;&#1081;&#1089;&#1100;&#1082;&#1072;%20&#1092;&#1110;&#1083;&#1110;&#1103;\133_&#1044;&#1078;&#1072;&#1085;&#1082;&#1086;&#1081;&#1089;&#1100;&#1082;&#1072;%20&#1092;&#1110;&#1083;&#1110;&#1103;%20%20(&#1089;.&#1057;&#1086;&#1074;&#1077;&#1090;&#1089;&#1100;&#1082;&#1077;).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larysa.mikhlevska\Desktop\&#1044;&#1086;&#1089;&#1090;&#1091;&#1087;%20&#1076;&#1086;%20&#1110;&#1085;&#1092;&#1086;&#1088;&#1084;&#1072;&#1094;&#1110;&#1111;\&#1089;&#1090;&#1088;&#1091;&#1082;&#1090;&#1091;&#1088;&#1080;%2023.01%20&#1050;&#1086;&#1084;&#1092;&#1086;&#1088;&#1090;&#1085;&#1072;%20&#1086;&#1089;&#1077;&#1083;&#11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1045;&#1057;&#1050;&#1054;-&#1045;&#1050;&#1057;&#1055;&#1045;&#1056;&#1058;\&#1045;&#1057;&#1050;&#1054;%20&#1045;&#1050;&#1057;&#1055;&#1045;&#1056;&#1058;%2001201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temp\&#1090;&#1077;&#1087;&#1083;&#1086;%2030.01.19%20&#1091;&#1090;&#1086;&#1095;&#1085;%20&#1050;&#1052;&#1044;&#104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1070;&#1083;&#1080;&#1103;\&#1056;&#1072;&#1089;&#1095;&#1077;&#1090;&#1099;\&#1055;&#1054;&#1056;&#1071;&#1044;&#1054;&#1050;%202016\&#1055;&#1054;&#1056;&#1071;&#1044;&#1054;&#1050;_&#1082;&#1086;&#1088;&#1080;&#1075;&#1091;&#1074;&#1072;&#1085;&#1085;&#1103;_07_201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1055;&#1054;&#1056;&#1071;&#1044;&#1054;&#1050;%202018\&#1055;&#1054;&#1056;&#1071;&#1044;&#1054;&#1050;_&#1087;&#1077;&#1088;&#1077;&#1074;&#1089;&#1090;&#1072;&#1085;&#1086;&#1074;&#1083;&#1077;&#1085;&#1085;&#1103;%202018%20&#1073;&#1077;&#1079;%20&#1090;&#1072;&#1088;&#1080;&#1092;&#1091;%20&#1085;&#1072;%20&#1082;&#1074;.%20&#1084;&#1077;&#1090;&#1088;&#108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larysa.mikhlevska\Desktop\&#1057;&#1058;&#1056;&#1059;&#1050;&#1058;&#1059;&#1056;&#1048;%20&#1055;&#1059;&#1045;&#1062;,%20&#1045;&#1053;&#1045;&#1056;&#1044;&#1046;&#1048;,%20&#1050;&#1054;&#1055;\&#1045;&#1085;&#1077;&#1088;&#1076;&#1078;&#1080;&#1089;&#1077;&#1088;&#1074;&#1110;&#1089;%20&#1089;&#1090;&#1088;&#1091;&#1082;&#1090;&#1091;&#1088;&#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052;&#1086;&#1080;%20&#1076;&#1086;&#1082;&#1091;&#1084;&#1077;&#1085;&#1090;&#1099;\Plan-2006_kons_rabota\Dept\FinPlan-Economy\Planning%20System%20Project\consolidation%20hq%20formatt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52;&#1086;&#1080;%20&#1076;&#1086;&#1082;&#1091;&#1084;&#1077;&#1085;&#1090;&#1099;\Plan-2006_kons_rabota\Dept\FinPlan-Economy\Planning%20System%20Project\consolidation%20hq%20format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redo\work\Dept\FinPlan-Economy\Planning%20System%20Project\consolidation%20hq%20formatt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DOCUME~1\Chirich\LOCALS~1\Temp\DOCUME~1\VOYTOV~1\LOCALS~1\Temp\Rar$DI00.867\Planning%20System%20Project\consolidation%20hq%20formatt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1\Chirich\LOCALS~1\Temp\DOCUME~1\VOYTOV~1\LOCALS~1\Temp\Rar$DI00.867\Planning%20System%20Project\consolidation%20hq%20format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ом"/>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Газ України"/>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ом"/>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ом"/>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Ini"/>
      <sheetName val="Ëčńň1"/>
      <sheetName val="Sum_pok"/>
      <sheetName val="Sum_pok.xls"/>
      <sheetName val="#REF!"/>
      <sheetName val="січ-лют."/>
      <sheetName val="430 сыч-лютий"/>
      <sheetName val="бер"/>
      <sheetName val="430 бер"/>
      <sheetName val="січ-бер"/>
      <sheetName val="430 сыч-бер"/>
    </sheetNames>
    <sheetDataSet>
      <sheetData sheetId="0"/>
      <sheetData sheetId="1"/>
      <sheetData sheetId="2"/>
      <sheetData sheetId="3" refreshError="1"/>
      <sheetData sheetId="4" refreshError="1"/>
      <sheetData sheetId="5" refreshError="1"/>
      <sheetData sheetId="6"/>
      <sheetData sheetId="7"/>
      <sheetData sheetId="8"/>
      <sheetData sheetId="9"/>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Газ України"/>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Газ України"/>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Газ України"/>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Газ України"/>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Газ України"/>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ом"/>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ом"/>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 val="МТР_Апарат"/>
      <sheetName val="МТР_Газ_України"/>
      <sheetName val="МТР_Укртрансгаз"/>
      <sheetName val="МТР_Укргазвидобування"/>
      <sheetName val="МТР_Укрспецтрансгаз"/>
      <sheetName val="МТР_Чорноморнафтогаз"/>
      <sheetName val="МТР_Укртранснафта"/>
      <sheetName val="МТР_Газ-тепло"/>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ласне_виробництво (2)"/>
      <sheetName val="Вхідні дані"/>
      <sheetName val="Перелік Додатків"/>
      <sheetName val="ДОДАТОК 3"/>
      <sheetName val="ДОДАТОК 4"/>
      <sheetName val="Власне_виробництво"/>
      <sheetName val="Покупна ТЕ"/>
      <sheetName val="ТЕ_Київенерго"/>
      <sheetName val="ДОДАТОК 8"/>
      <sheetName val="Паливо"/>
      <sheetName val="Покупна ТЕ_Д35"/>
      <sheetName val="ДОДАТОК 9"/>
      <sheetName val="Електроенергія"/>
      <sheetName val="Вода_водовід"/>
      <sheetName val="Амортизація_ЗВВ"/>
      <sheetName val="Амортизація_адмін_Д38"/>
      <sheetName val="Амортизація_ВІМО"/>
      <sheetName val="ФОП_прямі_виробництво"/>
      <sheetName val="ФОП_ЗВВ"/>
      <sheetName val="ФОП_адмін "/>
      <sheetName val="ПММ_ВІМО"/>
      <sheetName val="Комунальні послуги"/>
      <sheetName val="Охорона праці"/>
      <sheetName val="Кошторис витрат на ІТП"/>
      <sheetName val="Прямі_витрати"/>
      <sheetName val="Загальновиробничі_витрати"/>
      <sheetName val="Адміністративні_витрати"/>
      <sheetName val="Бази розподілу"/>
      <sheetName val="Електроенергія_Н"/>
      <sheetName val="Паливо_Н"/>
      <sheetName val="ДОДАТОК 10"/>
      <sheetName val="ДОДАТОК 6"/>
      <sheetName val="ДОДАТОК 7"/>
      <sheetName val="Лист1"/>
      <sheetName val="Амортизаці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tac"/>
      <sheetName val="DodDot"/>
      <sheetName val="Dod ARK"/>
      <sheetName val="Dod Clavutich"/>
      <sheetName val="Svod 3511060"/>
      <sheetName val="Viluch(1-12)"/>
      <sheetName val="Diti "/>
      <sheetName val="TvPalGaz"/>
      <sheetName val="Ener "/>
      <sheetName val="IncsiPilgi (2)"/>
      <sheetName val="GirZakon"/>
      <sheetName val="Govti Vodi"/>
      <sheetName val="Chor Flot"/>
      <sheetName val="Afganci"/>
      <sheetName val="Shidka Dop"/>
      <sheetName val="Likarna"/>
      <sheetName val="Zoiot Pidkova"/>
      <sheetName val="Granti"/>
      <sheetName val="Granti1"/>
      <sheetName val="Vibori"/>
      <sheetName val="Metro"/>
      <sheetName val="Oper Teatr"/>
      <sheetName val="Makeevka"/>
      <sheetName val="Ctix Lixo IvFrank"/>
      <sheetName val="Groshi xodat za dit"/>
      <sheetName val="Ctix Lixo Zakarp"/>
      <sheetName val="Coc GKG Inv"/>
      <sheetName val="Tuzla"/>
      <sheetName val="Zmiinii"/>
      <sheetName val="Ctandarti"/>
      <sheetName val="CocEkon"/>
      <sheetName val="Ictor Zabudova"/>
      <sheetName val="Ict Zab"/>
      <sheetName val="Ukr Kultura"/>
      <sheetName val="Minoboroni"/>
      <sheetName val="Mic Arcenal"/>
      <sheetName val="Inekcini"/>
      <sheetName val="In"/>
      <sheetName val="diti ciroti -2(minmolod)"/>
      <sheetName val="Korek ocvita"/>
      <sheetName val="Tex Dic Ocvita"/>
      <sheetName val="Troleib"/>
      <sheetName val="Utoc.Zaoshadg"/>
      <sheetName val="Metro Cpec Fond"/>
      <sheetName val="Svitov Bank"/>
      <sheetName val="Shidka Dop Cp Fond"/>
      <sheetName val="Gazoprovodi"/>
      <sheetName val="Troleib Cpec Fond"/>
      <sheetName val="Zaporiggya"/>
      <sheetName val="Kremenchuk"/>
      <sheetName val="Pereviz ditey"/>
      <sheetName val="Kom dorigu"/>
      <sheetName val="Chor Fiot Cpec Fond"/>
      <sheetName val="Zaosch"/>
      <sheetName val="kryvRig"/>
      <sheetName val="OSVITA"/>
      <sheetName val="Tar"/>
      <sheetName val="Nar.instr"/>
      <sheetName val="DDot"/>
      <sheetName val="Ds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Обсяг помісячного надходження субвенції з державного бюджету до місцевих бюджетів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v>
          </cell>
        </row>
        <row r="5">
          <cell r="A5" t="str">
            <v>Код бюджету</v>
          </cell>
          <cell r="B5" t="str">
            <v>Назва адміністративно-територіальної одиниці</v>
          </cell>
          <cell r="C5" t="str">
            <v>січень</v>
          </cell>
          <cell r="D5" t="str">
            <v>лютий</v>
          </cell>
          <cell r="E5" t="str">
            <v>березень</v>
          </cell>
          <cell r="F5" t="str">
            <v>квітень</v>
          </cell>
          <cell r="G5" t="str">
            <v>травень</v>
          </cell>
        </row>
        <row r="6">
          <cell r="A6" t="str">
            <v>О1100000000</v>
          </cell>
          <cell r="B6" t="str">
            <v>бюджет Автономної Республіки Крим</v>
          </cell>
          <cell r="C6">
            <v>2463.5419999999999</v>
          </cell>
          <cell r="D6">
            <v>5004.6750000000002</v>
          </cell>
          <cell r="E6">
            <v>4874.01</v>
          </cell>
          <cell r="F6">
            <v>6713.2</v>
          </cell>
          <cell r="G6">
            <v>5483.6</v>
          </cell>
        </row>
        <row r="7">
          <cell r="A7" t="str">
            <v>О2100000000</v>
          </cell>
          <cell r="B7" t="str">
            <v>обласний бюджет Вiнницької області</v>
          </cell>
          <cell r="C7">
            <v>5585.9549999999999</v>
          </cell>
          <cell r="D7">
            <v>5130.4480000000003</v>
          </cell>
          <cell r="E7">
            <v>5614.5339999999997</v>
          </cell>
          <cell r="F7">
            <v>7821.4</v>
          </cell>
          <cell r="G7">
            <v>4676.6000000000004</v>
          </cell>
        </row>
        <row r="8">
          <cell r="A8" t="str">
            <v>О3100000000</v>
          </cell>
          <cell r="B8" t="str">
            <v>обласний бюджет Волинської області</v>
          </cell>
          <cell r="C8">
            <v>3419.413</v>
          </cell>
          <cell r="D8">
            <v>4547.1629999999996</v>
          </cell>
          <cell r="E8">
            <v>4267.8410000000003</v>
          </cell>
          <cell r="F8">
            <v>5180.2</v>
          </cell>
          <cell r="G8">
            <v>3258.4</v>
          </cell>
        </row>
        <row r="9">
          <cell r="A9" t="str">
            <v>О4100000000</v>
          </cell>
          <cell r="B9" t="str">
            <v>обласний бюджет Днiпропетровської області</v>
          </cell>
          <cell r="C9">
            <v>8288.7270000000008</v>
          </cell>
          <cell r="D9">
            <v>20991.351999999999</v>
          </cell>
          <cell r="E9">
            <v>16903.654999999999</v>
          </cell>
          <cell r="F9">
            <v>23535.787</v>
          </cell>
          <cell r="G9">
            <v>12935.2</v>
          </cell>
        </row>
        <row r="10">
          <cell r="A10" t="str">
            <v>О5100000000</v>
          </cell>
          <cell r="B10" t="str">
            <v>обласний бюджет Донецької області</v>
          </cell>
          <cell r="C10">
            <v>11729.522000000001</v>
          </cell>
          <cell r="D10">
            <v>19530.755000000001</v>
          </cell>
          <cell r="E10">
            <v>19355.436000000002</v>
          </cell>
          <cell r="F10">
            <v>26008.7</v>
          </cell>
          <cell r="G10">
            <v>15778.6</v>
          </cell>
        </row>
        <row r="11">
          <cell r="A11" t="str">
            <v>О6100000000</v>
          </cell>
          <cell r="B11" t="str">
            <v>обласний бюджет Житомирської області</v>
          </cell>
          <cell r="C11">
            <v>3202.2750000000001</v>
          </cell>
          <cell r="D11">
            <v>6561.0010000000002</v>
          </cell>
          <cell r="E11">
            <v>5316.2150000000001</v>
          </cell>
          <cell r="F11">
            <v>7407.8</v>
          </cell>
          <cell r="G11">
            <v>4605.7</v>
          </cell>
        </row>
        <row r="12">
          <cell r="A12" t="str">
            <v>О7100000000</v>
          </cell>
          <cell r="B12" t="str">
            <v>обласний бюджет Закарпатської області</v>
          </cell>
          <cell r="C12">
            <v>1513.9649999999999</v>
          </cell>
          <cell r="D12">
            <v>1806.577</v>
          </cell>
          <cell r="E12">
            <v>4712.2439999999997</v>
          </cell>
          <cell r="F12">
            <v>4277.8</v>
          </cell>
          <cell r="G12">
            <v>1586.9</v>
          </cell>
        </row>
        <row r="13">
          <cell r="A13" t="str">
            <v>О8100000000</v>
          </cell>
          <cell r="B13" t="str">
            <v>обласний бюджет Запорiзької області</v>
          </cell>
          <cell r="C13">
            <v>3867.2069999999999</v>
          </cell>
          <cell r="D13">
            <v>7903.7089999999998</v>
          </cell>
          <cell r="E13">
            <v>7399.4160000000002</v>
          </cell>
          <cell r="F13">
            <v>9874.5</v>
          </cell>
          <cell r="G13">
            <v>7155.4</v>
          </cell>
        </row>
        <row r="14">
          <cell r="A14" t="str">
            <v>О9100000000</v>
          </cell>
          <cell r="B14" t="str">
            <v>обласний бюджет Iвано-Франкiвської області</v>
          </cell>
          <cell r="C14">
            <v>3578.223</v>
          </cell>
          <cell r="D14">
            <v>5867.2309999999998</v>
          </cell>
          <cell r="E14">
            <v>6297.893</v>
          </cell>
          <cell r="F14">
            <v>9563.7000000000007</v>
          </cell>
          <cell r="G14">
            <v>3616.2</v>
          </cell>
        </row>
        <row r="15">
          <cell r="A15">
            <v>10100000000</v>
          </cell>
          <cell r="B15" t="str">
            <v>обласний бюджет Київської області</v>
          </cell>
          <cell r="C15">
            <v>10302.385</v>
          </cell>
          <cell r="D15">
            <v>16146.352999999999</v>
          </cell>
          <cell r="E15">
            <v>13833.255999999999</v>
          </cell>
          <cell r="F15">
            <v>18290.400000000001</v>
          </cell>
          <cell r="G15">
            <v>7404.9</v>
          </cell>
        </row>
        <row r="16">
          <cell r="A16">
            <v>11100000000</v>
          </cell>
          <cell r="B16" t="str">
            <v>обласний бюджет Кiровоградської області</v>
          </cell>
          <cell r="C16">
            <v>3580.96</v>
          </cell>
          <cell r="D16">
            <v>4993.7330000000002</v>
          </cell>
          <cell r="E16">
            <v>3976.05</v>
          </cell>
          <cell r="F16">
            <v>7419.8</v>
          </cell>
          <cell r="G16">
            <v>5284.3</v>
          </cell>
        </row>
        <row r="17">
          <cell r="A17">
            <v>12100000000</v>
          </cell>
          <cell r="B17" t="str">
            <v>обласний бюджет Луганської області</v>
          </cell>
          <cell r="C17">
            <v>2843.239</v>
          </cell>
          <cell r="D17">
            <v>8978.6</v>
          </cell>
          <cell r="E17">
            <v>6927.87</v>
          </cell>
          <cell r="F17">
            <v>9087.1</v>
          </cell>
          <cell r="G17">
            <v>6148.4</v>
          </cell>
        </row>
        <row r="18">
          <cell r="A18">
            <v>13100000000</v>
          </cell>
          <cell r="B18" t="str">
            <v>обласний бюджет Львiвської області</v>
          </cell>
          <cell r="C18">
            <v>13665.8</v>
          </cell>
          <cell r="D18">
            <v>12546.388000000001</v>
          </cell>
          <cell r="E18">
            <v>13924.588</v>
          </cell>
          <cell r="F18">
            <v>16320</v>
          </cell>
          <cell r="G18">
            <v>5542.7</v>
          </cell>
        </row>
        <row r="19">
          <cell r="A19">
            <v>14100000000</v>
          </cell>
          <cell r="B19" t="str">
            <v>обласний бюджет Миколаївської області</v>
          </cell>
          <cell r="C19">
            <v>1582.5519999999999</v>
          </cell>
          <cell r="D19">
            <v>4228.6229999999996</v>
          </cell>
          <cell r="E19">
            <v>4112.8190000000004</v>
          </cell>
          <cell r="F19">
            <v>5079.6000000000004</v>
          </cell>
          <cell r="G19">
            <v>4261.3</v>
          </cell>
        </row>
        <row r="20">
          <cell r="A20">
            <v>15100000000</v>
          </cell>
          <cell r="B20" t="str">
            <v>обласний бюджет Одеської області</v>
          </cell>
          <cell r="C20">
            <v>3570.1010000000001</v>
          </cell>
          <cell r="D20">
            <v>8569.5969999999998</v>
          </cell>
          <cell r="E20">
            <v>7127.8249999999998</v>
          </cell>
          <cell r="F20">
            <v>11636.5</v>
          </cell>
          <cell r="G20">
            <v>10163.4</v>
          </cell>
        </row>
        <row r="21">
          <cell r="A21">
            <v>16100000000</v>
          </cell>
          <cell r="B21" t="str">
            <v>обласний бюджет Полтавської області</v>
          </cell>
          <cell r="C21">
            <v>5666.1139999999996</v>
          </cell>
          <cell r="D21">
            <v>6422.4319999999998</v>
          </cell>
          <cell r="E21">
            <v>7489.7539999999999</v>
          </cell>
          <cell r="F21">
            <v>15258.1</v>
          </cell>
          <cell r="G21">
            <v>5827</v>
          </cell>
        </row>
        <row r="22">
          <cell r="A22">
            <v>17100000000</v>
          </cell>
          <cell r="B22" t="str">
            <v>обласний бюджет Рiвненської області</v>
          </cell>
          <cell r="C22">
            <v>1969.902</v>
          </cell>
          <cell r="D22">
            <v>3336.444</v>
          </cell>
          <cell r="E22">
            <v>5380.4470000000001</v>
          </cell>
          <cell r="F22">
            <v>5543.9</v>
          </cell>
          <cell r="G22">
            <v>2982.7</v>
          </cell>
        </row>
        <row r="23">
          <cell r="A23">
            <v>18100000000</v>
          </cell>
          <cell r="B23" t="str">
            <v>обласний бюджет Сумської області</v>
          </cell>
          <cell r="C23">
            <v>4169.5280000000002</v>
          </cell>
          <cell r="D23">
            <v>3622.9929999999999</v>
          </cell>
          <cell r="E23">
            <v>7895.424</v>
          </cell>
          <cell r="F23">
            <v>8377.1</v>
          </cell>
          <cell r="G23">
            <v>4032.7</v>
          </cell>
        </row>
        <row r="24">
          <cell r="A24">
            <v>19100000000</v>
          </cell>
          <cell r="B24" t="str">
            <v>обласний бюджет Тернопiльської області</v>
          </cell>
          <cell r="C24">
            <v>3701.9160000000002</v>
          </cell>
          <cell r="D24">
            <v>4896.8559999999998</v>
          </cell>
          <cell r="E24">
            <v>5147.2650000000003</v>
          </cell>
          <cell r="F24">
            <v>6839.9</v>
          </cell>
          <cell r="G24">
            <v>1830.2</v>
          </cell>
        </row>
        <row r="25">
          <cell r="A25">
            <v>20100000000</v>
          </cell>
          <cell r="B25" t="str">
            <v>обласний бюджет Харкiвської області</v>
          </cell>
          <cell r="C25">
            <v>8386.9330000000009</v>
          </cell>
          <cell r="D25">
            <v>11698.075000000001</v>
          </cell>
          <cell r="E25">
            <v>14592.047</v>
          </cell>
          <cell r="F25">
            <v>27208.2</v>
          </cell>
          <cell r="G25">
            <v>13691.3</v>
          </cell>
        </row>
        <row r="26">
          <cell r="A26">
            <v>21100000000</v>
          </cell>
          <cell r="B26" t="str">
            <v>обласний бюджет Херсонської області</v>
          </cell>
          <cell r="C26">
            <v>2200.9679999999998</v>
          </cell>
          <cell r="D26">
            <v>3252.5390000000002</v>
          </cell>
          <cell r="E26">
            <v>3255.58</v>
          </cell>
          <cell r="F26">
            <v>5299.7</v>
          </cell>
          <cell r="G26">
            <v>3272.2</v>
          </cell>
        </row>
        <row r="27">
          <cell r="A27">
            <v>22100000000</v>
          </cell>
          <cell r="B27" t="str">
            <v>обласний бюджет Хмельницької області</v>
          </cell>
          <cell r="C27">
            <v>4049.5320000000002</v>
          </cell>
          <cell r="D27">
            <v>6627.4</v>
          </cell>
          <cell r="E27">
            <v>4533.01</v>
          </cell>
          <cell r="F27">
            <v>8290.9</v>
          </cell>
          <cell r="G27">
            <v>5960.3</v>
          </cell>
        </row>
        <row r="28">
          <cell r="A28">
            <v>23100000000</v>
          </cell>
          <cell r="B28" t="str">
            <v>обласний бюджет Черкаської області</v>
          </cell>
          <cell r="C28">
            <v>5316.2910000000002</v>
          </cell>
          <cell r="D28">
            <v>6217.3370000000004</v>
          </cell>
          <cell r="E28">
            <v>6195.89</v>
          </cell>
          <cell r="F28">
            <v>10165</v>
          </cell>
          <cell r="G28">
            <v>4770.5</v>
          </cell>
        </row>
        <row r="29">
          <cell r="A29">
            <v>24100000000</v>
          </cell>
          <cell r="B29" t="str">
            <v>обласний бюджет Чернiвецької області</v>
          </cell>
          <cell r="C29">
            <v>1761.75</v>
          </cell>
          <cell r="D29">
            <v>2010.7829999999999</v>
          </cell>
          <cell r="E29">
            <v>1999.8030000000001</v>
          </cell>
          <cell r="F29">
            <v>3410.4</v>
          </cell>
          <cell r="G29">
            <v>2092.5</v>
          </cell>
        </row>
        <row r="30">
          <cell r="A30">
            <v>25100000000</v>
          </cell>
          <cell r="B30" t="str">
            <v>обласний бюджет Чернiгiвецької області</v>
          </cell>
          <cell r="C30">
            <v>4501.0339999999997</v>
          </cell>
          <cell r="D30">
            <v>5828.5460000000003</v>
          </cell>
          <cell r="E30">
            <v>5312.768</v>
          </cell>
          <cell r="F30">
            <v>8541</v>
          </cell>
          <cell r="G30">
            <v>4831.6000000000004</v>
          </cell>
        </row>
        <row r="31">
          <cell r="A31">
            <v>26000000000</v>
          </cell>
          <cell r="B31" t="str">
            <v>м.Київ</v>
          </cell>
          <cell r="C31">
            <v>4478.4290000000001</v>
          </cell>
          <cell r="D31">
            <v>7686.2479999999996</v>
          </cell>
          <cell r="E31">
            <v>8581.6080000000002</v>
          </cell>
          <cell r="F31">
            <v>12592.5</v>
          </cell>
          <cell r="G31">
            <v>10211.1</v>
          </cell>
        </row>
        <row r="32">
          <cell r="A32">
            <v>27000000000</v>
          </cell>
          <cell r="B32" t="str">
            <v>м.Севастополь</v>
          </cell>
          <cell r="C32">
            <v>656.43700000000001</v>
          </cell>
          <cell r="D32">
            <v>1870.8869999999999</v>
          </cell>
          <cell r="E32">
            <v>1073.652</v>
          </cell>
          <cell r="F32">
            <v>1527.6130000000001</v>
          </cell>
          <cell r="G32">
            <v>1254.8</v>
          </cell>
        </row>
        <row r="33">
          <cell r="B33" t="str">
            <v xml:space="preserve">Всього </v>
          </cell>
          <cell r="C33">
            <v>126052.70000000001</v>
          </cell>
          <cell r="D33">
            <v>196276.74499999997</v>
          </cell>
          <cell r="E33">
            <v>196100.90000000005</v>
          </cell>
          <cell r="F33">
            <v>281270.80000000005</v>
          </cell>
          <cell r="G33">
            <v>158658.49999999997</v>
          </cell>
        </row>
        <row r="38">
          <cell r="C38">
            <v>126052.7</v>
          </cell>
          <cell r="D38">
            <v>196276.74499999997</v>
          </cell>
          <cell r="E38">
            <v>196100.9</v>
          </cell>
          <cell r="F38">
            <v>281270.8</v>
          </cell>
          <cell r="G38">
            <v>158658.5</v>
          </cell>
        </row>
        <row r="41">
          <cell r="C41">
            <v>0</v>
          </cell>
          <cell r="D41">
            <v>0</v>
          </cell>
          <cell r="E41">
            <v>0</v>
          </cell>
          <cell r="F41">
            <v>0</v>
          </cell>
          <cell r="G41">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tac"/>
      <sheetName val="DodDot"/>
      <sheetName val="Dod ARK"/>
      <sheetName val="Dod Clavutich"/>
      <sheetName val="Svod 3511060"/>
      <sheetName val="Viluch(1-12)"/>
      <sheetName val="Diti "/>
      <sheetName val="TvPalGaz"/>
      <sheetName val="Ener "/>
      <sheetName val="IncsiPilgi (2)"/>
      <sheetName val="GirZakon"/>
      <sheetName val="Govti Vodi"/>
      <sheetName val="Chor Flot"/>
      <sheetName val="Afganci"/>
      <sheetName val="Shidka Dop"/>
      <sheetName val="Likarna"/>
      <sheetName val="Zoiot Pidkova"/>
      <sheetName val="Granti"/>
      <sheetName val="Granti1"/>
      <sheetName val="Vibori"/>
      <sheetName val="Metro"/>
      <sheetName val="Oper Teatr"/>
      <sheetName val="Makeevka"/>
      <sheetName val="Ctix Lixo IvFrank"/>
      <sheetName val="Groshi xodat za dit"/>
      <sheetName val="Ctix Lixo Zakarp"/>
      <sheetName val="Coc GKG Inv"/>
      <sheetName val="Tuzla"/>
      <sheetName val="Zmiinii"/>
      <sheetName val="Ctandarti"/>
      <sheetName val="CocEkon"/>
      <sheetName val="Ictor Zabudova"/>
      <sheetName val="Ict Zab"/>
      <sheetName val="Ukr Kultura"/>
      <sheetName val="Minoboroni"/>
      <sheetName val="Mic Arcenal"/>
      <sheetName val="Inekcini"/>
      <sheetName val="In"/>
      <sheetName val="diti ciroti -2(minmolod)"/>
      <sheetName val="Korek ocvita"/>
      <sheetName val="Tex Dic Ocvita"/>
      <sheetName val="Troleib"/>
      <sheetName val="Utoc.Zaoshadg"/>
      <sheetName val="Metro Cpec Fond"/>
      <sheetName val="Svitov Bank"/>
      <sheetName val="Shidka Dop Cp Fond"/>
      <sheetName val="Gazoprovodi"/>
      <sheetName val="Troleib Cpec Fond"/>
      <sheetName val="Zaporiggya"/>
      <sheetName val="Kremenchuk"/>
      <sheetName val="Pereviz ditey"/>
      <sheetName val="Kom dorigu"/>
      <sheetName val="Chor Fiot Cpec Fond"/>
      <sheetName val="Zaosch"/>
      <sheetName val="kryvRig"/>
      <sheetName val="OSVITA"/>
      <sheetName val="Tar"/>
      <sheetName val="Nar.instr"/>
      <sheetName val="DDot"/>
      <sheetName val="Ds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Обсяг помісячного надходження субвенції з державного бюджету до місцевих бюджетів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v>
          </cell>
        </row>
        <row r="5">
          <cell r="A5" t="str">
            <v>Код бюджету</v>
          </cell>
          <cell r="B5" t="str">
            <v>Назва адміністративно-територіальної одиниці</v>
          </cell>
          <cell r="C5" t="str">
            <v>січень</v>
          </cell>
          <cell r="D5" t="str">
            <v>лютий</v>
          </cell>
          <cell r="E5" t="str">
            <v>березень</v>
          </cell>
          <cell r="F5" t="str">
            <v>квітень</v>
          </cell>
          <cell r="G5" t="str">
            <v>травень</v>
          </cell>
        </row>
        <row r="6">
          <cell r="A6" t="str">
            <v>О1100000000</v>
          </cell>
          <cell r="B6" t="str">
            <v>бюджет Автономної Республіки Крим</v>
          </cell>
          <cell r="C6">
            <v>2463.5419999999999</v>
          </cell>
          <cell r="D6">
            <v>5004.6750000000002</v>
          </cell>
          <cell r="E6">
            <v>4874.01</v>
          </cell>
          <cell r="F6">
            <v>6713.2</v>
          </cell>
          <cell r="G6">
            <v>5483.6</v>
          </cell>
        </row>
        <row r="7">
          <cell r="A7" t="str">
            <v>О2100000000</v>
          </cell>
          <cell r="B7" t="str">
            <v>обласний бюджет Вiнницької області</v>
          </cell>
          <cell r="C7">
            <v>5585.9549999999999</v>
          </cell>
          <cell r="D7">
            <v>5130.4480000000003</v>
          </cell>
          <cell r="E7">
            <v>5614.5339999999997</v>
          </cell>
          <cell r="F7">
            <v>7821.4</v>
          </cell>
          <cell r="G7">
            <v>4676.6000000000004</v>
          </cell>
        </row>
        <row r="8">
          <cell r="A8" t="str">
            <v>О3100000000</v>
          </cell>
          <cell r="B8" t="str">
            <v>обласний бюджет Волинської області</v>
          </cell>
          <cell r="C8">
            <v>3419.413</v>
          </cell>
          <cell r="D8">
            <v>4547.1629999999996</v>
          </cell>
          <cell r="E8">
            <v>4267.8410000000003</v>
          </cell>
          <cell r="F8">
            <v>5180.2</v>
          </cell>
          <cell r="G8">
            <v>3258.4</v>
          </cell>
        </row>
        <row r="9">
          <cell r="A9" t="str">
            <v>О4100000000</v>
          </cell>
          <cell r="B9" t="str">
            <v>обласний бюджет Днiпропетровської області</v>
          </cell>
          <cell r="C9">
            <v>8288.7270000000008</v>
          </cell>
          <cell r="D9">
            <v>20991.351999999999</v>
          </cell>
          <cell r="E9">
            <v>16903.654999999999</v>
          </cell>
          <cell r="F9">
            <v>23535.787</v>
          </cell>
          <cell r="G9">
            <v>12935.2</v>
          </cell>
        </row>
        <row r="10">
          <cell r="A10" t="str">
            <v>О5100000000</v>
          </cell>
          <cell r="B10" t="str">
            <v>обласний бюджет Донецької області</v>
          </cell>
          <cell r="C10">
            <v>11729.522000000001</v>
          </cell>
          <cell r="D10">
            <v>19530.755000000001</v>
          </cell>
          <cell r="E10">
            <v>19355.436000000002</v>
          </cell>
          <cell r="F10">
            <v>26008.7</v>
          </cell>
          <cell r="G10">
            <v>15778.6</v>
          </cell>
        </row>
        <row r="11">
          <cell r="A11" t="str">
            <v>О6100000000</v>
          </cell>
          <cell r="B11" t="str">
            <v>обласний бюджет Житомирської області</v>
          </cell>
          <cell r="C11">
            <v>3202.2750000000001</v>
          </cell>
          <cell r="D11">
            <v>6561.0010000000002</v>
          </cell>
          <cell r="E11">
            <v>5316.2150000000001</v>
          </cell>
          <cell r="F11">
            <v>7407.8</v>
          </cell>
          <cell r="G11">
            <v>4605.7</v>
          </cell>
        </row>
        <row r="12">
          <cell r="A12" t="str">
            <v>О7100000000</v>
          </cell>
          <cell r="B12" t="str">
            <v>обласний бюджет Закарпатської області</v>
          </cell>
          <cell r="C12">
            <v>1513.9649999999999</v>
          </cell>
          <cell r="D12">
            <v>1806.577</v>
          </cell>
          <cell r="E12">
            <v>4712.2439999999997</v>
          </cell>
          <cell r="F12">
            <v>4277.8</v>
          </cell>
          <cell r="G12">
            <v>1586.9</v>
          </cell>
        </row>
        <row r="13">
          <cell r="A13" t="str">
            <v>О8100000000</v>
          </cell>
          <cell r="B13" t="str">
            <v>обласний бюджет Запорiзької області</v>
          </cell>
          <cell r="C13">
            <v>3867.2069999999999</v>
          </cell>
          <cell r="D13">
            <v>7903.7089999999998</v>
          </cell>
          <cell r="E13">
            <v>7399.4160000000002</v>
          </cell>
          <cell r="F13">
            <v>9874.5</v>
          </cell>
          <cell r="G13">
            <v>7155.4</v>
          </cell>
        </row>
        <row r="14">
          <cell r="A14" t="str">
            <v>О9100000000</v>
          </cell>
          <cell r="B14" t="str">
            <v>обласний бюджет Iвано-Франкiвської області</v>
          </cell>
          <cell r="C14">
            <v>3578.223</v>
          </cell>
          <cell r="D14">
            <v>5867.2309999999998</v>
          </cell>
          <cell r="E14">
            <v>6297.893</v>
          </cell>
          <cell r="F14">
            <v>9563.7000000000007</v>
          </cell>
          <cell r="G14">
            <v>3616.2</v>
          </cell>
        </row>
        <row r="15">
          <cell r="A15">
            <v>10100000000</v>
          </cell>
          <cell r="B15" t="str">
            <v>обласний бюджет Київської області</v>
          </cell>
          <cell r="C15">
            <v>10302.385</v>
          </cell>
          <cell r="D15">
            <v>16146.352999999999</v>
          </cell>
          <cell r="E15">
            <v>13833.255999999999</v>
          </cell>
          <cell r="F15">
            <v>18290.400000000001</v>
          </cell>
          <cell r="G15">
            <v>7404.9</v>
          </cell>
        </row>
        <row r="16">
          <cell r="A16">
            <v>11100000000</v>
          </cell>
          <cell r="B16" t="str">
            <v>обласний бюджет Кiровоградської області</v>
          </cell>
          <cell r="C16">
            <v>3580.96</v>
          </cell>
          <cell r="D16">
            <v>4993.7330000000002</v>
          </cell>
          <cell r="E16">
            <v>3976.05</v>
          </cell>
          <cell r="F16">
            <v>7419.8</v>
          </cell>
          <cell r="G16">
            <v>5284.3</v>
          </cell>
        </row>
        <row r="17">
          <cell r="A17">
            <v>12100000000</v>
          </cell>
          <cell r="B17" t="str">
            <v>обласний бюджет Луганської області</v>
          </cell>
          <cell r="C17">
            <v>2843.239</v>
          </cell>
          <cell r="D17">
            <v>8978.6</v>
          </cell>
          <cell r="E17">
            <v>6927.87</v>
          </cell>
          <cell r="F17">
            <v>9087.1</v>
          </cell>
          <cell r="G17">
            <v>6148.4</v>
          </cell>
        </row>
        <row r="18">
          <cell r="A18">
            <v>13100000000</v>
          </cell>
          <cell r="B18" t="str">
            <v>обласний бюджет Львiвської області</v>
          </cell>
          <cell r="C18">
            <v>13665.8</v>
          </cell>
          <cell r="D18">
            <v>12546.388000000001</v>
          </cell>
          <cell r="E18">
            <v>13924.588</v>
          </cell>
          <cell r="F18">
            <v>16320</v>
          </cell>
          <cell r="G18">
            <v>5542.7</v>
          </cell>
        </row>
        <row r="19">
          <cell r="A19">
            <v>14100000000</v>
          </cell>
          <cell r="B19" t="str">
            <v>обласний бюджет Миколаївської області</v>
          </cell>
          <cell r="C19">
            <v>1582.5519999999999</v>
          </cell>
          <cell r="D19">
            <v>4228.6229999999996</v>
          </cell>
          <cell r="E19">
            <v>4112.8190000000004</v>
          </cell>
          <cell r="F19">
            <v>5079.6000000000004</v>
          </cell>
          <cell r="G19">
            <v>4261.3</v>
          </cell>
        </row>
        <row r="20">
          <cell r="A20">
            <v>15100000000</v>
          </cell>
          <cell r="B20" t="str">
            <v>обласний бюджет Одеської області</v>
          </cell>
          <cell r="C20">
            <v>3570.1010000000001</v>
          </cell>
          <cell r="D20">
            <v>8569.5969999999998</v>
          </cell>
          <cell r="E20">
            <v>7127.8249999999998</v>
          </cell>
          <cell r="F20">
            <v>11636.5</v>
          </cell>
          <cell r="G20">
            <v>10163.4</v>
          </cell>
        </row>
        <row r="21">
          <cell r="A21">
            <v>16100000000</v>
          </cell>
          <cell r="B21" t="str">
            <v>обласний бюджет Полтавської області</v>
          </cell>
          <cell r="C21">
            <v>5666.1139999999996</v>
          </cell>
          <cell r="D21">
            <v>6422.4319999999998</v>
          </cell>
          <cell r="E21">
            <v>7489.7539999999999</v>
          </cell>
          <cell r="F21">
            <v>15258.1</v>
          </cell>
          <cell r="G21">
            <v>5827</v>
          </cell>
        </row>
        <row r="22">
          <cell r="A22">
            <v>17100000000</v>
          </cell>
          <cell r="B22" t="str">
            <v>обласний бюджет Рiвненської області</v>
          </cell>
          <cell r="C22">
            <v>1969.902</v>
          </cell>
          <cell r="D22">
            <v>3336.444</v>
          </cell>
          <cell r="E22">
            <v>5380.4470000000001</v>
          </cell>
          <cell r="F22">
            <v>5543.9</v>
          </cell>
          <cell r="G22">
            <v>2982.7</v>
          </cell>
        </row>
        <row r="23">
          <cell r="A23">
            <v>18100000000</v>
          </cell>
          <cell r="B23" t="str">
            <v>обласний бюджет Сумської області</v>
          </cell>
          <cell r="C23">
            <v>4169.5280000000002</v>
          </cell>
          <cell r="D23">
            <v>3622.9929999999999</v>
          </cell>
          <cell r="E23">
            <v>7895.424</v>
          </cell>
          <cell r="F23">
            <v>8377.1</v>
          </cell>
          <cell r="G23">
            <v>4032.7</v>
          </cell>
        </row>
        <row r="24">
          <cell r="A24">
            <v>19100000000</v>
          </cell>
          <cell r="B24" t="str">
            <v>обласний бюджет Тернопiльської області</v>
          </cell>
          <cell r="C24">
            <v>3701.9160000000002</v>
          </cell>
          <cell r="D24">
            <v>4896.8559999999998</v>
          </cell>
          <cell r="E24">
            <v>5147.2650000000003</v>
          </cell>
          <cell r="F24">
            <v>6839.9</v>
          </cell>
          <cell r="G24">
            <v>1830.2</v>
          </cell>
        </row>
        <row r="25">
          <cell r="A25">
            <v>20100000000</v>
          </cell>
          <cell r="B25" t="str">
            <v>обласний бюджет Харкiвської області</v>
          </cell>
          <cell r="C25">
            <v>8386.9330000000009</v>
          </cell>
          <cell r="D25">
            <v>11698.075000000001</v>
          </cell>
          <cell r="E25">
            <v>14592.047</v>
          </cell>
          <cell r="F25">
            <v>27208.2</v>
          </cell>
          <cell r="G25">
            <v>13691.3</v>
          </cell>
        </row>
        <row r="26">
          <cell r="A26">
            <v>21100000000</v>
          </cell>
          <cell r="B26" t="str">
            <v>обласний бюджет Херсонської області</v>
          </cell>
          <cell r="C26">
            <v>2200.9679999999998</v>
          </cell>
          <cell r="D26">
            <v>3252.5390000000002</v>
          </cell>
          <cell r="E26">
            <v>3255.58</v>
          </cell>
          <cell r="F26">
            <v>5299.7</v>
          </cell>
          <cell r="G26">
            <v>3272.2</v>
          </cell>
        </row>
        <row r="27">
          <cell r="A27">
            <v>22100000000</v>
          </cell>
          <cell r="B27" t="str">
            <v>обласний бюджет Хмельницької області</v>
          </cell>
          <cell r="C27">
            <v>4049.5320000000002</v>
          </cell>
          <cell r="D27">
            <v>6627.4</v>
          </cell>
          <cell r="E27">
            <v>4533.01</v>
          </cell>
          <cell r="F27">
            <v>8290.9</v>
          </cell>
          <cell r="G27">
            <v>5960.3</v>
          </cell>
        </row>
        <row r="28">
          <cell r="A28">
            <v>23100000000</v>
          </cell>
          <cell r="B28" t="str">
            <v>обласний бюджет Черкаської області</v>
          </cell>
          <cell r="C28">
            <v>5316.2910000000002</v>
          </cell>
          <cell r="D28">
            <v>6217.3370000000004</v>
          </cell>
          <cell r="E28">
            <v>6195.89</v>
          </cell>
          <cell r="F28">
            <v>10165</v>
          </cell>
          <cell r="G28">
            <v>4770.5</v>
          </cell>
        </row>
        <row r="29">
          <cell r="A29">
            <v>24100000000</v>
          </cell>
          <cell r="B29" t="str">
            <v>обласний бюджет Чернiвецької області</v>
          </cell>
          <cell r="C29">
            <v>1761.75</v>
          </cell>
          <cell r="D29">
            <v>2010.7829999999999</v>
          </cell>
          <cell r="E29">
            <v>1999.8030000000001</v>
          </cell>
          <cell r="F29">
            <v>3410.4</v>
          </cell>
          <cell r="G29">
            <v>2092.5</v>
          </cell>
        </row>
        <row r="30">
          <cell r="A30">
            <v>25100000000</v>
          </cell>
          <cell r="B30" t="str">
            <v>обласний бюджет Чернiгiвецької області</v>
          </cell>
          <cell r="C30">
            <v>4501.0339999999997</v>
          </cell>
          <cell r="D30">
            <v>5828.5460000000003</v>
          </cell>
          <cell r="E30">
            <v>5312.768</v>
          </cell>
          <cell r="F30">
            <v>8541</v>
          </cell>
          <cell r="G30">
            <v>4831.6000000000004</v>
          </cell>
        </row>
        <row r="31">
          <cell r="A31">
            <v>26000000000</v>
          </cell>
          <cell r="B31" t="str">
            <v>м.Київ</v>
          </cell>
          <cell r="C31">
            <v>4478.4290000000001</v>
          </cell>
          <cell r="D31">
            <v>7686.2479999999996</v>
          </cell>
          <cell r="E31">
            <v>8581.6080000000002</v>
          </cell>
          <cell r="F31">
            <v>12592.5</v>
          </cell>
          <cell r="G31">
            <v>10211.1</v>
          </cell>
        </row>
        <row r="32">
          <cell r="A32">
            <v>27000000000</v>
          </cell>
          <cell r="B32" t="str">
            <v>м.Севастополь</v>
          </cell>
          <cell r="C32">
            <v>656.43700000000001</v>
          </cell>
          <cell r="D32">
            <v>1870.8869999999999</v>
          </cell>
          <cell r="E32">
            <v>1073.652</v>
          </cell>
          <cell r="F32">
            <v>1527.6130000000001</v>
          </cell>
          <cell r="G32">
            <v>1254.8</v>
          </cell>
        </row>
        <row r="33">
          <cell r="B33" t="str">
            <v xml:space="preserve">Всього </v>
          </cell>
          <cell r="C33">
            <v>126052.70000000001</v>
          </cell>
          <cell r="D33">
            <v>196276.74499999997</v>
          </cell>
          <cell r="E33">
            <v>196100.90000000005</v>
          </cell>
          <cell r="F33">
            <v>281270.80000000005</v>
          </cell>
          <cell r="G33">
            <v>158658.49999999997</v>
          </cell>
        </row>
        <row r="38">
          <cell r="C38">
            <v>126052.7</v>
          </cell>
          <cell r="D38">
            <v>196276.74499999997</v>
          </cell>
          <cell r="E38">
            <v>196100.9</v>
          </cell>
          <cell r="F38">
            <v>281270.8</v>
          </cell>
          <cell r="G38">
            <v>158658.5</v>
          </cell>
        </row>
        <row r="41">
          <cell r="C41">
            <v>0</v>
          </cell>
          <cell r="D41">
            <v>0</v>
          </cell>
          <cell r="E41">
            <v>0</v>
          </cell>
          <cell r="F41">
            <v>0</v>
          </cell>
          <cell r="G41">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ТР Газ України"/>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_З"/>
      <sheetName val="У_П"/>
      <sheetName val="О"/>
      <sheetName val="Рахувалочко"/>
      <sheetName val="Коригування"/>
      <sheetName val="НС"/>
      <sheetName val="ЗД"/>
      <sheetName val="ВСписки"/>
      <sheetName val="Енергоресурси"/>
      <sheetName val="середня номінальна зп 2013"/>
      <sheetName val="Розрахунок"/>
      <sheetName val="Б_П"/>
      <sheetName val="Лист1"/>
    </sheetNames>
    <sheetDataSet>
      <sheetData sheetId="0" refreshError="1"/>
      <sheetData sheetId="1" refreshError="1"/>
      <sheetData sheetId="2" refreshError="1"/>
      <sheetData sheetId="3" refreshError="1"/>
      <sheetData sheetId="4">
        <row r="9">
          <cell r="W9">
            <v>177.34</v>
          </cell>
          <cell r="AF9">
            <v>39639</v>
          </cell>
          <cell r="AG9" t="str">
            <v>№ 25/1992-167</v>
          </cell>
          <cell r="AH9">
            <v>184.1428624282247</v>
          </cell>
          <cell r="AM9">
            <v>135144</v>
          </cell>
          <cell r="AO9">
            <v>23966436.960000001</v>
          </cell>
          <cell r="AQ9">
            <v>24885803</v>
          </cell>
          <cell r="AU9">
            <v>0</v>
          </cell>
          <cell r="AW9">
            <v>163548</v>
          </cell>
          <cell r="AY9">
            <v>16286252.71944</v>
          </cell>
          <cell r="AZ9">
            <v>120.51036464393536</v>
          </cell>
          <cell r="BA9">
            <v>0</v>
          </cell>
          <cell r="BB9">
            <v>0</v>
          </cell>
          <cell r="BC9">
            <v>0</v>
          </cell>
          <cell r="BD9">
            <v>0</v>
          </cell>
          <cell r="BG9">
            <v>0</v>
          </cell>
          <cell r="BH9">
            <v>0</v>
          </cell>
          <cell r="BI9">
            <v>2777481</v>
          </cell>
          <cell r="BJ9">
            <v>20.552011188066064</v>
          </cell>
          <cell r="BK9">
            <v>0</v>
          </cell>
          <cell r="BL9">
            <v>0</v>
          </cell>
          <cell r="BM9">
            <v>4078967</v>
          </cell>
          <cell r="BN9">
            <v>30.182375836145148</v>
          </cell>
          <cell r="BO9">
            <v>0</v>
          </cell>
          <cell r="BP9">
            <v>0</v>
          </cell>
          <cell r="BY9">
            <v>1190.72</v>
          </cell>
          <cell r="CF9">
            <v>22392.142</v>
          </cell>
          <cell r="CG9">
            <v>727.32</v>
          </cell>
          <cell r="CJ9">
            <v>0</v>
          </cell>
          <cell r="CK9">
            <v>0</v>
          </cell>
          <cell r="CL9">
            <v>0</v>
          </cell>
          <cell r="CM9">
            <v>1062</v>
          </cell>
          <cell r="CN9">
            <v>154</v>
          </cell>
          <cell r="CO9">
            <v>154</v>
          </cell>
          <cell r="CX9">
            <v>0</v>
          </cell>
          <cell r="CY9">
            <v>0</v>
          </cell>
          <cell r="DB9">
            <v>0</v>
          </cell>
          <cell r="DC9">
            <v>0</v>
          </cell>
          <cell r="DJ9" t="str">
            <v>НКРЕ</v>
          </cell>
          <cell r="DL9">
            <v>40526</v>
          </cell>
          <cell r="DM9" t="str">
            <v>№ 1821</v>
          </cell>
          <cell r="DO9" t="str">
            <v>на теплову енергію</v>
          </cell>
          <cell r="DT9">
            <v>221.66</v>
          </cell>
        </row>
        <row r="10">
          <cell r="W10">
            <v>452.61</v>
          </cell>
          <cell r="AF10">
            <v>39967</v>
          </cell>
          <cell r="AG10" t="str">
            <v>№ 25/475-40</v>
          </cell>
          <cell r="AH10">
            <v>418.06525188417294</v>
          </cell>
          <cell r="AM10">
            <v>35294</v>
          </cell>
          <cell r="AO10">
            <v>15974417.34</v>
          </cell>
          <cell r="AQ10">
            <v>14755195</v>
          </cell>
          <cell r="AU10">
            <v>0</v>
          </cell>
          <cell r="AW10">
            <v>24178</v>
          </cell>
          <cell r="AY10">
            <v>12535686.501250001</v>
          </cell>
          <cell r="AZ10">
            <v>355.17896813197711</v>
          </cell>
          <cell r="BA10">
            <v>0</v>
          </cell>
          <cell r="BB10">
            <v>0</v>
          </cell>
          <cell r="BC10">
            <v>0</v>
          </cell>
          <cell r="BD10">
            <v>0</v>
          </cell>
          <cell r="BG10">
            <v>0</v>
          </cell>
          <cell r="BH10">
            <v>0</v>
          </cell>
          <cell r="BI10">
            <v>727792</v>
          </cell>
          <cell r="BJ10">
            <v>20.620842069473564</v>
          </cell>
          <cell r="BK10">
            <v>0</v>
          </cell>
          <cell r="BL10">
            <v>0</v>
          </cell>
          <cell r="BM10">
            <v>1065247</v>
          </cell>
          <cell r="BN10">
            <v>30.182098940329801</v>
          </cell>
          <cell r="BO10">
            <v>0</v>
          </cell>
          <cell r="BP10">
            <v>0</v>
          </cell>
          <cell r="BY10">
            <v>1190.72</v>
          </cell>
          <cell r="CF10">
            <v>5851.6450000000004</v>
          </cell>
          <cell r="CG10">
            <v>2142.25</v>
          </cell>
          <cell r="CJ10">
            <v>0</v>
          </cell>
          <cell r="CK10">
            <v>0</v>
          </cell>
          <cell r="CL10">
            <v>0</v>
          </cell>
          <cell r="CM10">
            <v>157</v>
          </cell>
          <cell r="CN10">
            <v>154</v>
          </cell>
          <cell r="CO10">
            <v>271.11</v>
          </cell>
          <cell r="CX10">
            <v>0</v>
          </cell>
          <cell r="CY10">
            <v>0</v>
          </cell>
          <cell r="DB10">
            <v>0</v>
          </cell>
          <cell r="DC10">
            <v>0</v>
          </cell>
          <cell r="DJ10" t="str">
            <v>НКРКП</v>
          </cell>
          <cell r="DL10">
            <v>40816</v>
          </cell>
          <cell r="DM10">
            <v>126</v>
          </cell>
          <cell r="DT10">
            <v>720.02</v>
          </cell>
        </row>
        <row r="11">
          <cell r="W11">
            <v>458.54</v>
          </cell>
          <cell r="AF11">
            <v>39967</v>
          </cell>
          <cell r="AG11" t="str">
            <v>№ 25/475-41</v>
          </cell>
          <cell r="AH11">
            <v>423.98929254302101</v>
          </cell>
          <cell r="AM11">
            <v>10460</v>
          </cell>
          <cell r="AO11">
            <v>4796328.4000000004</v>
          </cell>
          <cell r="AQ11">
            <v>4434928</v>
          </cell>
          <cell r="AU11">
            <v>0</v>
          </cell>
          <cell r="AW11">
            <v>5236</v>
          </cell>
          <cell r="AY11">
            <v>3778750.4586000005</v>
          </cell>
          <cell r="AZ11">
            <v>361.25721401529643</v>
          </cell>
          <cell r="BA11">
            <v>0</v>
          </cell>
          <cell r="BB11">
            <v>0</v>
          </cell>
          <cell r="BC11">
            <v>0</v>
          </cell>
          <cell r="BD11">
            <v>0</v>
          </cell>
          <cell r="BG11">
            <v>0</v>
          </cell>
          <cell r="BH11">
            <v>0</v>
          </cell>
          <cell r="BI11">
            <v>215973</v>
          </cell>
          <cell r="BJ11">
            <v>20.64751434034417</v>
          </cell>
          <cell r="BK11">
            <v>0</v>
          </cell>
          <cell r="BL11">
            <v>0</v>
          </cell>
          <cell r="BM11">
            <v>315728</v>
          </cell>
          <cell r="BN11">
            <v>30.184321223709368</v>
          </cell>
          <cell r="BO11">
            <v>0</v>
          </cell>
          <cell r="BP11">
            <v>0</v>
          </cell>
          <cell r="BY11">
            <v>1190.72</v>
          </cell>
          <cell r="CF11">
            <v>1734.8440000000001</v>
          </cell>
          <cell r="CG11">
            <v>2178.15</v>
          </cell>
          <cell r="CJ11">
            <v>0</v>
          </cell>
          <cell r="CK11">
            <v>0</v>
          </cell>
          <cell r="CL11">
            <v>0</v>
          </cell>
          <cell r="CM11">
            <v>34</v>
          </cell>
          <cell r="CN11">
            <v>154</v>
          </cell>
          <cell r="CO11">
            <v>271.11</v>
          </cell>
          <cell r="CX11">
            <v>0</v>
          </cell>
          <cell r="CY11">
            <v>0</v>
          </cell>
          <cell r="DB11">
            <v>0</v>
          </cell>
          <cell r="DC11">
            <v>0</v>
          </cell>
          <cell r="DJ11" t="str">
            <v>НКРКП</v>
          </cell>
          <cell r="DL11">
            <v>40816</v>
          </cell>
          <cell r="DM11">
            <v>126</v>
          </cell>
          <cell r="DT11">
            <v>730.36</v>
          </cell>
        </row>
        <row r="12">
          <cell r="W12">
            <v>241.86</v>
          </cell>
          <cell r="AF12">
            <v>39763</v>
          </cell>
          <cell r="AG12">
            <v>126</v>
          </cell>
          <cell r="AH12">
            <v>248.38386855862584</v>
          </cell>
          <cell r="AM12">
            <v>26780</v>
          </cell>
          <cell r="AO12">
            <v>6477010.8000000007</v>
          </cell>
          <cell r="AQ12">
            <v>6651720</v>
          </cell>
          <cell r="AU12">
            <v>0</v>
          </cell>
          <cell r="AW12">
            <v>0</v>
          </cell>
          <cell r="AY12">
            <v>3528956.64</v>
          </cell>
          <cell r="AZ12">
            <v>131.77582673637042</v>
          </cell>
          <cell r="BA12">
            <v>0</v>
          </cell>
          <cell r="BB12">
            <v>0</v>
          </cell>
          <cell r="BC12">
            <v>0</v>
          </cell>
          <cell r="BD12">
            <v>0</v>
          </cell>
          <cell r="BG12">
            <v>0</v>
          </cell>
          <cell r="BH12">
            <v>0</v>
          </cell>
          <cell r="BI12">
            <v>547490</v>
          </cell>
          <cell r="BJ12">
            <v>20.443988050784167</v>
          </cell>
          <cell r="BK12">
            <v>0</v>
          </cell>
          <cell r="BL12">
            <v>0</v>
          </cell>
          <cell r="BM12">
            <v>1988762</v>
          </cell>
          <cell r="BN12">
            <v>74.26295743091859</v>
          </cell>
          <cell r="BO12">
            <v>0</v>
          </cell>
          <cell r="BP12">
            <v>0</v>
          </cell>
          <cell r="BY12">
            <v>1735</v>
          </cell>
          <cell r="CF12">
            <v>4852</v>
          </cell>
          <cell r="CG12">
            <v>727.32</v>
          </cell>
          <cell r="CJ12">
            <v>0</v>
          </cell>
          <cell r="CK12">
            <v>0</v>
          </cell>
          <cell r="CL12">
            <v>0</v>
          </cell>
          <cell r="CM12">
            <v>0</v>
          </cell>
          <cell r="CN12">
            <v>0</v>
          </cell>
          <cell r="CO12">
            <v>0</v>
          </cell>
          <cell r="CX12">
            <v>0</v>
          </cell>
          <cell r="CY12">
            <v>0</v>
          </cell>
          <cell r="DB12">
            <v>0</v>
          </cell>
          <cell r="DC12">
            <v>0</v>
          </cell>
          <cell r="DJ12" t="str">
            <v>МОС</v>
          </cell>
          <cell r="DL12">
            <v>40582</v>
          </cell>
          <cell r="DM12" t="str">
            <v>№ 55</v>
          </cell>
          <cell r="DO12" t="str">
            <v>тариф на послуги з централізованого опалення</v>
          </cell>
          <cell r="DT12">
            <v>241.86</v>
          </cell>
        </row>
        <row r="13">
          <cell r="W13">
            <v>507.68</v>
          </cell>
          <cell r="AF13">
            <v>39861</v>
          </cell>
          <cell r="AG13">
            <v>26</v>
          </cell>
          <cell r="AH13">
            <v>507.6817310943311</v>
          </cell>
          <cell r="AM13">
            <v>8873</v>
          </cell>
          <cell r="AO13">
            <v>4504644.6399999997</v>
          </cell>
          <cell r="AQ13">
            <v>4504660</v>
          </cell>
          <cell r="AU13">
            <v>0</v>
          </cell>
          <cell r="AW13">
            <v>0</v>
          </cell>
          <cell r="AY13">
            <v>3443479.9625249999</v>
          </cell>
          <cell r="AZ13">
            <v>388.08519807562266</v>
          </cell>
          <cell r="BA13">
            <v>0</v>
          </cell>
          <cell r="BB13">
            <v>0</v>
          </cell>
          <cell r="BC13">
            <v>0</v>
          </cell>
          <cell r="BD13">
            <v>0</v>
          </cell>
          <cell r="BG13">
            <v>0</v>
          </cell>
          <cell r="BH13">
            <v>0</v>
          </cell>
          <cell r="BI13">
            <v>182740</v>
          </cell>
          <cell r="BJ13">
            <v>20.595063676321423</v>
          </cell>
          <cell r="BK13">
            <v>0</v>
          </cell>
          <cell r="BL13">
            <v>0</v>
          </cell>
          <cell r="BM13">
            <v>658927</v>
          </cell>
          <cell r="BN13">
            <v>74.262030880198353</v>
          </cell>
          <cell r="BO13">
            <v>0</v>
          </cell>
          <cell r="BP13">
            <v>0</v>
          </cell>
          <cell r="BY13">
            <v>1735</v>
          </cell>
          <cell r="CF13">
            <v>1704.4820999999999</v>
          </cell>
          <cell r="CG13">
            <v>2020.25</v>
          </cell>
          <cell r="CJ13">
            <v>0</v>
          </cell>
          <cell r="CK13">
            <v>0</v>
          </cell>
          <cell r="CL13">
            <v>0</v>
          </cell>
          <cell r="CM13">
            <v>0</v>
          </cell>
          <cell r="CN13">
            <v>0</v>
          </cell>
          <cell r="CO13">
            <v>0</v>
          </cell>
          <cell r="CX13">
            <v>0</v>
          </cell>
          <cell r="CY13">
            <v>0</v>
          </cell>
          <cell r="DB13">
            <v>0</v>
          </cell>
          <cell r="DC13">
            <v>0</v>
          </cell>
          <cell r="DJ13" t="str">
            <v>НКРЕ</v>
          </cell>
          <cell r="DL13">
            <v>40836</v>
          </cell>
          <cell r="DM13">
            <v>218</v>
          </cell>
          <cell r="DT13">
            <v>840.33</v>
          </cell>
        </row>
        <row r="14">
          <cell r="W14">
            <v>507.68</v>
          </cell>
          <cell r="AF14">
            <v>39861</v>
          </cell>
          <cell r="AG14">
            <v>26</v>
          </cell>
          <cell r="AH14">
            <v>507.68014022187543</v>
          </cell>
          <cell r="AM14">
            <v>4678.3</v>
          </cell>
          <cell r="AO14">
            <v>2375079.344</v>
          </cell>
          <cell r="AQ14">
            <v>2375080</v>
          </cell>
          <cell r="AU14">
            <v>0</v>
          </cell>
          <cell r="AW14">
            <v>0</v>
          </cell>
          <cell r="AY14">
            <v>1815529.9865000001</v>
          </cell>
          <cell r="AZ14">
            <v>388.07472511382343</v>
          </cell>
          <cell r="BA14">
            <v>0</v>
          </cell>
          <cell r="BB14">
            <v>0</v>
          </cell>
          <cell r="BC14">
            <v>0</v>
          </cell>
          <cell r="BD14">
            <v>0</v>
          </cell>
          <cell r="BG14">
            <v>0</v>
          </cell>
          <cell r="BH14">
            <v>0</v>
          </cell>
          <cell r="BI14">
            <v>96360</v>
          </cell>
          <cell r="BJ14">
            <v>20.597225487890899</v>
          </cell>
          <cell r="BK14">
            <v>0</v>
          </cell>
          <cell r="BL14">
            <v>0</v>
          </cell>
          <cell r="BM14">
            <v>347435</v>
          </cell>
          <cell r="BN14">
            <v>74.265224547378324</v>
          </cell>
          <cell r="BO14">
            <v>0</v>
          </cell>
          <cell r="BP14">
            <v>0</v>
          </cell>
          <cell r="BY14">
            <v>1735</v>
          </cell>
          <cell r="CF14">
            <v>898.66600000000005</v>
          </cell>
          <cell r="CG14">
            <v>2020.25</v>
          </cell>
          <cell r="CJ14">
            <v>0</v>
          </cell>
          <cell r="CK14">
            <v>0</v>
          </cell>
          <cell r="CL14">
            <v>0</v>
          </cell>
          <cell r="CM14">
            <v>0</v>
          </cell>
          <cell r="CN14">
            <v>0</v>
          </cell>
          <cell r="CO14">
            <v>0</v>
          </cell>
          <cell r="CX14">
            <v>0</v>
          </cell>
          <cell r="CY14">
            <v>0</v>
          </cell>
          <cell r="DB14">
            <v>0</v>
          </cell>
          <cell r="DC14">
            <v>0</v>
          </cell>
          <cell r="DJ14" t="str">
            <v>НКРЕ</v>
          </cell>
          <cell r="DL14">
            <v>40836</v>
          </cell>
          <cell r="DM14">
            <v>218</v>
          </cell>
          <cell r="DT14">
            <v>840.33</v>
          </cell>
        </row>
        <row r="15">
          <cell r="W15">
            <v>205.53</v>
          </cell>
          <cell r="AF15">
            <v>39769</v>
          </cell>
          <cell r="AG15">
            <v>1079</v>
          </cell>
          <cell r="AH15">
            <v>199.5398205173324</v>
          </cell>
          <cell r="AM15">
            <v>85245</v>
          </cell>
          <cell r="AO15">
            <v>17520404.850000001</v>
          </cell>
          <cell r="AQ15">
            <v>17009772</v>
          </cell>
          <cell r="AU15">
            <v>0</v>
          </cell>
          <cell r="AW15">
            <v>0</v>
          </cell>
          <cell r="AY15">
            <v>8872576.6799999997</v>
          </cell>
          <cell r="AZ15">
            <v>104.08325039591764</v>
          </cell>
          <cell r="BA15">
            <v>0</v>
          </cell>
          <cell r="BB15">
            <v>0</v>
          </cell>
          <cell r="BC15">
            <v>0</v>
          </cell>
          <cell r="BD15">
            <v>0</v>
          </cell>
          <cell r="BG15">
            <v>0</v>
          </cell>
          <cell r="BH15">
            <v>0</v>
          </cell>
          <cell r="BI15">
            <v>1168890</v>
          </cell>
          <cell r="BJ15">
            <v>13.712123878233328</v>
          </cell>
          <cell r="BK15">
            <v>0</v>
          </cell>
          <cell r="BL15">
            <v>0</v>
          </cell>
          <cell r="BM15">
            <v>2801832</v>
          </cell>
          <cell r="BN15">
            <v>32.867992257610418</v>
          </cell>
          <cell r="BO15">
            <v>0</v>
          </cell>
          <cell r="BP15">
            <v>0</v>
          </cell>
          <cell r="BY15">
            <v>595</v>
          </cell>
          <cell r="CF15">
            <v>12199</v>
          </cell>
          <cell r="CG15">
            <v>727.32</v>
          </cell>
          <cell r="CJ15">
            <v>0</v>
          </cell>
          <cell r="CK15">
            <v>0</v>
          </cell>
          <cell r="CL15">
            <v>0</v>
          </cell>
          <cell r="CM15">
            <v>0</v>
          </cell>
          <cell r="CN15">
            <v>0</v>
          </cell>
          <cell r="CO15">
            <v>0</v>
          </cell>
          <cell r="CX15">
            <v>0</v>
          </cell>
          <cell r="CY15">
            <v>0</v>
          </cell>
          <cell r="DB15">
            <v>0</v>
          </cell>
          <cell r="DC15">
            <v>0</v>
          </cell>
          <cell r="DJ15" t="str">
            <v>НКРЕ</v>
          </cell>
          <cell r="DL15">
            <v>40526</v>
          </cell>
          <cell r="DM15" t="str">
            <v>№ 1750</v>
          </cell>
          <cell r="DO15" t="str">
            <v>тарифи на теплову енергію</v>
          </cell>
          <cell r="DT15">
            <v>226.08</v>
          </cell>
        </row>
        <row r="16">
          <cell r="W16">
            <v>454.96</v>
          </cell>
          <cell r="AF16">
            <v>39876</v>
          </cell>
          <cell r="AG16">
            <v>1476</v>
          </cell>
          <cell r="AH16">
            <v>406.21210381258612</v>
          </cell>
          <cell r="AM16">
            <v>26124</v>
          </cell>
          <cell r="AO16">
            <v>11885375.039999999</v>
          </cell>
          <cell r="AQ16">
            <v>10611885</v>
          </cell>
          <cell r="AU16">
            <v>0</v>
          </cell>
          <cell r="AW16">
            <v>0</v>
          </cell>
          <cell r="AY16">
            <v>8008586.9715499999</v>
          </cell>
          <cell r="AZ16">
            <v>306.56051797389375</v>
          </cell>
          <cell r="BA16">
            <v>0</v>
          </cell>
          <cell r="BB16">
            <v>0</v>
          </cell>
          <cell r="BC16">
            <v>0</v>
          </cell>
          <cell r="BD16">
            <v>0</v>
          </cell>
          <cell r="BG16">
            <v>0</v>
          </cell>
          <cell r="BH16">
            <v>0</v>
          </cell>
          <cell r="BI16">
            <v>358206</v>
          </cell>
          <cell r="BJ16">
            <v>13.711759301791457</v>
          </cell>
          <cell r="BK16">
            <v>0</v>
          </cell>
          <cell r="BL16">
            <v>0</v>
          </cell>
          <cell r="BM16">
            <v>858401</v>
          </cell>
          <cell r="BN16">
            <v>32.858712295207475</v>
          </cell>
          <cell r="BO16">
            <v>0</v>
          </cell>
          <cell r="BP16">
            <v>0</v>
          </cell>
          <cell r="BY16">
            <v>595</v>
          </cell>
          <cell r="CF16">
            <v>3738.3998000000001</v>
          </cell>
          <cell r="CG16">
            <v>2142.25</v>
          </cell>
          <cell r="CJ16">
            <v>0</v>
          </cell>
          <cell r="CK16">
            <v>0</v>
          </cell>
          <cell r="CL16">
            <v>0</v>
          </cell>
          <cell r="CM16">
            <v>0</v>
          </cell>
          <cell r="CN16">
            <v>0</v>
          </cell>
          <cell r="CO16">
            <v>0</v>
          </cell>
          <cell r="CX16">
            <v>0</v>
          </cell>
          <cell r="CY16">
            <v>0</v>
          </cell>
          <cell r="DB16">
            <v>0</v>
          </cell>
          <cell r="DC16">
            <v>0</v>
          </cell>
          <cell r="DJ16" t="str">
            <v>НКРКП</v>
          </cell>
          <cell r="DL16">
            <v>40816</v>
          </cell>
          <cell r="DM16">
            <v>98</v>
          </cell>
          <cell r="DT16">
            <v>690.1</v>
          </cell>
        </row>
        <row r="17">
          <cell r="W17">
            <v>459.95</v>
          </cell>
          <cell r="AF17">
            <v>39876</v>
          </cell>
          <cell r="AG17">
            <v>1477</v>
          </cell>
          <cell r="AH17">
            <v>410.60964178105121</v>
          </cell>
          <cell r="AM17">
            <v>2987</v>
          </cell>
          <cell r="AO17">
            <v>1373870.65</v>
          </cell>
          <cell r="AQ17">
            <v>1226491</v>
          </cell>
          <cell r="AU17">
            <v>0</v>
          </cell>
          <cell r="AW17">
            <v>0</v>
          </cell>
          <cell r="AY17">
            <v>928632.91545000009</v>
          </cell>
          <cell r="AZ17">
            <v>310.89150165718115</v>
          </cell>
          <cell r="BA17">
            <v>0</v>
          </cell>
          <cell r="BB17">
            <v>0</v>
          </cell>
          <cell r="BC17">
            <v>0</v>
          </cell>
          <cell r="BD17">
            <v>0</v>
          </cell>
          <cell r="BG17">
            <v>0</v>
          </cell>
          <cell r="BH17">
            <v>0</v>
          </cell>
          <cell r="BI17">
            <v>40956</v>
          </cell>
          <cell r="BJ17">
            <v>13.711416136591899</v>
          </cell>
          <cell r="BK17">
            <v>0</v>
          </cell>
          <cell r="BL17">
            <v>0</v>
          </cell>
          <cell r="BM17">
            <v>98092</v>
          </cell>
          <cell r="BN17">
            <v>32.839638433210581</v>
          </cell>
          <cell r="BO17">
            <v>0</v>
          </cell>
          <cell r="BP17">
            <v>0</v>
          </cell>
          <cell r="BY17">
            <v>595</v>
          </cell>
          <cell r="CF17">
            <v>427.39980000000003</v>
          </cell>
          <cell r="CG17">
            <v>2172.75</v>
          </cell>
          <cell r="CJ17">
            <v>0</v>
          </cell>
          <cell r="CK17">
            <v>0</v>
          </cell>
          <cell r="CL17">
            <v>0</v>
          </cell>
          <cell r="CM17">
            <v>0</v>
          </cell>
          <cell r="CN17">
            <v>0</v>
          </cell>
          <cell r="CO17">
            <v>0</v>
          </cell>
          <cell r="CX17">
            <v>0</v>
          </cell>
          <cell r="CY17">
            <v>0</v>
          </cell>
          <cell r="DB17">
            <v>0</v>
          </cell>
          <cell r="DC17">
            <v>0</v>
          </cell>
          <cell r="DJ17" t="str">
            <v>НКРКП</v>
          </cell>
          <cell r="DL17">
            <v>40816</v>
          </cell>
          <cell r="DM17">
            <v>98</v>
          </cell>
          <cell r="DT17">
            <v>690.63</v>
          </cell>
        </row>
        <row r="18">
          <cell r="W18">
            <v>227.1</v>
          </cell>
          <cell r="AF18">
            <v>39737</v>
          </cell>
          <cell r="AG18">
            <v>1026</v>
          </cell>
          <cell r="AH18">
            <v>214.24409327304434</v>
          </cell>
          <cell r="AM18">
            <v>64799</v>
          </cell>
          <cell r="AO18">
            <v>14715852.9</v>
          </cell>
          <cell r="AQ18">
            <v>13882803</v>
          </cell>
          <cell r="AU18">
            <v>0</v>
          </cell>
          <cell r="AW18">
            <v>0</v>
          </cell>
          <cell r="AY18">
            <v>7420055.9450160004</v>
          </cell>
          <cell r="AZ18">
            <v>114.50880329968055</v>
          </cell>
          <cell r="BA18">
            <v>0</v>
          </cell>
          <cell r="BB18">
            <v>0</v>
          </cell>
          <cell r="BC18">
            <v>0</v>
          </cell>
          <cell r="BD18">
            <v>0</v>
          </cell>
          <cell r="BG18">
            <v>0</v>
          </cell>
          <cell r="BH18">
            <v>0</v>
          </cell>
          <cell r="BI18">
            <v>1224739</v>
          </cell>
          <cell r="BJ18">
            <v>18.90058488556922</v>
          </cell>
          <cell r="BK18">
            <v>0</v>
          </cell>
          <cell r="BL18">
            <v>0</v>
          </cell>
          <cell r="BM18">
            <v>2988314</v>
          </cell>
          <cell r="BN18">
            <v>46.116668467105974</v>
          </cell>
          <cell r="BO18">
            <v>0</v>
          </cell>
          <cell r="BP18">
            <v>0</v>
          </cell>
          <cell r="BY18">
            <v>1523.52</v>
          </cell>
          <cell r="CF18">
            <v>10201.9138</v>
          </cell>
          <cell r="CG18">
            <v>727.32</v>
          </cell>
          <cell r="CJ18">
            <v>0</v>
          </cell>
          <cell r="CK18">
            <v>0</v>
          </cell>
          <cell r="CL18">
            <v>0</v>
          </cell>
          <cell r="CM18">
            <v>0</v>
          </cell>
          <cell r="CN18">
            <v>0</v>
          </cell>
          <cell r="CO18">
            <v>0</v>
          </cell>
          <cell r="CX18">
            <v>0</v>
          </cell>
          <cell r="CY18">
            <v>0</v>
          </cell>
          <cell r="DB18">
            <v>0</v>
          </cell>
          <cell r="DC18">
            <v>0</v>
          </cell>
          <cell r="DJ18" t="str">
            <v>НКРЕ</v>
          </cell>
          <cell r="DL18">
            <v>40526</v>
          </cell>
          <cell r="DM18">
            <v>1751</v>
          </cell>
          <cell r="DO18" t="str">
            <v>тариф на теплову енергію</v>
          </cell>
          <cell r="DT18">
            <v>249.81</v>
          </cell>
        </row>
        <row r="19">
          <cell r="W19">
            <v>524.24</v>
          </cell>
          <cell r="AF19">
            <v>39882</v>
          </cell>
          <cell r="AG19">
            <v>1512</v>
          </cell>
          <cell r="AH19">
            <v>437.59736790025727</v>
          </cell>
          <cell r="AM19">
            <v>20212</v>
          </cell>
          <cell r="AO19">
            <v>10595938.880000001</v>
          </cell>
          <cell r="AQ19">
            <v>8844718</v>
          </cell>
          <cell r="AU19">
            <v>0</v>
          </cell>
          <cell r="AW19">
            <v>0</v>
          </cell>
          <cell r="AY19">
            <v>6850493.4767499994</v>
          </cell>
          <cell r="AZ19">
            <v>338.93199469374628</v>
          </cell>
          <cell r="BA19">
            <v>0</v>
          </cell>
          <cell r="BB19">
            <v>0</v>
          </cell>
          <cell r="BC19">
            <v>0</v>
          </cell>
          <cell r="BD19">
            <v>0</v>
          </cell>
          <cell r="BG19">
            <v>0</v>
          </cell>
          <cell r="BH19">
            <v>0</v>
          </cell>
          <cell r="BI19">
            <v>391050</v>
          </cell>
          <cell r="BJ19">
            <v>19.347417375816345</v>
          </cell>
          <cell r="BK19">
            <v>0</v>
          </cell>
          <cell r="BL19">
            <v>0</v>
          </cell>
          <cell r="BM19">
            <v>932062</v>
          </cell>
          <cell r="BN19">
            <v>46.114288541460517</v>
          </cell>
          <cell r="BO19">
            <v>0</v>
          </cell>
          <cell r="BP19">
            <v>0</v>
          </cell>
          <cell r="BY19">
            <v>1523.52</v>
          </cell>
          <cell r="CF19">
            <v>3197.8029999999999</v>
          </cell>
          <cell r="CG19">
            <v>2142.25</v>
          </cell>
          <cell r="CJ19">
            <v>0</v>
          </cell>
          <cell r="CK19">
            <v>0</v>
          </cell>
          <cell r="CL19">
            <v>0</v>
          </cell>
          <cell r="CM19">
            <v>0</v>
          </cell>
          <cell r="CN19">
            <v>0</v>
          </cell>
          <cell r="CO19">
            <v>0</v>
          </cell>
          <cell r="CX19">
            <v>0</v>
          </cell>
          <cell r="CY19">
            <v>0</v>
          </cell>
          <cell r="DB19">
            <v>0</v>
          </cell>
          <cell r="DC19">
            <v>0</v>
          </cell>
          <cell r="DJ19" t="str">
            <v>НКРКП</v>
          </cell>
          <cell r="DL19">
            <v>40816</v>
          </cell>
          <cell r="DM19">
            <v>97</v>
          </cell>
          <cell r="DT19">
            <v>778.53</v>
          </cell>
        </row>
        <row r="20">
          <cell r="W20">
            <v>524.20000000000005</v>
          </cell>
          <cell r="AF20">
            <v>39882</v>
          </cell>
          <cell r="AG20">
            <v>1513</v>
          </cell>
          <cell r="AH20">
            <v>440.50589519650657</v>
          </cell>
          <cell r="AM20">
            <v>4580</v>
          </cell>
          <cell r="AO20">
            <v>2400836</v>
          </cell>
          <cell r="AQ20">
            <v>2017517</v>
          </cell>
          <cell r="AU20">
            <v>0</v>
          </cell>
          <cell r="AW20">
            <v>0</v>
          </cell>
          <cell r="AY20">
            <v>1550224.2167500001</v>
          </cell>
          <cell r="AZ20">
            <v>338.47690322052404</v>
          </cell>
          <cell r="BA20">
            <v>0</v>
          </cell>
          <cell r="BB20">
            <v>0</v>
          </cell>
          <cell r="BC20">
            <v>0</v>
          </cell>
          <cell r="BD20">
            <v>0</v>
          </cell>
          <cell r="BG20">
            <v>0</v>
          </cell>
          <cell r="BH20">
            <v>0</v>
          </cell>
          <cell r="BI20">
            <v>104165</v>
          </cell>
          <cell r="BJ20">
            <v>22.74344978165939</v>
          </cell>
          <cell r="BK20">
            <v>0</v>
          </cell>
          <cell r="BL20">
            <v>0</v>
          </cell>
          <cell r="BM20">
            <v>211121</v>
          </cell>
          <cell r="BN20">
            <v>46.096288209606989</v>
          </cell>
          <cell r="BO20">
            <v>0</v>
          </cell>
          <cell r="BP20">
            <v>0</v>
          </cell>
          <cell r="BY20">
            <v>1523.52</v>
          </cell>
          <cell r="CF20">
            <v>723.64300000000003</v>
          </cell>
          <cell r="CG20">
            <v>2142.25</v>
          </cell>
          <cell r="CJ20">
            <v>0</v>
          </cell>
          <cell r="CK20">
            <v>0</v>
          </cell>
          <cell r="CL20">
            <v>0</v>
          </cell>
          <cell r="CM20">
            <v>0</v>
          </cell>
          <cell r="CN20">
            <v>0</v>
          </cell>
          <cell r="CO20">
            <v>0</v>
          </cell>
          <cell r="CX20">
            <v>0</v>
          </cell>
          <cell r="CY20">
            <v>0</v>
          </cell>
          <cell r="DB20">
            <v>0</v>
          </cell>
          <cell r="DC20">
            <v>0</v>
          </cell>
          <cell r="DJ20" t="str">
            <v>НКРКП</v>
          </cell>
          <cell r="DL20">
            <v>40816</v>
          </cell>
          <cell r="DM20">
            <v>97</v>
          </cell>
          <cell r="DT20">
            <v>778.53</v>
          </cell>
        </row>
        <row r="21">
          <cell r="W21">
            <v>215.62298999999999</v>
          </cell>
          <cell r="AF21">
            <v>39678</v>
          </cell>
          <cell r="AG21">
            <v>89</v>
          </cell>
          <cell r="AH21">
            <v>205.35495036166552</v>
          </cell>
          <cell r="AM21">
            <v>48249</v>
          </cell>
          <cell r="AO21">
            <v>10403593.644509999</v>
          </cell>
          <cell r="AQ21">
            <v>9908171</v>
          </cell>
          <cell r="AU21">
            <v>0</v>
          </cell>
          <cell r="AW21">
            <v>0</v>
          </cell>
          <cell r="AY21">
            <v>5573474.9941464001</v>
          </cell>
          <cell r="AZ21">
            <v>115.51482920156687</v>
          </cell>
          <cell r="BA21">
            <v>0</v>
          </cell>
          <cell r="BB21">
            <v>0</v>
          </cell>
          <cell r="BC21">
            <v>0</v>
          </cell>
          <cell r="BD21">
            <v>0</v>
          </cell>
          <cell r="BG21">
            <v>0</v>
          </cell>
          <cell r="BH21">
            <v>0</v>
          </cell>
          <cell r="BI21">
            <v>622216</v>
          </cell>
          <cell r="BJ21">
            <v>12.895935667060456</v>
          </cell>
          <cell r="BK21">
            <v>0</v>
          </cell>
          <cell r="BL21">
            <v>0</v>
          </cell>
          <cell r="BM21">
            <v>3046056</v>
          </cell>
          <cell r="BN21">
            <v>63.132002735807994</v>
          </cell>
          <cell r="BO21">
            <v>0</v>
          </cell>
          <cell r="BP21">
            <v>0</v>
          </cell>
          <cell r="BY21">
            <v>1937.69</v>
          </cell>
          <cell r="CF21">
            <v>7663.0300200000001</v>
          </cell>
          <cell r="CG21">
            <v>727.32</v>
          </cell>
          <cell r="CJ21">
            <v>0</v>
          </cell>
          <cell r="CK21">
            <v>0</v>
          </cell>
          <cell r="CL21">
            <v>0</v>
          </cell>
          <cell r="CM21">
            <v>0</v>
          </cell>
          <cell r="CN21">
            <v>0</v>
          </cell>
          <cell r="CO21">
            <v>0</v>
          </cell>
          <cell r="CX21">
            <v>0</v>
          </cell>
          <cell r="CY21">
            <v>0</v>
          </cell>
          <cell r="DB21">
            <v>0</v>
          </cell>
          <cell r="DC21">
            <v>0</v>
          </cell>
          <cell r="DJ21" t="str">
            <v>НКРЕ</v>
          </cell>
          <cell r="DL21">
            <v>40526</v>
          </cell>
          <cell r="DM21" t="str">
            <v>№ 1847</v>
          </cell>
          <cell r="DO21" t="str">
            <v>тариф на послуги</v>
          </cell>
          <cell r="DT21">
            <v>237.18</v>
          </cell>
        </row>
        <row r="22">
          <cell r="W22">
            <v>490.63600000000002</v>
          </cell>
          <cell r="AF22">
            <v>40112</v>
          </cell>
          <cell r="AG22">
            <v>68</v>
          </cell>
          <cell r="AH22">
            <v>447.98800766520367</v>
          </cell>
          <cell r="AM22">
            <v>16177</v>
          </cell>
          <cell r="AO22">
            <v>7937018.5720000006</v>
          </cell>
          <cell r="AQ22">
            <v>7247102</v>
          </cell>
          <cell r="AU22">
            <v>0</v>
          </cell>
          <cell r="AW22">
            <v>0</v>
          </cell>
          <cell r="AY22">
            <v>5536848.7859759992</v>
          </cell>
          <cell r="AZ22">
            <v>342.26672349483829</v>
          </cell>
          <cell r="BA22">
            <v>0</v>
          </cell>
          <cell r="BB22">
            <v>0</v>
          </cell>
          <cell r="BC22">
            <v>0</v>
          </cell>
          <cell r="BD22">
            <v>0</v>
          </cell>
          <cell r="BG22">
            <v>0</v>
          </cell>
          <cell r="BH22">
            <v>0</v>
          </cell>
          <cell r="BI22">
            <v>278351</v>
          </cell>
          <cell r="BJ22">
            <v>17.206589602522101</v>
          </cell>
          <cell r="BK22">
            <v>0</v>
          </cell>
          <cell r="BL22">
            <v>0</v>
          </cell>
          <cell r="BM22">
            <v>1209519</v>
          </cell>
          <cell r="BN22">
            <v>74.767818507757923</v>
          </cell>
          <cell r="BO22">
            <v>0</v>
          </cell>
          <cell r="BP22">
            <v>0</v>
          </cell>
          <cell r="BY22">
            <v>2294.6</v>
          </cell>
          <cell r="CF22">
            <v>2536.7435999999998</v>
          </cell>
          <cell r="CG22">
            <v>2182.66</v>
          </cell>
          <cell r="CJ22">
            <v>0</v>
          </cell>
          <cell r="CK22">
            <v>0</v>
          </cell>
          <cell r="CL22">
            <v>0</v>
          </cell>
          <cell r="CM22">
            <v>0</v>
          </cell>
          <cell r="CN22">
            <v>0</v>
          </cell>
          <cell r="CO22">
            <v>0</v>
          </cell>
          <cell r="CX22">
            <v>0</v>
          </cell>
          <cell r="CY22">
            <v>0</v>
          </cell>
          <cell r="DB22">
            <v>0</v>
          </cell>
          <cell r="DC22">
            <v>0</v>
          </cell>
          <cell r="DJ22" t="str">
            <v>НКРКП</v>
          </cell>
          <cell r="DL22">
            <v>40816</v>
          </cell>
          <cell r="DM22" t="str">
            <v>№ 9</v>
          </cell>
          <cell r="DT22">
            <v>736.71</v>
          </cell>
        </row>
        <row r="23">
          <cell r="W23">
            <v>519.21799999999996</v>
          </cell>
          <cell r="AF23">
            <v>40112</v>
          </cell>
          <cell r="AG23">
            <v>68</v>
          </cell>
          <cell r="AH23">
            <v>447.98812415654521</v>
          </cell>
          <cell r="AM23">
            <v>3705</v>
          </cell>
          <cell r="AO23">
            <v>1923702.69</v>
          </cell>
          <cell r="AQ23">
            <v>1659796</v>
          </cell>
          <cell r="AU23">
            <v>0</v>
          </cell>
          <cell r="AW23">
            <v>0</v>
          </cell>
          <cell r="AY23">
            <v>1268098.0021372</v>
          </cell>
          <cell r="AZ23">
            <v>342.26666724350878</v>
          </cell>
          <cell r="BA23">
            <v>0</v>
          </cell>
          <cell r="BB23">
            <v>0</v>
          </cell>
          <cell r="BC23">
            <v>0</v>
          </cell>
          <cell r="BD23">
            <v>0</v>
          </cell>
          <cell r="BG23">
            <v>0</v>
          </cell>
          <cell r="BH23">
            <v>0</v>
          </cell>
          <cell r="BI23">
            <v>63751</v>
          </cell>
          <cell r="BJ23">
            <v>17.206747638326586</v>
          </cell>
          <cell r="BK23">
            <v>0</v>
          </cell>
          <cell r="BL23">
            <v>0</v>
          </cell>
          <cell r="BM23">
            <v>277015</v>
          </cell>
          <cell r="BN23">
            <v>74.767881241565448</v>
          </cell>
          <cell r="BO23">
            <v>0</v>
          </cell>
          <cell r="BP23">
            <v>0</v>
          </cell>
          <cell r="BY23">
            <v>2294.6</v>
          </cell>
          <cell r="CF23">
            <v>580.98742000000004</v>
          </cell>
          <cell r="CG23">
            <v>2182.66</v>
          </cell>
          <cell r="CJ23">
            <v>0</v>
          </cell>
          <cell r="CK23">
            <v>0</v>
          </cell>
          <cell r="CL23">
            <v>0</v>
          </cell>
          <cell r="CM23">
            <v>0</v>
          </cell>
          <cell r="CN23">
            <v>0</v>
          </cell>
          <cell r="CO23">
            <v>0</v>
          </cell>
          <cell r="CX23">
            <v>0</v>
          </cell>
          <cell r="CY23">
            <v>0</v>
          </cell>
          <cell r="DB23">
            <v>0</v>
          </cell>
          <cell r="DC23">
            <v>0</v>
          </cell>
          <cell r="DJ23" t="str">
            <v>НКРКП</v>
          </cell>
          <cell r="DL23">
            <v>40816</v>
          </cell>
          <cell r="DM23" t="str">
            <v>№ 9</v>
          </cell>
          <cell r="DT23">
            <v>765.31</v>
          </cell>
        </row>
        <row r="24">
          <cell r="W24">
            <v>229.61</v>
          </cell>
          <cell r="AF24">
            <v>39743</v>
          </cell>
          <cell r="AG24" t="str">
            <v>№ 174</v>
          </cell>
          <cell r="AH24">
            <v>210.64645729253638</v>
          </cell>
          <cell r="AM24">
            <v>74666.34</v>
          </cell>
          <cell r="AO24">
            <v>17144138.327399999</v>
          </cell>
          <cell r="AQ24">
            <v>15728200</v>
          </cell>
          <cell r="AU24">
            <v>0</v>
          </cell>
          <cell r="AW24">
            <v>0</v>
          </cell>
          <cell r="AY24">
            <v>8652629.9480280001</v>
          </cell>
          <cell r="AZ24">
            <v>115.88394379620054</v>
          </cell>
          <cell r="BA24">
            <v>0</v>
          </cell>
          <cell r="BB24">
            <v>0</v>
          </cell>
          <cell r="BC24">
            <v>0</v>
          </cell>
          <cell r="BD24">
            <v>0</v>
          </cell>
          <cell r="BG24">
            <v>0</v>
          </cell>
          <cell r="BH24">
            <v>0</v>
          </cell>
          <cell r="BI24">
            <v>1035170</v>
          </cell>
          <cell r="BJ24">
            <v>13.863944583328982</v>
          </cell>
          <cell r="BK24">
            <v>0</v>
          </cell>
          <cell r="BL24">
            <v>0</v>
          </cell>
          <cell r="BM24">
            <v>4149260</v>
          </cell>
          <cell r="BN24">
            <v>55.570689550338216</v>
          </cell>
          <cell r="BO24">
            <v>0</v>
          </cell>
          <cell r="BP24">
            <v>0</v>
          </cell>
          <cell r="BY24">
            <v>1536</v>
          </cell>
          <cell r="CF24">
            <v>11896.5929</v>
          </cell>
          <cell r="CG24">
            <v>727.32</v>
          </cell>
          <cell r="CJ24">
            <v>0</v>
          </cell>
          <cell r="CK24">
            <v>0</v>
          </cell>
          <cell r="CL24">
            <v>0</v>
          </cell>
          <cell r="CM24">
            <v>0</v>
          </cell>
          <cell r="CN24">
            <v>0</v>
          </cell>
          <cell r="CO24">
            <v>0</v>
          </cell>
          <cell r="CX24">
            <v>0</v>
          </cell>
          <cell r="CY24">
            <v>0</v>
          </cell>
          <cell r="DB24">
            <v>0</v>
          </cell>
          <cell r="DC24">
            <v>0</v>
          </cell>
          <cell r="DJ24" t="str">
            <v>НКРЕ</v>
          </cell>
          <cell r="DL24">
            <v>40526</v>
          </cell>
          <cell r="DM24" t="str">
            <v>№ 16987</v>
          </cell>
          <cell r="DO24" t="str">
            <v>тариф на теплову енергію</v>
          </cell>
          <cell r="DT24">
            <v>252.57</v>
          </cell>
        </row>
        <row r="25">
          <cell r="W25">
            <v>513.03</v>
          </cell>
          <cell r="AF25">
            <v>40028</v>
          </cell>
          <cell r="AG25" t="str">
            <v>№ 102</v>
          </cell>
          <cell r="AH25">
            <v>446.10895617649373</v>
          </cell>
          <cell r="AM25">
            <v>10936.14</v>
          </cell>
          <cell r="AO25">
            <v>5610567.9041999998</v>
          </cell>
          <cell r="AQ25">
            <v>4878710</v>
          </cell>
          <cell r="AU25">
            <v>0</v>
          </cell>
          <cell r="AW25">
            <v>0</v>
          </cell>
          <cell r="AY25">
            <v>3689379.9508499997</v>
          </cell>
          <cell r="AZ25">
            <v>337.35668625767408</v>
          </cell>
          <cell r="BA25">
            <v>0</v>
          </cell>
          <cell r="BB25">
            <v>0</v>
          </cell>
          <cell r="BC25">
            <v>0</v>
          </cell>
          <cell r="BD25">
            <v>0</v>
          </cell>
          <cell r="BG25">
            <v>0</v>
          </cell>
          <cell r="BH25">
            <v>0</v>
          </cell>
          <cell r="BI25">
            <v>154420</v>
          </cell>
          <cell r="BJ25">
            <v>14.120155740508078</v>
          </cell>
          <cell r="BK25">
            <v>0</v>
          </cell>
          <cell r="BL25">
            <v>0</v>
          </cell>
          <cell r="BM25">
            <v>709720</v>
          </cell>
          <cell r="BN25">
            <v>64.896755162241888</v>
          </cell>
          <cell r="BO25">
            <v>0</v>
          </cell>
          <cell r="BP25">
            <v>0</v>
          </cell>
          <cell r="BY25">
            <v>1536</v>
          </cell>
          <cell r="CF25">
            <v>1722.1985999999999</v>
          </cell>
          <cell r="CG25">
            <v>2142.25</v>
          </cell>
          <cell r="CJ25">
            <v>0</v>
          </cell>
          <cell r="CK25">
            <v>0</v>
          </cell>
          <cell r="CL25">
            <v>0</v>
          </cell>
          <cell r="CM25">
            <v>0</v>
          </cell>
          <cell r="CN25">
            <v>0</v>
          </cell>
          <cell r="CO25">
            <v>0</v>
          </cell>
          <cell r="CX25">
            <v>0</v>
          </cell>
          <cell r="CY25">
            <v>0</v>
          </cell>
          <cell r="DB25">
            <v>0</v>
          </cell>
          <cell r="DC25">
            <v>0</v>
          </cell>
          <cell r="DJ25" t="str">
            <v>НКРКП</v>
          </cell>
          <cell r="DL25">
            <v>40816</v>
          </cell>
          <cell r="DM25" t="str">
            <v>№ 108</v>
          </cell>
          <cell r="DT25">
            <v>766.52</v>
          </cell>
        </row>
        <row r="26">
          <cell r="W26">
            <v>535.33000000000004</v>
          </cell>
          <cell r="AF26">
            <v>40028</v>
          </cell>
          <cell r="AG26" t="str">
            <v>№ 102</v>
          </cell>
          <cell r="AH26">
            <v>446.11088657824155</v>
          </cell>
          <cell r="AM26">
            <v>1360.85</v>
          </cell>
          <cell r="AO26">
            <v>728503.83050000004</v>
          </cell>
          <cell r="AQ26">
            <v>607090</v>
          </cell>
          <cell r="AU26">
            <v>0</v>
          </cell>
          <cell r="AW26">
            <v>0</v>
          </cell>
          <cell r="AY26">
            <v>459089.95907499996</v>
          </cell>
          <cell r="AZ26">
            <v>337.35529931660358</v>
          </cell>
          <cell r="BA26">
            <v>0</v>
          </cell>
          <cell r="BB26">
            <v>0</v>
          </cell>
          <cell r="BC26">
            <v>0</v>
          </cell>
          <cell r="BD26">
            <v>0</v>
          </cell>
          <cell r="BG26">
            <v>0</v>
          </cell>
          <cell r="BH26">
            <v>0</v>
          </cell>
          <cell r="BI26">
            <v>19220</v>
          </cell>
          <cell r="BJ26">
            <v>14.123525737590478</v>
          </cell>
          <cell r="BK26">
            <v>0</v>
          </cell>
          <cell r="BL26">
            <v>0</v>
          </cell>
          <cell r="BM26">
            <v>88320</v>
          </cell>
          <cell r="BN26">
            <v>64.900613587096302</v>
          </cell>
          <cell r="BO26">
            <v>0</v>
          </cell>
          <cell r="BP26">
            <v>0</v>
          </cell>
          <cell r="BY26">
            <v>1536</v>
          </cell>
          <cell r="CF26">
            <v>214.30269999999999</v>
          </cell>
          <cell r="CG26">
            <v>2142.25</v>
          </cell>
          <cell r="CJ26">
            <v>0</v>
          </cell>
          <cell r="CK26">
            <v>0</v>
          </cell>
          <cell r="CL26">
            <v>0</v>
          </cell>
          <cell r="CM26">
            <v>0</v>
          </cell>
          <cell r="CN26">
            <v>0</v>
          </cell>
          <cell r="CO26">
            <v>0</v>
          </cell>
          <cell r="CX26">
            <v>0</v>
          </cell>
          <cell r="CY26">
            <v>0</v>
          </cell>
          <cell r="DB26">
            <v>0</v>
          </cell>
          <cell r="DC26">
            <v>0</v>
          </cell>
          <cell r="DJ26" t="str">
            <v>НКРКП</v>
          </cell>
          <cell r="DL26">
            <v>40816</v>
          </cell>
          <cell r="DM26" t="str">
            <v>№ 108</v>
          </cell>
          <cell r="DT26">
            <v>788.79</v>
          </cell>
        </row>
        <row r="27">
          <cell r="W27">
            <v>227.1</v>
          </cell>
          <cell r="AF27">
            <v>39678</v>
          </cell>
          <cell r="AG27" t="str">
            <v>№ 564</v>
          </cell>
          <cell r="AH27">
            <v>216.28816734089224</v>
          </cell>
          <cell r="AM27">
            <v>140408</v>
          </cell>
          <cell r="AO27">
            <v>31886656.800000001</v>
          </cell>
          <cell r="AQ27">
            <v>30368589</v>
          </cell>
          <cell r="AU27">
            <v>0</v>
          </cell>
          <cell r="AW27">
            <v>0</v>
          </cell>
          <cell r="AY27">
            <v>17219748.552021001</v>
          </cell>
          <cell r="AZ27">
            <v>122.64079363014216</v>
          </cell>
          <cell r="BA27">
            <v>245674</v>
          </cell>
          <cell r="BB27">
            <v>1.7497151159478093</v>
          </cell>
          <cell r="BC27">
            <v>0</v>
          </cell>
          <cell r="BD27">
            <v>0</v>
          </cell>
          <cell r="BG27">
            <v>0</v>
          </cell>
          <cell r="BH27">
            <v>0</v>
          </cell>
          <cell r="BI27">
            <v>3111828</v>
          </cell>
          <cell r="BJ27">
            <v>22.16275425901658</v>
          </cell>
          <cell r="BK27">
            <v>0</v>
          </cell>
          <cell r="BL27">
            <v>0</v>
          </cell>
          <cell r="BM27">
            <v>6334056</v>
          </cell>
          <cell r="BN27">
            <v>45.111788502079655</v>
          </cell>
          <cell r="BO27">
            <v>0</v>
          </cell>
          <cell r="BP27">
            <v>0</v>
          </cell>
          <cell r="BY27">
            <v>1366.62</v>
          </cell>
          <cell r="CF27">
            <v>23675.713</v>
          </cell>
          <cell r="CG27">
            <v>727.31700000000001</v>
          </cell>
          <cell r="CJ27">
            <v>0</v>
          </cell>
          <cell r="CK27">
            <v>0</v>
          </cell>
          <cell r="CL27">
            <v>0</v>
          </cell>
          <cell r="CM27">
            <v>0</v>
          </cell>
          <cell r="CN27">
            <v>0</v>
          </cell>
          <cell r="CO27">
            <v>0</v>
          </cell>
          <cell r="CX27">
            <v>0</v>
          </cell>
          <cell r="CY27">
            <v>0</v>
          </cell>
          <cell r="DB27">
            <v>0</v>
          </cell>
          <cell r="DC27">
            <v>0</v>
          </cell>
          <cell r="DJ27" t="str">
            <v>НКРЕ</v>
          </cell>
          <cell r="DL27">
            <v>40526</v>
          </cell>
          <cell r="DM27" t="str">
            <v>№ 1833</v>
          </cell>
          <cell r="DO27" t="str">
            <v>на телову енергію</v>
          </cell>
          <cell r="DT27">
            <v>249.81</v>
          </cell>
        </row>
        <row r="28">
          <cell r="W28">
            <v>552.70000000000005</v>
          </cell>
          <cell r="AF28">
            <v>40088</v>
          </cell>
          <cell r="AG28" t="str">
            <v>№ 877</v>
          </cell>
          <cell r="AH28">
            <v>460.58439009661834</v>
          </cell>
          <cell r="AM28">
            <v>26496</v>
          </cell>
          <cell r="AO28">
            <v>14644339.200000001</v>
          </cell>
          <cell r="AQ28">
            <v>12203644</v>
          </cell>
          <cell r="AU28">
            <v>0</v>
          </cell>
          <cell r="AW28">
            <v>0</v>
          </cell>
          <cell r="AY28">
            <v>9586221.7054999992</v>
          </cell>
          <cell r="AZ28">
            <v>361.79882644550116</v>
          </cell>
          <cell r="BA28">
            <v>46360</v>
          </cell>
          <cell r="BB28">
            <v>1.7496980676328502</v>
          </cell>
          <cell r="BC28">
            <v>0</v>
          </cell>
          <cell r="BD28">
            <v>0</v>
          </cell>
          <cell r="BG28">
            <v>0</v>
          </cell>
          <cell r="BH28">
            <v>0</v>
          </cell>
          <cell r="BI28">
            <v>699184</v>
          </cell>
          <cell r="BJ28">
            <v>26.388285024154591</v>
          </cell>
          <cell r="BK28">
            <v>0</v>
          </cell>
          <cell r="BL28">
            <v>0</v>
          </cell>
          <cell r="BM28">
            <v>1195282</v>
          </cell>
          <cell r="BN28">
            <v>45.1117904589372</v>
          </cell>
          <cell r="BO28">
            <v>0</v>
          </cell>
          <cell r="BP28">
            <v>0</v>
          </cell>
          <cell r="BY28">
            <v>1366.62</v>
          </cell>
          <cell r="CF28">
            <v>4474.8379999999997</v>
          </cell>
          <cell r="CG28">
            <v>2142.25</v>
          </cell>
          <cell r="CJ28">
            <v>0</v>
          </cell>
          <cell r="CK28">
            <v>0</v>
          </cell>
          <cell r="CL28">
            <v>0</v>
          </cell>
          <cell r="CM28">
            <v>0</v>
          </cell>
          <cell r="CN28">
            <v>0</v>
          </cell>
          <cell r="CO28">
            <v>0</v>
          </cell>
          <cell r="CX28">
            <v>0</v>
          </cell>
          <cell r="CY28">
            <v>0</v>
          </cell>
          <cell r="DB28">
            <v>0</v>
          </cell>
          <cell r="DC28">
            <v>0</v>
          </cell>
          <cell r="DJ28" t="str">
            <v>НКРКП</v>
          </cell>
          <cell r="DL28">
            <v>40816</v>
          </cell>
          <cell r="DM28" t="str">
            <v>№ 23</v>
          </cell>
          <cell r="DT28">
            <v>824.56</v>
          </cell>
        </row>
        <row r="29">
          <cell r="W29">
            <v>598.75</v>
          </cell>
          <cell r="AF29">
            <v>40088</v>
          </cell>
          <cell r="AG29" t="str">
            <v>№ 877</v>
          </cell>
          <cell r="AH29">
            <v>460.58431044109437</v>
          </cell>
          <cell r="AM29">
            <v>14328</v>
          </cell>
          <cell r="AO29">
            <v>8578890</v>
          </cell>
          <cell r="AQ29">
            <v>6599252</v>
          </cell>
          <cell r="AU29">
            <v>0</v>
          </cell>
          <cell r="AW29">
            <v>0</v>
          </cell>
          <cell r="AY29">
            <v>5183852.9682499999</v>
          </cell>
          <cell r="AZ29">
            <v>361.79878337869906</v>
          </cell>
          <cell r="BA29">
            <v>25070</v>
          </cell>
          <cell r="BB29">
            <v>1.7497208263539923</v>
          </cell>
          <cell r="BC29">
            <v>0</v>
          </cell>
          <cell r="BD29">
            <v>0</v>
          </cell>
          <cell r="BG29">
            <v>0</v>
          </cell>
          <cell r="BH29">
            <v>0</v>
          </cell>
          <cell r="BI29">
            <v>378091</v>
          </cell>
          <cell r="BJ29">
            <v>26.38826074818537</v>
          </cell>
          <cell r="BK29">
            <v>0</v>
          </cell>
          <cell r="BL29">
            <v>0</v>
          </cell>
          <cell r="BM29">
            <v>646362</v>
          </cell>
          <cell r="BN29">
            <v>45.111809045226131</v>
          </cell>
          <cell r="BO29">
            <v>0</v>
          </cell>
          <cell r="BP29">
            <v>0</v>
          </cell>
          <cell r="BY29">
            <v>1366.62</v>
          </cell>
          <cell r="CF29">
            <v>2419.817</v>
          </cell>
          <cell r="CG29">
            <v>2142.25</v>
          </cell>
          <cell r="CJ29">
            <v>0</v>
          </cell>
          <cell r="CK29">
            <v>0</v>
          </cell>
          <cell r="CL29">
            <v>0</v>
          </cell>
          <cell r="CM29">
            <v>0</v>
          </cell>
          <cell r="CN29">
            <v>0</v>
          </cell>
          <cell r="CO29">
            <v>0</v>
          </cell>
          <cell r="CX29">
            <v>0</v>
          </cell>
          <cell r="CY29">
            <v>0</v>
          </cell>
          <cell r="DB29">
            <v>0</v>
          </cell>
          <cell r="DC29">
            <v>0</v>
          </cell>
          <cell r="DJ29" t="str">
            <v>НКРКП</v>
          </cell>
          <cell r="DL29">
            <v>40816</v>
          </cell>
          <cell r="DM29" t="str">
            <v>№ 23</v>
          </cell>
          <cell r="DT29">
            <v>870.61</v>
          </cell>
        </row>
        <row r="30">
          <cell r="W30">
            <v>235.76</v>
          </cell>
          <cell r="AF30">
            <v>39798</v>
          </cell>
          <cell r="AG30">
            <v>590</v>
          </cell>
          <cell r="AH30">
            <v>217.4814814814815</v>
          </cell>
          <cell r="AM30">
            <v>182250</v>
          </cell>
          <cell r="AO30">
            <v>42967260</v>
          </cell>
          <cell r="AQ30">
            <v>39636000</v>
          </cell>
          <cell r="AU30">
            <v>0</v>
          </cell>
          <cell r="AW30">
            <v>0</v>
          </cell>
          <cell r="AY30">
            <v>24134659.560000002</v>
          </cell>
          <cell r="AZ30">
            <v>132.42611555555555</v>
          </cell>
          <cell r="BA30">
            <v>0</v>
          </cell>
          <cell r="BB30">
            <v>0</v>
          </cell>
          <cell r="BC30">
            <v>0</v>
          </cell>
          <cell r="BD30">
            <v>0</v>
          </cell>
          <cell r="BG30">
            <v>0</v>
          </cell>
          <cell r="BH30">
            <v>0</v>
          </cell>
          <cell r="BI30">
            <v>4594800</v>
          </cell>
          <cell r="BJ30">
            <v>25.211522633744856</v>
          </cell>
          <cell r="BK30">
            <v>0</v>
          </cell>
          <cell r="BL30">
            <v>0</v>
          </cell>
          <cell r="BM30">
            <v>7210700</v>
          </cell>
          <cell r="BN30">
            <v>39.56488340192044</v>
          </cell>
          <cell r="BO30">
            <v>0</v>
          </cell>
          <cell r="BP30">
            <v>0</v>
          </cell>
          <cell r="BY30">
            <v>1251</v>
          </cell>
          <cell r="CF30">
            <v>33183</v>
          </cell>
          <cell r="CG30">
            <v>727.32</v>
          </cell>
          <cell r="CJ30">
            <v>0</v>
          </cell>
          <cell r="CK30">
            <v>0</v>
          </cell>
          <cell r="CL30">
            <v>0</v>
          </cell>
          <cell r="CM30">
            <v>0</v>
          </cell>
          <cell r="CN30">
            <v>0</v>
          </cell>
          <cell r="CO30">
            <v>0</v>
          </cell>
          <cell r="CX30">
            <v>0</v>
          </cell>
          <cell r="CY30">
            <v>0</v>
          </cell>
          <cell r="DB30">
            <v>0</v>
          </cell>
          <cell r="DC30">
            <v>0</v>
          </cell>
          <cell r="DJ30" t="str">
            <v>НКРЕ</v>
          </cell>
          <cell r="DL30">
            <v>40526</v>
          </cell>
          <cell r="DM30">
            <v>1785</v>
          </cell>
          <cell r="DO30" t="str">
            <v>Тариф на теплову енергію</v>
          </cell>
          <cell r="DT30">
            <v>259.33</v>
          </cell>
        </row>
        <row r="31">
          <cell r="W31">
            <v>514.33000000000004</v>
          </cell>
          <cell r="AF31">
            <v>40123</v>
          </cell>
          <cell r="AG31">
            <v>262</v>
          </cell>
          <cell r="AH31">
            <v>481.65482014831224</v>
          </cell>
          <cell r="AM31">
            <v>32499</v>
          </cell>
          <cell r="AO31">
            <v>16715210.670000002</v>
          </cell>
          <cell r="AQ31">
            <v>15653300</v>
          </cell>
          <cell r="AU31">
            <v>0</v>
          </cell>
          <cell r="AW31">
            <v>0</v>
          </cell>
          <cell r="AY31">
            <v>12914799.219999999</v>
          </cell>
          <cell r="AZ31">
            <v>397.39066494353671</v>
          </cell>
          <cell r="BA31">
            <v>0</v>
          </cell>
          <cell r="BB31">
            <v>0</v>
          </cell>
          <cell r="BC31">
            <v>0</v>
          </cell>
          <cell r="BD31">
            <v>0</v>
          </cell>
          <cell r="BG31">
            <v>0</v>
          </cell>
          <cell r="BH31">
            <v>0</v>
          </cell>
          <cell r="BI31">
            <v>819300</v>
          </cell>
          <cell r="BJ31">
            <v>25.210006461737283</v>
          </cell>
          <cell r="BK31">
            <v>0</v>
          </cell>
          <cell r="BL31">
            <v>0</v>
          </cell>
          <cell r="BM31">
            <v>1285900</v>
          </cell>
          <cell r="BN31">
            <v>39.567371303732422</v>
          </cell>
          <cell r="BO31">
            <v>0</v>
          </cell>
          <cell r="BP31">
            <v>0</v>
          </cell>
          <cell r="BY31">
            <v>1251</v>
          </cell>
          <cell r="CF31">
            <v>5917</v>
          </cell>
          <cell r="CG31">
            <v>2182.66</v>
          </cell>
          <cell r="CJ31">
            <v>0</v>
          </cell>
          <cell r="CK31">
            <v>0</v>
          </cell>
          <cell r="CL31">
            <v>0</v>
          </cell>
          <cell r="CM31">
            <v>0</v>
          </cell>
          <cell r="CN31">
            <v>0</v>
          </cell>
          <cell r="CO31">
            <v>0</v>
          </cell>
          <cell r="CX31">
            <v>0</v>
          </cell>
          <cell r="CY31">
            <v>0</v>
          </cell>
          <cell r="DB31">
            <v>0</v>
          </cell>
          <cell r="DC31">
            <v>0</v>
          </cell>
          <cell r="DJ31" t="str">
            <v>НКРКП</v>
          </cell>
          <cell r="DL31">
            <v>40816</v>
          </cell>
          <cell r="DM31">
            <v>67</v>
          </cell>
          <cell r="DT31">
            <v>800.04</v>
          </cell>
        </row>
        <row r="32">
          <cell r="W32">
            <v>553.65</v>
          </cell>
          <cell r="AF32">
            <v>40123</v>
          </cell>
          <cell r="AG32">
            <v>263</v>
          </cell>
          <cell r="AH32">
            <v>483.87443560524616</v>
          </cell>
          <cell r="AM32">
            <v>13953</v>
          </cell>
          <cell r="AO32">
            <v>7725078.4499999993</v>
          </cell>
          <cell r="AQ32">
            <v>6751500</v>
          </cell>
          <cell r="AU32">
            <v>0</v>
          </cell>
          <cell r="AW32">
            <v>0</v>
          </cell>
          <cell r="AY32">
            <v>5543956.3999999994</v>
          </cell>
          <cell r="AZ32">
            <v>397.33078191070018</v>
          </cell>
          <cell r="BA32">
            <v>0</v>
          </cell>
          <cell r="BB32">
            <v>0</v>
          </cell>
          <cell r="BC32">
            <v>0</v>
          </cell>
          <cell r="BD32">
            <v>0</v>
          </cell>
          <cell r="BG32">
            <v>0</v>
          </cell>
          <cell r="BH32">
            <v>0</v>
          </cell>
          <cell r="BI32">
            <v>351700</v>
          </cell>
          <cell r="BJ32">
            <v>25.206048878377409</v>
          </cell>
          <cell r="BK32">
            <v>0</v>
          </cell>
          <cell r="BL32">
            <v>0</v>
          </cell>
          <cell r="BM32">
            <v>551800</v>
          </cell>
          <cell r="BN32">
            <v>39.547050813445139</v>
          </cell>
          <cell r="BO32">
            <v>0</v>
          </cell>
          <cell r="BP32">
            <v>0</v>
          </cell>
          <cell r="BY32">
            <v>1251</v>
          </cell>
          <cell r="CF32">
            <v>2540</v>
          </cell>
          <cell r="CG32">
            <v>2182.66</v>
          </cell>
          <cell r="CJ32">
            <v>0</v>
          </cell>
          <cell r="CK32">
            <v>0</v>
          </cell>
          <cell r="CL32">
            <v>0</v>
          </cell>
          <cell r="CM32">
            <v>0</v>
          </cell>
          <cell r="CN32">
            <v>0</v>
          </cell>
          <cell r="CO32">
            <v>0</v>
          </cell>
          <cell r="CX32">
            <v>0</v>
          </cell>
          <cell r="CY32">
            <v>0</v>
          </cell>
          <cell r="DB32">
            <v>0</v>
          </cell>
          <cell r="DC32">
            <v>0</v>
          </cell>
          <cell r="DJ32" t="str">
            <v>НКРКП</v>
          </cell>
          <cell r="DL32">
            <v>40816</v>
          </cell>
          <cell r="DM32">
            <v>67</v>
          </cell>
          <cell r="DT32">
            <v>839.32</v>
          </cell>
        </row>
        <row r="33">
          <cell r="W33">
            <v>208.84</v>
          </cell>
          <cell r="AF33">
            <v>39755</v>
          </cell>
          <cell r="AG33">
            <v>236</v>
          </cell>
          <cell r="AH33">
            <v>189.84577504196977</v>
          </cell>
          <cell r="AM33">
            <v>35740</v>
          </cell>
          <cell r="AO33">
            <v>7463941.6000000006</v>
          </cell>
          <cell r="AQ33">
            <v>6785088</v>
          </cell>
          <cell r="AU33">
            <v>0</v>
          </cell>
          <cell r="AW33">
            <v>0</v>
          </cell>
          <cell r="AY33">
            <v>4124631.72</v>
          </cell>
          <cell r="AZ33">
            <v>115.40659541130387</v>
          </cell>
          <cell r="BA33">
            <v>0</v>
          </cell>
          <cell r="BB33">
            <v>0</v>
          </cell>
          <cell r="BC33">
            <v>0</v>
          </cell>
          <cell r="BD33">
            <v>0</v>
          </cell>
          <cell r="BG33">
            <v>0</v>
          </cell>
          <cell r="BH33">
            <v>0</v>
          </cell>
          <cell r="BI33">
            <v>577142</v>
          </cell>
          <cell r="BJ33">
            <v>16.14834918858422</v>
          </cell>
          <cell r="BK33">
            <v>0</v>
          </cell>
          <cell r="BL33">
            <v>0</v>
          </cell>
          <cell r="BM33">
            <v>1650444</v>
          </cell>
          <cell r="BN33">
            <v>46.179182988248463</v>
          </cell>
          <cell r="BO33">
            <v>0</v>
          </cell>
          <cell r="BP33">
            <v>0</v>
          </cell>
          <cell r="BY33">
            <v>1779.68</v>
          </cell>
          <cell r="CF33">
            <v>5671</v>
          </cell>
          <cell r="CG33">
            <v>727.32</v>
          </cell>
          <cell r="CJ33">
            <v>0</v>
          </cell>
          <cell r="CK33">
            <v>0</v>
          </cell>
          <cell r="CL33">
            <v>0</v>
          </cell>
          <cell r="CM33">
            <v>0</v>
          </cell>
          <cell r="CN33">
            <v>0</v>
          </cell>
          <cell r="CO33">
            <v>0</v>
          </cell>
          <cell r="CX33">
            <v>0</v>
          </cell>
          <cell r="CY33">
            <v>0</v>
          </cell>
          <cell r="DB33">
            <v>0</v>
          </cell>
          <cell r="DC33">
            <v>0</v>
          </cell>
          <cell r="DJ33" t="str">
            <v>НКРЕ</v>
          </cell>
          <cell r="DL33">
            <v>40526</v>
          </cell>
          <cell r="DM33" t="str">
            <v>№ 1703</v>
          </cell>
          <cell r="DO33" t="str">
            <v>Тариф на теплову енергію</v>
          </cell>
          <cell r="DT33">
            <v>229.72</v>
          </cell>
        </row>
        <row r="34">
          <cell r="W34">
            <v>467.33</v>
          </cell>
          <cell r="AF34">
            <v>39864</v>
          </cell>
          <cell r="AG34">
            <v>311</v>
          </cell>
          <cell r="AH34">
            <v>417.25531914893617</v>
          </cell>
          <cell r="AM34">
            <v>6110</v>
          </cell>
          <cell r="AO34">
            <v>2855386.3</v>
          </cell>
          <cell r="AQ34">
            <v>2549430</v>
          </cell>
          <cell r="AU34">
            <v>0</v>
          </cell>
          <cell r="AW34">
            <v>0</v>
          </cell>
          <cell r="AY34">
            <v>2076547.1925000001</v>
          </cell>
          <cell r="AZ34">
            <v>339.86042430441898</v>
          </cell>
          <cell r="BA34">
            <v>0</v>
          </cell>
          <cell r="BB34">
            <v>0</v>
          </cell>
          <cell r="BC34">
            <v>0</v>
          </cell>
          <cell r="BD34">
            <v>0</v>
          </cell>
          <cell r="BG34">
            <v>0</v>
          </cell>
          <cell r="BH34">
            <v>0</v>
          </cell>
          <cell r="BI34">
            <v>108040</v>
          </cell>
          <cell r="BJ34">
            <v>17.682487725040918</v>
          </cell>
          <cell r="BK34">
            <v>0</v>
          </cell>
          <cell r="BL34">
            <v>0</v>
          </cell>
          <cell r="BM34">
            <v>286678</v>
          </cell>
          <cell r="BN34">
            <v>46.919476268412438</v>
          </cell>
          <cell r="BO34">
            <v>0</v>
          </cell>
          <cell r="BP34">
            <v>0</v>
          </cell>
          <cell r="BY34">
            <v>1779.68</v>
          </cell>
          <cell r="CF34">
            <v>969.33</v>
          </cell>
          <cell r="CG34">
            <v>2142.25</v>
          </cell>
          <cell r="CJ34">
            <v>0</v>
          </cell>
          <cell r="CK34">
            <v>0</v>
          </cell>
          <cell r="CL34">
            <v>0</v>
          </cell>
          <cell r="CM34">
            <v>0</v>
          </cell>
          <cell r="CN34">
            <v>0</v>
          </cell>
          <cell r="CO34">
            <v>0</v>
          </cell>
          <cell r="CX34">
            <v>0</v>
          </cell>
          <cell r="CY34">
            <v>0</v>
          </cell>
          <cell r="DB34">
            <v>0</v>
          </cell>
          <cell r="DC34">
            <v>0</v>
          </cell>
          <cell r="DJ34" t="str">
            <v>НКРКП</v>
          </cell>
          <cell r="DL34">
            <v>40816</v>
          </cell>
          <cell r="DM34" t="str">
            <v>№ 85</v>
          </cell>
          <cell r="DT34">
            <v>722.6</v>
          </cell>
        </row>
        <row r="35">
          <cell r="W35">
            <v>479.85</v>
          </cell>
          <cell r="AF35">
            <v>39864</v>
          </cell>
          <cell r="AG35">
            <v>311</v>
          </cell>
          <cell r="AH35">
            <v>417.255033557047</v>
          </cell>
          <cell r="AM35">
            <v>1788</v>
          </cell>
          <cell r="AO35">
            <v>857971.8</v>
          </cell>
          <cell r="AQ35">
            <v>746052</v>
          </cell>
          <cell r="AU35">
            <v>0</v>
          </cell>
          <cell r="AW35">
            <v>0</v>
          </cell>
          <cell r="AY35">
            <v>607670.63500000001</v>
          </cell>
          <cell r="AZ35">
            <v>339.86053411633111</v>
          </cell>
          <cell r="BA35">
            <v>0</v>
          </cell>
          <cell r="BB35">
            <v>0</v>
          </cell>
          <cell r="BC35">
            <v>0</v>
          </cell>
          <cell r="BD35">
            <v>0</v>
          </cell>
          <cell r="BG35">
            <v>0</v>
          </cell>
          <cell r="BH35">
            <v>0</v>
          </cell>
          <cell r="BI35">
            <v>31616</v>
          </cell>
          <cell r="BJ35">
            <v>17.682326621923938</v>
          </cell>
          <cell r="BK35">
            <v>0</v>
          </cell>
          <cell r="BL35">
            <v>0</v>
          </cell>
          <cell r="BM35">
            <v>83892</v>
          </cell>
          <cell r="BN35">
            <v>46.919463087248324</v>
          </cell>
          <cell r="BO35">
            <v>0</v>
          </cell>
          <cell r="BP35">
            <v>0</v>
          </cell>
          <cell r="BY35">
            <v>1779.68</v>
          </cell>
          <cell r="CF35">
            <v>283.66000000000003</v>
          </cell>
          <cell r="CG35">
            <v>2142.25</v>
          </cell>
          <cell r="CJ35">
            <v>0</v>
          </cell>
          <cell r="CK35">
            <v>0</v>
          </cell>
          <cell r="CL35">
            <v>0</v>
          </cell>
          <cell r="CM35">
            <v>0</v>
          </cell>
          <cell r="CN35">
            <v>0</v>
          </cell>
          <cell r="CO35">
            <v>0</v>
          </cell>
          <cell r="CX35">
            <v>0</v>
          </cell>
          <cell r="CY35">
            <v>0</v>
          </cell>
          <cell r="DB35">
            <v>0</v>
          </cell>
          <cell r="DC35">
            <v>0</v>
          </cell>
          <cell r="DJ35" t="str">
            <v>НКРКП</v>
          </cell>
          <cell r="DL35">
            <v>40816</v>
          </cell>
          <cell r="DM35" t="str">
            <v>№ 85</v>
          </cell>
          <cell r="DT35">
            <v>735.12</v>
          </cell>
        </row>
        <row r="36">
          <cell r="W36">
            <v>231.22</v>
          </cell>
          <cell r="AF36">
            <v>39770</v>
          </cell>
          <cell r="AG36">
            <v>247</v>
          </cell>
          <cell r="AH36">
            <v>225.96157265281448</v>
          </cell>
          <cell r="AM36">
            <v>84367</v>
          </cell>
          <cell r="AO36">
            <v>19507337.739999998</v>
          </cell>
          <cell r="AQ36">
            <v>19063700</v>
          </cell>
          <cell r="AU36">
            <v>0</v>
          </cell>
          <cell r="AW36">
            <v>0</v>
          </cell>
          <cell r="AY36">
            <v>10168499.964084001</v>
          </cell>
          <cell r="AZ36">
            <v>120.52698287344579</v>
          </cell>
          <cell r="BA36">
            <v>0</v>
          </cell>
          <cell r="BB36">
            <v>0</v>
          </cell>
          <cell r="BC36">
            <v>0</v>
          </cell>
          <cell r="BD36">
            <v>0</v>
          </cell>
          <cell r="BG36">
            <v>0</v>
          </cell>
          <cell r="BH36">
            <v>0</v>
          </cell>
          <cell r="BI36">
            <v>1999240</v>
          </cell>
          <cell r="BJ36">
            <v>23.696943117569667</v>
          </cell>
          <cell r="BK36">
            <v>0</v>
          </cell>
          <cell r="BL36">
            <v>0</v>
          </cell>
          <cell r="BM36">
            <v>5610705</v>
          </cell>
          <cell r="BN36">
            <v>66.503549966219026</v>
          </cell>
          <cell r="BO36">
            <v>0</v>
          </cell>
          <cell r="BP36">
            <v>0</v>
          </cell>
          <cell r="BY36">
            <v>1988.33</v>
          </cell>
          <cell r="CF36">
            <v>13980.778700000001</v>
          </cell>
          <cell r="CG36">
            <v>727.32</v>
          </cell>
          <cell r="CJ36">
            <v>0</v>
          </cell>
          <cell r="CK36">
            <v>0</v>
          </cell>
          <cell r="CL36">
            <v>0</v>
          </cell>
          <cell r="CM36">
            <v>0</v>
          </cell>
          <cell r="CN36">
            <v>0</v>
          </cell>
          <cell r="CO36">
            <v>0</v>
          </cell>
          <cell r="CX36">
            <v>0</v>
          </cell>
          <cell r="CY36">
            <v>0</v>
          </cell>
          <cell r="DB36">
            <v>0</v>
          </cell>
          <cell r="DC36">
            <v>0</v>
          </cell>
          <cell r="DJ36" t="str">
            <v>НКРЕ</v>
          </cell>
          <cell r="DL36">
            <v>40526</v>
          </cell>
          <cell r="DM36" t="str">
            <v>№ 1769</v>
          </cell>
          <cell r="DO36" t="str">
            <v>Тариф на теплову енергію</v>
          </cell>
          <cell r="DT36">
            <v>254.35</v>
          </cell>
        </row>
        <row r="37">
          <cell r="W37">
            <v>577.32000000000005</v>
          </cell>
          <cell r="AF37">
            <v>39853</v>
          </cell>
          <cell r="AG37">
            <v>300</v>
          </cell>
          <cell r="AH37">
            <v>465.90515636974055</v>
          </cell>
          <cell r="AM37">
            <v>27403</v>
          </cell>
          <cell r="AO37">
            <v>15820299.960000001</v>
          </cell>
          <cell r="AQ37">
            <v>12767199</v>
          </cell>
          <cell r="AU37">
            <v>0</v>
          </cell>
          <cell r="AW37">
            <v>0</v>
          </cell>
          <cell r="AY37">
            <v>9853409.9807000011</v>
          </cell>
          <cell r="AZ37">
            <v>359.57413351457876</v>
          </cell>
          <cell r="BA37">
            <v>0</v>
          </cell>
          <cell r="BB37">
            <v>0</v>
          </cell>
          <cell r="BC37">
            <v>0</v>
          </cell>
          <cell r="BD37">
            <v>0</v>
          </cell>
          <cell r="BG37">
            <v>0</v>
          </cell>
          <cell r="BH37">
            <v>0</v>
          </cell>
          <cell r="BI37">
            <v>681101</v>
          </cell>
          <cell r="BJ37">
            <v>24.854979381819508</v>
          </cell>
          <cell r="BK37">
            <v>0</v>
          </cell>
          <cell r="BL37">
            <v>0</v>
          </cell>
          <cell r="BM37">
            <v>1822415</v>
          </cell>
          <cell r="BN37">
            <v>66.504214866985365</v>
          </cell>
          <cell r="BO37">
            <v>0</v>
          </cell>
          <cell r="BP37">
            <v>0</v>
          </cell>
          <cell r="BY37">
            <v>1988.33</v>
          </cell>
          <cell r="CF37">
            <v>4599.5612000000001</v>
          </cell>
          <cell r="CG37">
            <v>2142.25</v>
          </cell>
          <cell r="CJ37">
            <v>0</v>
          </cell>
          <cell r="CK37">
            <v>0</v>
          </cell>
          <cell r="CL37">
            <v>0</v>
          </cell>
          <cell r="CM37">
            <v>0</v>
          </cell>
          <cell r="CN37">
            <v>0</v>
          </cell>
          <cell r="CO37">
            <v>0</v>
          </cell>
          <cell r="CX37">
            <v>0</v>
          </cell>
          <cell r="CY37">
            <v>0</v>
          </cell>
          <cell r="DB37">
            <v>0</v>
          </cell>
          <cell r="DC37">
            <v>0</v>
          </cell>
          <cell r="DJ37" t="str">
            <v>НКРКП</v>
          </cell>
          <cell r="DL37">
            <v>40816</v>
          </cell>
          <cell r="DM37" t="str">
            <v>№ 84</v>
          </cell>
          <cell r="DT37">
            <v>847.49</v>
          </cell>
        </row>
        <row r="38">
          <cell r="W38">
            <v>577.32000000000005</v>
          </cell>
          <cell r="AF38">
            <v>39853</v>
          </cell>
          <cell r="AG38">
            <v>300</v>
          </cell>
          <cell r="AH38">
            <v>465.90500836053826</v>
          </cell>
          <cell r="AM38">
            <v>12559</v>
          </cell>
          <cell r="AO38">
            <v>7250561.8800000008</v>
          </cell>
          <cell r="AQ38">
            <v>5851301</v>
          </cell>
          <cell r="AU38">
            <v>0</v>
          </cell>
          <cell r="AW38">
            <v>0</v>
          </cell>
          <cell r="AY38">
            <v>4515890.84925</v>
          </cell>
          <cell r="AZ38">
            <v>359.574078290469</v>
          </cell>
          <cell r="BA38">
            <v>0</v>
          </cell>
          <cell r="BB38">
            <v>0</v>
          </cell>
          <cell r="BC38">
            <v>0</v>
          </cell>
          <cell r="BD38">
            <v>0</v>
          </cell>
          <cell r="BG38">
            <v>0</v>
          </cell>
          <cell r="BH38">
            <v>0</v>
          </cell>
          <cell r="BI38">
            <v>312154</v>
          </cell>
          <cell r="BJ38">
            <v>24.855004379329564</v>
          </cell>
          <cell r="BK38">
            <v>0</v>
          </cell>
          <cell r="BL38">
            <v>0</v>
          </cell>
          <cell r="BM38">
            <v>835226</v>
          </cell>
          <cell r="BN38">
            <v>66.504180269129705</v>
          </cell>
          <cell r="BO38">
            <v>0</v>
          </cell>
          <cell r="BP38">
            <v>0</v>
          </cell>
          <cell r="BY38">
            <v>1988.33</v>
          </cell>
          <cell r="CF38">
            <v>2108.0129999999999</v>
          </cell>
          <cell r="CG38">
            <v>2142.25</v>
          </cell>
          <cell r="CJ38">
            <v>0</v>
          </cell>
          <cell r="CK38">
            <v>0</v>
          </cell>
          <cell r="CL38">
            <v>0</v>
          </cell>
          <cell r="CM38">
            <v>0</v>
          </cell>
          <cell r="CN38">
            <v>0</v>
          </cell>
          <cell r="CO38">
            <v>0</v>
          </cell>
          <cell r="CX38">
            <v>0</v>
          </cell>
          <cell r="CY38">
            <v>0</v>
          </cell>
          <cell r="DB38">
            <v>0</v>
          </cell>
          <cell r="DC38">
            <v>0</v>
          </cell>
          <cell r="DJ38" t="str">
            <v>НКРКП</v>
          </cell>
          <cell r="DL38">
            <v>40816</v>
          </cell>
          <cell r="DM38" t="str">
            <v>№ 84</v>
          </cell>
          <cell r="DT38">
            <v>847.49</v>
          </cell>
        </row>
        <row r="39">
          <cell r="W39">
            <v>257.75</v>
          </cell>
          <cell r="AF39">
            <v>39770</v>
          </cell>
          <cell r="AG39">
            <v>242</v>
          </cell>
          <cell r="AH39">
            <v>252.69882587505538</v>
          </cell>
          <cell r="AM39">
            <v>54168</v>
          </cell>
          <cell r="AO39">
            <v>13961802</v>
          </cell>
          <cell r="AQ39">
            <v>13688190</v>
          </cell>
          <cell r="AU39">
            <v>0</v>
          </cell>
          <cell r="AW39">
            <v>0</v>
          </cell>
          <cell r="AY39">
            <v>6372399.6336000003</v>
          </cell>
          <cell r="AZ39">
            <v>117.6414051395658</v>
          </cell>
          <cell r="BA39">
            <v>0</v>
          </cell>
          <cell r="BB39">
            <v>0</v>
          </cell>
          <cell r="BC39">
            <v>0</v>
          </cell>
          <cell r="BD39">
            <v>0</v>
          </cell>
          <cell r="BG39">
            <v>0</v>
          </cell>
          <cell r="BH39">
            <v>0</v>
          </cell>
          <cell r="BI39">
            <v>1162445</v>
          </cell>
          <cell r="BJ39">
            <v>21.45999483089647</v>
          </cell>
          <cell r="BK39">
            <v>0</v>
          </cell>
          <cell r="BL39">
            <v>0</v>
          </cell>
          <cell r="BM39">
            <v>4292814</v>
          </cell>
          <cell r="BN39">
            <v>79.25</v>
          </cell>
          <cell r="BO39">
            <v>0</v>
          </cell>
          <cell r="BP39">
            <v>0</v>
          </cell>
          <cell r="BY39">
            <v>2187</v>
          </cell>
          <cell r="CF39">
            <v>8761.48</v>
          </cell>
          <cell r="CG39">
            <v>727.32</v>
          </cell>
          <cell r="CJ39">
            <v>0</v>
          </cell>
          <cell r="CK39">
            <v>0</v>
          </cell>
          <cell r="CL39">
            <v>0</v>
          </cell>
          <cell r="CM39">
            <v>0</v>
          </cell>
          <cell r="CN39">
            <v>0</v>
          </cell>
          <cell r="CO39">
            <v>0</v>
          </cell>
          <cell r="CX39">
            <v>0</v>
          </cell>
          <cell r="CY39">
            <v>0</v>
          </cell>
          <cell r="DB39">
            <v>0</v>
          </cell>
          <cell r="DC39">
            <v>0</v>
          </cell>
          <cell r="DJ39" t="str">
            <v>НКРЕ</v>
          </cell>
          <cell r="DL39">
            <v>40526</v>
          </cell>
          <cell r="DM39" t="str">
            <v>№ 1771</v>
          </cell>
          <cell r="DO39" t="str">
            <v>Тариф на теплову енергію</v>
          </cell>
          <cell r="DT39">
            <v>283.52999999999997</v>
          </cell>
        </row>
        <row r="40">
          <cell r="W40">
            <v>549.17999999999995</v>
          </cell>
          <cell r="AF40">
            <v>39854</v>
          </cell>
          <cell r="AG40">
            <v>302</v>
          </cell>
          <cell r="AH40">
            <v>490.33687036563538</v>
          </cell>
          <cell r="AM40">
            <v>15644</v>
          </cell>
          <cell r="AO40">
            <v>8591371.9199999999</v>
          </cell>
          <cell r="AQ40">
            <v>7670830</v>
          </cell>
          <cell r="AU40">
            <v>0</v>
          </cell>
          <cell r="AW40">
            <v>0</v>
          </cell>
          <cell r="AY40">
            <v>5453559.886775</v>
          </cell>
          <cell r="AZ40">
            <v>348.60393037426491</v>
          </cell>
          <cell r="BA40">
            <v>0</v>
          </cell>
          <cell r="BB40">
            <v>0</v>
          </cell>
          <cell r="BC40">
            <v>0</v>
          </cell>
          <cell r="BD40">
            <v>0</v>
          </cell>
          <cell r="BG40">
            <v>0</v>
          </cell>
          <cell r="BH40">
            <v>0</v>
          </cell>
          <cell r="BI40">
            <v>335720</v>
          </cell>
          <cell r="BJ40">
            <v>21.459984658655074</v>
          </cell>
          <cell r="BK40">
            <v>0</v>
          </cell>
          <cell r="BL40">
            <v>0</v>
          </cell>
          <cell r="BM40">
            <v>1239787</v>
          </cell>
          <cell r="BN40">
            <v>79.25</v>
          </cell>
          <cell r="BO40">
            <v>0</v>
          </cell>
          <cell r="BP40">
            <v>0</v>
          </cell>
          <cell r="BY40">
            <v>2187</v>
          </cell>
          <cell r="CF40">
            <v>2545.7159000000001</v>
          </cell>
          <cell r="CG40">
            <v>2142.25</v>
          </cell>
          <cell r="CJ40">
            <v>0</v>
          </cell>
          <cell r="CK40">
            <v>0</v>
          </cell>
          <cell r="CL40">
            <v>0</v>
          </cell>
          <cell r="CM40">
            <v>0</v>
          </cell>
          <cell r="CN40">
            <v>0</v>
          </cell>
          <cell r="CO40">
            <v>0</v>
          </cell>
          <cell r="CX40">
            <v>0</v>
          </cell>
          <cell r="CY40">
            <v>0</v>
          </cell>
          <cell r="DB40">
            <v>0</v>
          </cell>
          <cell r="DC40">
            <v>0</v>
          </cell>
          <cell r="DJ40" t="str">
            <v>НКРКП</v>
          </cell>
          <cell r="DL40">
            <v>40816</v>
          </cell>
          <cell r="DM40" t="str">
            <v>№ 83</v>
          </cell>
          <cell r="DT40">
            <v>811.12</v>
          </cell>
        </row>
        <row r="41">
          <cell r="W41">
            <v>549.17999999999995</v>
          </cell>
          <cell r="AF41">
            <v>39854</v>
          </cell>
          <cell r="AG41">
            <v>302</v>
          </cell>
          <cell r="AH41">
            <v>490.33687002652522</v>
          </cell>
          <cell r="AM41">
            <v>3770</v>
          </cell>
          <cell r="AO41">
            <v>2070408.5999999999</v>
          </cell>
          <cell r="AQ41">
            <v>1848570</v>
          </cell>
          <cell r="AU41">
            <v>0</v>
          </cell>
          <cell r="AW41">
            <v>0</v>
          </cell>
          <cell r="AY41">
            <v>1314238.0270250002</v>
          </cell>
          <cell r="AZ41">
            <v>348.60425120026531</v>
          </cell>
          <cell r="BA41">
            <v>0</v>
          </cell>
          <cell r="BB41">
            <v>0</v>
          </cell>
          <cell r="BC41">
            <v>0</v>
          </cell>
          <cell r="BD41">
            <v>0</v>
          </cell>
          <cell r="BG41">
            <v>0</v>
          </cell>
          <cell r="BH41">
            <v>0</v>
          </cell>
          <cell r="BI41">
            <v>80915</v>
          </cell>
          <cell r="BJ41">
            <v>21.46286472148541</v>
          </cell>
          <cell r="BK41">
            <v>0</v>
          </cell>
          <cell r="BL41">
            <v>0</v>
          </cell>
          <cell r="BM41">
            <v>298773</v>
          </cell>
          <cell r="BN41">
            <v>79.250132625994695</v>
          </cell>
          <cell r="BO41">
            <v>0</v>
          </cell>
          <cell r="BP41">
            <v>0</v>
          </cell>
          <cell r="BY41">
            <v>2187</v>
          </cell>
          <cell r="CF41">
            <v>613.48490000000004</v>
          </cell>
          <cell r="CG41">
            <v>2142.25</v>
          </cell>
          <cell r="CJ41">
            <v>0</v>
          </cell>
          <cell r="CK41">
            <v>0</v>
          </cell>
          <cell r="CL41">
            <v>0</v>
          </cell>
          <cell r="CM41">
            <v>0</v>
          </cell>
          <cell r="CN41">
            <v>0</v>
          </cell>
          <cell r="CO41">
            <v>0</v>
          </cell>
          <cell r="CX41">
            <v>0</v>
          </cell>
          <cell r="CY41">
            <v>0</v>
          </cell>
          <cell r="DB41">
            <v>0</v>
          </cell>
          <cell r="DC41">
            <v>0</v>
          </cell>
          <cell r="DJ41" t="str">
            <v>НКРКП</v>
          </cell>
          <cell r="DL41">
            <v>40816</v>
          </cell>
          <cell r="DM41" t="str">
            <v>№ 83</v>
          </cell>
          <cell r="DT41">
            <v>811.12</v>
          </cell>
        </row>
        <row r="42">
          <cell r="W42">
            <v>216.44</v>
          </cell>
          <cell r="AF42">
            <v>39924</v>
          </cell>
          <cell r="AG42">
            <v>340</v>
          </cell>
          <cell r="AH42">
            <v>193.24520347684182</v>
          </cell>
          <cell r="AM42">
            <v>176482</v>
          </cell>
          <cell r="AO42">
            <v>38197764.079999998</v>
          </cell>
          <cell r="AQ42">
            <v>34104300</v>
          </cell>
          <cell r="AU42">
            <v>0</v>
          </cell>
          <cell r="AW42">
            <v>0</v>
          </cell>
          <cell r="AY42">
            <v>20437401.072000001</v>
          </cell>
          <cell r="AZ42">
            <v>115.80445072018676</v>
          </cell>
          <cell r="BA42">
            <v>0</v>
          </cell>
          <cell r="BB42">
            <v>0</v>
          </cell>
          <cell r="BC42">
            <v>0</v>
          </cell>
          <cell r="BD42">
            <v>0</v>
          </cell>
          <cell r="BG42">
            <v>0</v>
          </cell>
          <cell r="BH42">
            <v>0</v>
          </cell>
          <cell r="BI42">
            <v>4768900</v>
          </cell>
          <cell r="BJ42">
            <v>27.022019242755636</v>
          </cell>
          <cell r="BK42">
            <v>0</v>
          </cell>
          <cell r="BL42">
            <v>0</v>
          </cell>
          <cell r="BM42">
            <v>5142900</v>
          </cell>
          <cell r="BN42">
            <v>29.141215534728754</v>
          </cell>
          <cell r="BO42">
            <v>0</v>
          </cell>
          <cell r="BP42">
            <v>0</v>
          </cell>
          <cell r="BY42">
            <v>2210.2800000000002</v>
          </cell>
          <cell r="CF42">
            <v>28099.599999999999</v>
          </cell>
          <cell r="CG42">
            <v>727.32</v>
          </cell>
          <cell r="CJ42">
            <v>0</v>
          </cell>
          <cell r="CK42">
            <v>0</v>
          </cell>
          <cell r="CL42">
            <v>0</v>
          </cell>
          <cell r="CM42">
            <v>0</v>
          </cell>
          <cell r="CN42">
            <v>0</v>
          </cell>
          <cell r="CO42">
            <v>0</v>
          </cell>
          <cell r="CX42">
            <v>0</v>
          </cell>
          <cell r="CY42">
            <v>0</v>
          </cell>
          <cell r="DB42">
            <v>0</v>
          </cell>
          <cell r="DC42">
            <v>0</v>
          </cell>
          <cell r="DJ42" t="str">
            <v>НКРЕ</v>
          </cell>
          <cell r="DL42">
            <v>40526</v>
          </cell>
          <cell r="DM42" t="str">
            <v>№ 1772</v>
          </cell>
          <cell r="DO42" t="str">
            <v>Тариф на теплову енергію</v>
          </cell>
          <cell r="DT42">
            <v>238.07</v>
          </cell>
        </row>
        <row r="43">
          <cell r="W43">
            <v>476.65</v>
          </cell>
          <cell r="AF43">
            <v>39854</v>
          </cell>
          <cell r="AG43">
            <v>305</v>
          </cell>
          <cell r="AH43">
            <v>425.58171676785628</v>
          </cell>
          <cell r="AM43">
            <v>20259</v>
          </cell>
          <cell r="AO43">
            <v>9656452.3499999996</v>
          </cell>
          <cell r="AQ43">
            <v>8621860</v>
          </cell>
          <cell r="AU43">
            <v>0</v>
          </cell>
          <cell r="AW43">
            <v>0</v>
          </cell>
          <cell r="AY43">
            <v>6915889.9424999999</v>
          </cell>
          <cell r="AZ43">
            <v>341.37370761143194</v>
          </cell>
          <cell r="BA43">
            <v>0</v>
          </cell>
          <cell r="BB43">
            <v>0</v>
          </cell>
          <cell r="BC43">
            <v>0</v>
          </cell>
          <cell r="BD43">
            <v>0</v>
          </cell>
          <cell r="BG43">
            <v>0</v>
          </cell>
          <cell r="BH43">
            <v>0</v>
          </cell>
          <cell r="BI43">
            <v>524100</v>
          </cell>
          <cell r="BJ43">
            <v>25.869983710943284</v>
          </cell>
          <cell r="BK43">
            <v>0</v>
          </cell>
          <cell r="BL43">
            <v>0</v>
          </cell>
          <cell r="BM43">
            <v>625800</v>
          </cell>
          <cell r="BN43">
            <v>30.889974826003257</v>
          </cell>
          <cell r="BO43">
            <v>0</v>
          </cell>
          <cell r="BP43">
            <v>0</v>
          </cell>
          <cell r="BY43">
            <v>2337.71</v>
          </cell>
          <cell r="CF43">
            <v>3228.33</v>
          </cell>
          <cell r="CG43">
            <v>2142.25</v>
          </cell>
          <cell r="CJ43">
            <v>0</v>
          </cell>
          <cell r="CK43">
            <v>0</v>
          </cell>
          <cell r="CL43">
            <v>0</v>
          </cell>
          <cell r="CM43">
            <v>0</v>
          </cell>
          <cell r="CN43">
            <v>0</v>
          </cell>
          <cell r="CO43">
            <v>0</v>
          </cell>
          <cell r="CX43">
            <v>0</v>
          </cell>
          <cell r="CY43">
            <v>0</v>
          </cell>
          <cell r="DB43">
            <v>0</v>
          </cell>
          <cell r="DC43">
            <v>0</v>
          </cell>
          <cell r="DJ43" t="str">
            <v>НКРКП</v>
          </cell>
          <cell r="DL43">
            <v>40816</v>
          </cell>
          <cell r="DM43" t="str">
            <v>№ 82</v>
          </cell>
          <cell r="DT43">
            <v>733.16</v>
          </cell>
        </row>
        <row r="44">
          <cell r="W44">
            <v>476.65</v>
          </cell>
          <cell r="AF44">
            <v>39854</v>
          </cell>
          <cell r="AG44">
            <v>305</v>
          </cell>
          <cell r="AH44">
            <v>425.57688113413303</v>
          </cell>
          <cell r="AM44">
            <v>9170</v>
          </cell>
          <cell r="AO44">
            <v>4370880.5</v>
          </cell>
          <cell r="AQ44">
            <v>3902540</v>
          </cell>
          <cell r="AU44">
            <v>0</v>
          </cell>
          <cell r="AW44">
            <v>0</v>
          </cell>
          <cell r="AY44">
            <v>3130512.77</v>
          </cell>
          <cell r="AZ44">
            <v>341.38634351145038</v>
          </cell>
          <cell r="BA44">
            <v>0</v>
          </cell>
          <cell r="BB44">
            <v>0</v>
          </cell>
          <cell r="BC44">
            <v>0</v>
          </cell>
          <cell r="BD44">
            <v>0</v>
          </cell>
          <cell r="BG44">
            <v>0</v>
          </cell>
          <cell r="BH44">
            <v>0</v>
          </cell>
          <cell r="BI44">
            <v>237200</v>
          </cell>
          <cell r="BJ44">
            <v>25.866957470010906</v>
          </cell>
          <cell r="BK44">
            <v>0</v>
          </cell>
          <cell r="BL44">
            <v>0</v>
          </cell>
          <cell r="BM44">
            <v>283100</v>
          </cell>
          <cell r="BN44">
            <v>30.872410032715376</v>
          </cell>
          <cell r="BO44">
            <v>0</v>
          </cell>
          <cell r="BP44">
            <v>0</v>
          </cell>
          <cell r="BY44">
            <v>2337.71</v>
          </cell>
          <cell r="CF44">
            <v>1461.32</v>
          </cell>
          <cell r="CG44">
            <v>2142.25</v>
          </cell>
          <cell r="CJ44">
            <v>0</v>
          </cell>
          <cell r="CK44">
            <v>0</v>
          </cell>
          <cell r="CL44">
            <v>0</v>
          </cell>
          <cell r="CM44">
            <v>0</v>
          </cell>
          <cell r="CN44">
            <v>0</v>
          </cell>
          <cell r="CO44">
            <v>0</v>
          </cell>
          <cell r="CX44">
            <v>0</v>
          </cell>
          <cell r="CY44">
            <v>0</v>
          </cell>
          <cell r="DB44">
            <v>0</v>
          </cell>
          <cell r="DC44">
            <v>0</v>
          </cell>
          <cell r="DJ44" t="str">
            <v>НКРКП</v>
          </cell>
          <cell r="DL44">
            <v>40816</v>
          </cell>
          <cell r="DM44" t="str">
            <v>№ 82</v>
          </cell>
          <cell r="DT44">
            <v>733.16</v>
          </cell>
        </row>
        <row r="45">
          <cell r="W45">
            <v>188.61135374957965</v>
          </cell>
          <cell r="AF45">
            <v>40072</v>
          </cell>
          <cell r="AG45" t="str">
            <v>№ В 346/01-15/2651</v>
          </cell>
          <cell r="AH45">
            <v>188.60664723685684</v>
          </cell>
          <cell r="AM45">
            <v>89210</v>
          </cell>
          <cell r="AO45">
            <v>16826018.868000001</v>
          </cell>
          <cell r="AQ45">
            <v>16825599</v>
          </cell>
          <cell r="AU45">
            <v>0</v>
          </cell>
          <cell r="AW45">
            <v>0</v>
          </cell>
          <cell r="AY45">
            <v>11503759</v>
          </cell>
          <cell r="AZ45">
            <v>128.95145163098309</v>
          </cell>
          <cell r="BA45">
            <v>0</v>
          </cell>
          <cell r="BB45">
            <v>0</v>
          </cell>
          <cell r="BC45">
            <v>0</v>
          </cell>
          <cell r="BD45">
            <v>0</v>
          </cell>
          <cell r="BG45">
            <v>0</v>
          </cell>
          <cell r="BH45">
            <v>0</v>
          </cell>
          <cell r="BI45">
            <v>2581922</v>
          </cell>
          <cell r="BJ45">
            <v>28.942069274744984</v>
          </cell>
          <cell r="BK45">
            <v>0</v>
          </cell>
          <cell r="BL45">
            <v>0</v>
          </cell>
          <cell r="BM45">
            <v>665918</v>
          </cell>
          <cell r="BN45">
            <v>7.464611590628853</v>
          </cell>
          <cell r="BO45">
            <v>0</v>
          </cell>
          <cell r="BP45">
            <v>0</v>
          </cell>
          <cell r="BY45">
            <v>1410.05</v>
          </cell>
          <cell r="CF45">
            <v>13986.547313175983</v>
          </cell>
          <cell r="CG45">
            <v>822.48740467655807</v>
          </cell>
          <cell r="CJ45">
            <v>0</v>
          </cell>
          <cell r="CK45">
            <v>0</v>
          </cell>
          <cell r="CL45">
            <v>0</v>
          </cell>
          <cell r="CM45">
            <v>0</v>
          </cell>
          <cell r="CN45">
            <v>0</v>
          </cell>
          <cell r="CO45">
            <v>0</v>
          </cell>
          <cell r="CX45">
            <v>0</v>
          </cell>
          <cell r="CY45">
            <v>0</v>
          </cell>
          <cell r="DB45">
            <v>0</v>
          </cell>
          <cell r="DC45">
            <v>0</v>
          </cell>
          <cell r="DJ45" t="str">
            <v>МОС</v>
          </cell>
          <cell r="DL45">
            <v>40100</v>
          </cell>
          <cell r="DM45" t="str">
            <v>№ 14901/07-26</v>
          </cell>
          <cell r="DO45" t="str">
            <v>Тарифи на виробництво, транспортування та постачання т/е</v>
          </cell>
          <cell r="DT45">
            <v>188.61135374957965</v>
          </cell>
        </row>
        <row r="46">
          <cell r="W46">
            <v>409.86411267587533</v>
          </cell>
          <cell r="AF46">
            <v>40072</v>
          </cell>
          <cell r="AG46" t="str">
            <v>№ В 346/01-15/2652</v>
          </cell>
          <cell r="AH46">
            <v>405.2443302280758</v>
          </cell>
          <cell r="AM46">
            <v>31130</v>
          </cell>
          <cell r="AO46">
            <v>12759069.827599999</v>
          </cell>
          <cell r="AQ46">
            <v>12615256</v>
          </cell>
          <cell r="AU46">
            <v>0</v>
          </cell>
          <cell r="AW46">
            <v>0</v>
          </cell>
          <cell r="AY46">
            <v>10652761.987247998</v>
          </cell>
          <cell r="AZ46">
            <v>342.20244096524249</v>
          </cell>
          <cell r="BA46">
            <v>0</v>
          </cell>
          <cell r="BB46">
            <v>0</v>
          </cell>
          <cell r="BC46">
            <v>0</v>
          </cell>
          <cell r="BD46">
            <v>0</v>
          </cell>
          <cell r="BG46">
            <v>0</v>
          </cell>
          <cell r="BH46">
            <v>0</v>
          </cell>
          <cell r="BI46">
            <v>900966</v>
          </cell>
          <cell r="BJ46">
            <v>28.942049469964665</v>
          </cell>
          <cell r="BK46">
            <v>0</v>
          </cell>
          <cell r="BL46">
            <v>0</v>
          </cell>
          <cell r="BM46">
            <v>232374</v>
          </cell>
          <cell r="BN46">
            <v>7.4646321876003858</v>
          </cell>
          <cell r="BO46">
            <v>0</v>
          </cell>
          <cell r="BP46">
            <v>0</v>
          </cell>
          <cell r="BY46">
            <v>1410.05</v>
          </cell>
          <cell r="CF46">
            <v>4880.6327999999994</v>
          </cell>
          <cell r="CG46">
            <v>2182.66</v>
          </cell>
          <cell r="CJ46">
            <v>0</v>
          </cell>
          <cell r="CK46">
            <v>0</v>
          </cell>
          <cell r="CL46">
            <v>0</v>
          </cell>
          <cell r="CM46">
            <v>0</v>
          </cell>
          <cell r="CN46">
            <v>0</v>
          </cell>
          <cell r="CO46">
            <v>0</v>
          </cell>
          <cell r="CX46">
            <v>0</v>
          </cell>
          <cell r="CY46">
            <v>0</v>
          </cell>
          <cell r="DB46">
            <v>0</v>
          </cell>
          <cell r="DC46">
            <v>0</v>
          </cell>
          <cell r="DJ46" t="str">
            <v>НКРКП</v>
          </cell>
          <cell r="DL46">
            <v>40942</v>
          </cell>
          <cell r="DM46" t="str">
            <v>№ 62</v>
          </cell>
          <cell r="DT46">
            <v>676.72</v>
          </cell>
        </row>
        <row r="47">
          <cell r="W47">
            <v>426.04923236614479</v>
          </cell>
          <cell r="AF47">
            <v>40072</v>
          </cell>
          <cell r="AG47" t="str">
            <v>№ В 346/01-15/2653</v>
          </cell>
          <cell r="AH47">
            <v>411.74189203985549</v>
          </cell>
          <cell r="AM47">
            <v>182660</v>
          </cell>
          <cell r="AO47">
            <v>77822152.784000009</v>
          </cell>
          <cell r="AQ47">
            <v>75208774</v>
          </cell>
          <cell r="AU47">
            <v>0</v>
          </cell>
          <cell r="AW47">
            <v>0</v>
          </cell>
          <cell r="AY47">
            <v>62506694.919383995</v>
          </cell>
          <cell r="AZ47">
            <v>342.20242482965068</v>
          </cell>
          <cell r="BA47">
            <v>0</v>
          </cell>
          <cell r="BB47">
            <v>0</v>
          </cell>
          <cell r="BC47">
            <v>0</v>
          </cell>
          <cell r="BD47">
            <v>0</v>
          </cell>
          <cell r="BG47">
            <v>0</v>
          </cell>
          <cell r="BH47">
            <v>0</v>
          </cell>
          <cell r="BI47">
            <v>5286556</v>
          </cell>
          <cell r="BJ47">
            <v>28.942056279426257</v>
          </cell>
          <cell r="BK47">
            <v>0</v>
          </cell>
          <cell r="BL47">
            <v>0</v>
          </cell>
          <cell r="BM47">
            <v>1502472</v>
          </cell>
          <cell r="BN47">
            <v>8.2255118799956204</v>
          </cell>
          <cell r="BO47">
            <v>0</v>
          </cell>
          <cell r="BP47">
            <v>0</v>
          </cell>
          <cell r="BY47">
            <v>1393.36</v>
          </cell>
          <cell r="CF47">
            <v>28637.8524</v>
          </cell>
          <cell r="CG47">
            <v>2182.66</v>
          </cell>
          <cell r="CJ47">
            <v>0</v>
          </cell>
          <cell r="CK47">
            <v>0</v>
          </cell>
          <cell r="CL47">
            <v>0</v>
          </cell>
          <cell r="CM47">
            <v>0</v>
          </cell>
          <cell r="CN47">
            <v>0</v>
          </cell>
          <cell r="CO47">
            <v>0</v>
          </cell>
          <cell r="CX47">
            <v>0</v>
          </cell>
          <cell r="CY47">
            <v>0</v>
          </cell>
          <cell r="DB47">
            <v>0</v>
          </cell>
          <cell r="DC47">
            <v>0</v>
          </cell>
          <cell r="DJ47" t="str">
            <v>НКРКП</v>
          </cell>
          <cell r="DL47">
            <v>40942</v>
          </cell>
          <cell r="DM47" t="str">
            <v>№ 62</v>
          </cell>
          <cell r="DT47">
            <v>692.91</v>
          </cell>
        </row>
        <row r="48">
          <cell r="W48">
            <v>247.89</v>
          </cell>
          <cell r="AF48">
            <v>40078</v>
          </cell>
          <cell r="AG48">
            <v>159</v>
          </cell>
          <cell r="AH48">
            <v>247.8941073795132</v>
          </cell>
          <cell r="AM48">
            <v>30937</v>
          </cell>
          <cell r="AO48">
            <v>7668972.9299999997</v>
          </cell>
          <cell r="AQ48">
            <v>7669100</v>
          </cell>
          <cell r="AU48">
            <v>0</v>
          </cell>
          <cell r="AW48">
            <v>0</v>
          </cell>
          <cell r="AY48">
            <v>3676852.9435439999</v>
          </cell>
          <cell r="AZ48">
            <v>118.84969271564793</v>
          </cell>
          <cell r="BA48">
            <v>0</v>
          </cell>
          <cell r="BB48">
            <v>0</v>
          </cell>
          <cell r="BC48">
            <v>0</v>
          </cell>
          <cell r="BD48">
            <v>0</v>
          </cell>
          <cell r="BG48">
            <v>0</v>
          </cell>
          <cell r="BH48">
            <v>0</v>
          </cell>
          <cell r="BI48">
            <v>841400</v>
          </cell>
          <cell r="BJ48">
            <v>27.197207227591559</v>
          </cell>
          <cell r="BK48">
            <v>0</v>
          </cell>
          <cell r="BL48">
            <v>0</v>
          </cell>
          <cell r="BM48">
            <v>1334706</v>
          </cell>
          <cell r="BN48">
            <v>43.14270937712125</v>
          </cell>
          <cell r="BO48">
            <v>0</v>
          </cell>
          <cell r="BP48">
            <v>0</v>
          </cell>
          <cell r="BY48">
            <v>1936.32</v>
          </cell>
          <cell r="CF48">
            <v>5055.3441999999995</v>
          </cell>
          <cell r="CG48">
            <v>727.32</v>
          </cell>
          <cell r="CJ48">
            <v>0</v>
          </cell>
          <cell r="CK48">
            <v>0</v>
          </cell>
          <cell r="CL48">
            <v>0</v>
          </cell>
          <cell r="CM48">
            <v>0</v>
          </cell>
          <cell r="CN48">
            <v>0</v>
          </cell>
          <cell r="CO48">
            <v>0</v>
          </cell>
          <cell r="CX48">
            <v>0</v>
          </cell>
          <cell r="CY48">
            <v>0</v>
          </cell>
          <cell r="DB48">
            <v>0</v>
          </cell>
          <cell r="DC48">
            <v>0</v>
          </cell>
          <cell r="DJ48" t="str">
            <v>НКРЕ</v>
          </cell>
          <cell r="DL48">
            <v>40526</v>
          </cell>
          <cell r="DM48">
            <v>1766</v>
          </cell>
          <cell r="DO48" t="str">
            <v>Тариф на теплову енергію</v>
          </cell>
          <cell r="DT48">
            <v>272.68</v>
          </cell>
        </row>
        <row r="49">
          <cell r="W49">
            <v>577.16</v>
          </cell>
          <cell r="AF49">
            <v>40078</v>
          </cell>
          <cell r="AG49">
            <v>160</v>
          </cell>
          <cell r="AH49">
            <v>501.87018701870187</v>
          </cell>
          <cell r="AM49">
            <v>8181</v>
          </cell>
          <cell r="AO49">
            <v>4721745.96</v>
          </cell>
          <cell r="AQ49">
            <v>4105800</v>
          </cell>
          <cell r="AU49">
            <v>0</v>
          </cell>
          <cell r="AW49">
            <v>0</v>
          </cell>
          <cell r="AY49">
            <v>2957785.8631399996</v>
          </cell>
          <cell r="AZ49">
            <v>361.54331538198261</v>
          </cell>
          <cell r="BA49">
            <v>0</v>
          </cell>
          <cell r="BB49">
            <v>0</v>
          </cell>
          <cell r="BC49">
            <v>0</v>
          </cell>
          <cell r="BD49">
            <v>0</v>
          </cell>
          <cell r="BG49">
            <v>0</v>
          </cell>
          <cell r="BH49">
            <v>0</v>
          </cell>
          <cell r="BI49">
            <v>222496</v>
          </cell>
          <cell r="BJ49">
            <v>27.196675223077865</v>
          </cell>
          <cell r="BK49">
            <v>0</v>
          </cell>
          <cell r="BL49">
            <v>0</v>
          </cell>
          <cell r="BM49">
            <v>352900</v>
          </cell>
          <cell r="BN49">
            <v>43.136535875809805</v>
          </cell>
          <cell r="BO49">
            <v>0</v>
          </cell>
          <cell r="BP49">
            <v>0</v>
          </cell>
          <cell r="BY49">
            <v>1936.32</v>
          </cell>
          <cell r="CF49">
            <v>1355.1289999999999</v>
          </cell>
          <cell r="CG49">
            <v>2182.66</v>
          </cell>
          <cell r="CJ49">
            <v>0</v>
          </cell>
          <cell r="CK49">
            <v>0</v>
          </cell>
          <cell r="CL49">
            <v>0</v>
          </cell>
          <cell r="CM49">
            <v>0</v>
          </cell>
          <cell r="CN49">
            <v>0</v>
          </cell>
          <cell r="CO49">
            <v>0</v>
          </cell>
          <cell r="CX49">
            <v>0</v>
          </cell>
          <cell r="CY49">
            <v>0</v>
          </cell>
          <cell r="DB49">
            <v>0</v>
          </cell>
          <cell r="DC49">
            <v>0</v>
          </cell>
          <cell r="DJ49" t="str">
            <v>НКРКП</v>
          </cell>
          <cell r="DL49">
            <v>40816</v>
          </cell>
          <cell r="DM49">
            <v>86</v>
          </cell>
          <cell r="DT49">
            <v>837.11</v>
          </cell>
        </row>
        <row r="50">
          <cell r="W50">
            <v>652.44000000000005</v>
          </cell>
          <cell r="AF50">
            <v>40078</v>
          </cell>
          <cell r="AG50">
            <v>160</v>
          </cell>
          <cell r="AH50">
            <v>501.8738229755179</v>
          </cell>
          <cell r="AM50">
            <v>2124</v>
          </cell>
          <cell r="AO50">
            <v>1385782.56</v>
          </cell>
          <cell r="AQ50">
            <v>1065980</v>
          </cell>
          <cell r="AU50">
            <v>0</v>
          </cell>
          <cell r="AW50">
            <v>0</v>
          </cell>
          <cell r="AY50">
            <v>768126.07252000005</v>
          </cell>
          <cell r="AZ50">
            <v>361.64127708097931</v>
          </cell>
          <cell r="BA50">
            <v>0</v>
          </cell>
          <cell r="BB50">
            <v>0</v>
          </cell>
          <cell r="BC50">
            <v>0</v>
          </cell>
          <cell r="BD50">
            <v>0</v>
          </cell>
          <cell r="BG50">
            <v>0</v>
          </cell>
          <cell r="BH50">
            <v>0</v>
          </cell>
          <cell r="BI50">
            <v>57772</v>
          </cell>
          <cell r="BJ50">
            <v>27.199623352165727</v>
          </cell>
          <cell r="BK50">
            <v>0</v>
          </cell>
          <cell r="BL50">
            <v>0</v>
          </cell>
          <cell r="BM50">
            <v>91631</v>
          </cell>
          <cell r="BN50">
            <v>43.140772128060263</v>
          </cell>
          <cell r="BO50">
            <v>0</v>
          </cell>
          <cell r="BP50">
            <v>0</v>
          </cell>
          <cell r="BY50">
            <v>1936.32</v>
          </cell>
          <cell r="CF50">
            <v>351.92200000000003</v>
          </cell>
          <cell r="CG50">
            <v>2182.66</v>
          </cell>
          <cell r="CJ50">
            <v>0</v>
          </cell>
          <cell r="CK50">
            <v>0</v>
          </cell>
          <cell r="CL50">
            <v>0</v>
          </cell>
          <cell r="CM50">
            <v>0</v>
          </cell>
          <cell r="CN50">
            <v>0</v>
          </cell>
          <cell r="CO50">
            <v>0</v>
          </cell>
          <cell r="CX50">
            <v>0</v>
          </cell>
          <cell r="CY50">
            <v>0</v>
          </cell>
          <cell r="DB50">
            <v>0</v>
          </cell>
          <cell r="DC50">
            <v>0</v>
          </cell>
          <cell r="DJ50" t="str">
            <v>НКРКП</v>
          </cell>
          <cell r="DL50">
            <v>40816</v>
          </cell>
          <cell r="DM50">
            <v>86</v>
          </cell>
          <cell r="DT50">
            <v>912.39</v>
          </cell>
        </row>
        <row r="51">
          <cell r="W51">
            <v>236.67</v>
          </cell>
          <cell r="AF51">
            <v>39783</v>
          </cell>
          <cell r="AG51">
            <v>253</v>
          </cell>
          <cell r="AH51">
            <v>261.46577504568864</v>
          </cell>
          <cell r="AM51">
            <v>24076</v>
          </cell>
          <cell r="AO51">
            <v>5698066.9199999999</v>
          </cell>
          <cell r="AQ51">
            <v>6295050</v>
          </cell>
          <cell r="AU51">
            <v>0</v>
          </cell>
          <cell r="AW51">
            <v>0</v>
          </cell>
          <cell r="AY51">
            <v>2759670.2760000005</v>
          </cell>
          <cell r="AZ51">
            <v>114.62328775544113</v>
          </cell>
          <cell r="BA51">
            <v>0</v>
          </cell>
          <cell r="BB51">
            <v>0</v>
          </cell>
          <cell r="BC51">
            <v>0</v>
          </cell>
          <cell r="BD51">
            <v>0</v>
          </cell>
          <cell r="BG51">
            <v>0</v>
          </cell>
          <cell r="BH51">
            <v>0</v>
          </cell>
          <cell r="BI51">
            <v>524890</v>
          </cell>
          <cell r="BJ51">
            <v>21.80137896660575</v>
          </cell>
          <cell r="BK51">
            <v>0</v>
          </cell>
          <cell r="BL51">
            <v>0</v>
          </cell>
          <cell r="BM51">
            <v>2374030</v>
          </cell>
          <cell r="BN51">
            <v>98.605665392922418</v>
          </cell>
          <cell r="BO51">
            <v>0</v>
          </cell>
          <cell r="BP51">
            <v>0</v>
          </cell>
          <cell r="BY51">
            <v>2046.56</v>
          </cell>
          <cell r="CF51">
            <v>3794.3</v>
          </cell>
          <cell r="CG51">
            <v>727.32</v>
          </cell>
          <cell r="CJ51">
            <v>0</v>
          </cell>
          <cell r="CK51">
            <v>0</v>
          </cell>
          <cell r="CL51">
            <v>0</v>
          </cell>
          <cell r="CM51">
            <v>0</v>
          </cell>
          <cell r="CN51">
            <v>0</v>
          </cell>
          <cell r="CO51">
            <v>0</v>
          </cell>
          <cell r="CX51">
            <v>0</v>
          </cell>
          <cell r="CY51">
            <v>0</v>
          </cell>
          <cell r="DB51">
            <v>0</v>
          </cell>
          <cell r="DC51">
            <v>0</v>
          </cell>
          <cell r="DJ51" t="str">
            <v>НКРЕ</v>
          </cell>
          <cell r="DL51">
            <v>40526</v>
          </cell>
          <cell r="DM51">
            <v>1765</v>
          </cell>
          <cell r="DO51" t="str">
            <v>Тариф на теплову енергію</v>
          </cell>
          <cell r="DT51">
            <v>287.62</v>
          </cell>
        </row>
        <row r="52">
          <cell r="W52">
            <v>546.92999999999995</v>
          </cell>
          <cell r="AF52">
            <v>39860</v>
          </cell>
          <cell r="AG52">
            <v>38</v>
          </cell>
          <cell r="AH52">
            <v>481.70962574632301</v>
          </cell>
          <cell r="AM52">
            <v>6867</v>
          </cell>
          <cell r="AO52">
            <v>3755768.3099999996</v>
          </cell>
          <cell r="AQ52">
            <v>3307900</v>
          </cell>
          <cell r="AU52">
            <v>0</v>
          </cell>
          <cell r="AW52">
            <v>0</v>
          </cell>
          <cell r="AY52">
            <v>2318064.4575</v>
          </cell>
          <cell r="AZ52">
            <v>337.56581585845345</v>
          </cell>
          <cell r="BA52">
            <v>0</v>
          </cell>
          <cell r="BB52">
            <v>0</v>
          </cell>
          <cell r="BC52">
            <v>0</v>
          </cell>
          <cell r="BD52">
            <v>0</v>
          </cell>
          <cell r="BG52">
            <v>0</v>
          </cell>
          <cell r="BH52">
            <v>0</v>
          </cell>
          <cell r="BI52">
            <v>149720</v>
          </cell>
          <cell r="BJ52">
            <v>21.802825105577398</v>
          </cell>
          <cell r="BK52">
            <v>0</v>
          </cell>
          <cell r="BL52">
            <v>0</v>
          </cell>
          <cell r="BM52">
            <v>677130</v>
          </cell>
          <cell r="BN52">
            <v>98.606378331148974</v>
          </cell>
          <cell r="BO52">
            <v>0</v>
          </cell>
          <cell r="BP52">
            <v>0</v>
          </cell>
          <cell r="BY52">
            <v>2046.56</v>
          </cell>
          <cell r="CF52">
            <v>1082.07</v>
          </cell>
          <cell r="CG52">
            <v>2142.25</v>
          </cell>
          <cell r="CJ52">
            <v>0</v>
          </cell>
          <cell r="CK52">
            <v>0</v>
          </cell>
          <cell r="CL52">
            <v>0</v>
          </cell>
          <cell r="CM52">
            <v>0</v>
          </cell>
          <cell r="CN52">
            <v>0</v>
          </cell>
          <cell r="CO52">
            <v>0</v>
          </cell>
          <cell r="CX52">
            <v>0</v>
          </cell>
          <cell r="CY52">
            <v>0</v>
          </cell>
          <cell r="DB52">
            <v>0</v>
          </cell>
          <cell r="DC52">
            <v>0</v>
          </cell>
          <cell r="DJ52" t="str">
            <v>НКРКП</v>
          </cell>
          <cell r="DL52">
            <v>40816</v>
          </cell>
          <cell r="DM52">
            <v>87</v>
          </cell>
          <cell r="DT52">
            <v>800.6</v>
          </cell>
        </row>
        <row r="53">
          <cell r="W53">
            <v>554.15</v>
          </cell>
          <cell r="AF53">
            <v>39860</v>
          </cell>
          <cell r="AG53">
            <v>38</v>
          </cell>
          <cell r="AH53">
            <v>481.70790878214461</v>
          </cell>
          <cell r="AM53">
            <v>2061</v>
          </cell>
          <cell r="AO53">
            <v>1142103.1499999999</v>
          </cell>
          <cell r="AQ53">
            <v>992800</v>
          </cell>
          <cell r="AU53">
            <v>0</v>
          </cell>
          <cell r="AW53">
            <v>0</v>
          </cell>
          <cell r="AY53">
            <v>695738.53249999997</v>
          </cell>
          <cell r="AZ53">
            <v>337.57328117418729</v>
          </cell>
          <cell r="BA53">
            <v>0</v>
          </cell>
          <cell r="BB53">
            <v>0</v>
          </cell>
          <cell r="BC53">
            <v>0</v>
          </cell>
          <cell r="BD53">
            <v>0</v>
          </cell>
          <cell r="BG53">
            <v>0</v>
          </cell>
          <cell r="BH53">
            <v>0</v>
          </cell>
          <cell r="BI53">
            <v>44930</v>
          </cell>
          <cell r="BJ53">
            <v>21.800097040271712</v>
          </cell>
          <cell r="BK53">
            <v>0</v>
          </cell>
          <cell r="BL53">
            <v>0</v>
          </cell>
          <cell r="BM53">
            <v>203220</v>
          </cell>
          <cell r="BN53">
            <v>98.602620087336248</v>
          </cell>
          <cell r="BO53">
            <v>0</v>
          </cell>
          <cell r="BP53">
            <v>0</v>
          </cell>
          <cell r="BY53">
            <v>2046.56</v>
          </cell>
          <cell r="CF53">
            <v>324.77</v>
          </cell>
          <cell r="CG53">
            <v>2142.25</v>
          </cell>
          <cell r="CJ53">
            <v>0</v>
          </cell>
          <cell r="CK53">
            <v>0</v>
          </cell>
          <cell r="CL53">
            <v>0</v>
          </cell>
          <cell r="CM53">
            <v>0</v>
          </cell>
          <cell r="CN53">
            <v>0</v>
          </cell>
          <cell r="CO53">
            <v>0</v>
          </cell>
          <cell r="CX53">
            <v>0</v>
          </cell>
          <cell r="CY53">
            <v>0</v>
          </cell>
          <cell r="DB53">
            <v>0</v>
          </cell>
          <cell r="DC53">
            <v>0</v>
          </cell>
          <cell r="DJ53" t="str">
            <v>НКРКП</v>
          </cell>
          <cell r="DL53">
            <v>40816</v>
          </cell>
          <cell r="DM53">
            <v>87</v>
          </cell>
          <cell r="DT53">
            <v>807.82</v>
          </cell>
        </row>
        <row r="54">
          <cell r="W54">
            <v>684.37</v>
          </cell>
          <cell r="AF54">
            <v>39602</v>
          </cell>
          <cell r="AG54">
            <v>238</v>
          </cell>
          <cell r="AH54">
            <v>618.61904761904759</v>
          </cell>
          <cell r="AM54">
            <v>420</v>
          </cell>
          <cell r="AO54">
            <v>287435.40000000002</v>
          </cell>
          <cell r="AQ54">
            <v>259820</v>
          </cell>
          <cell r="AU54">
            <v>221110</v>
          </cell>
          <cell r="AW54">
            <v>0</v>
          </cell>
          <cell r="AY54">
            <v>0</v>
          </cell>
          <cell r="AZ54">
            <v>0</v>
          </cell>
          <cell r="BA54">
            <v>0</v>
          </cell>
          <cell r="BB54">
            <v>0</v>
          </cell>
          <cell r="BC54">
            <v>0</v>
          </cell>
          <cell r="BD54">
            <v>0</v>
          </cell>
          <cell r="BG54">
            <v>0</v>
          </cell>
          <cell r="BH54">
            <v>0</v>
          </cell>
          <cell r="BI54">
            <v>0</v>
          </cell>
          <cell r="BJ54">
            <v>0</v>
          </cell>
          <cell r="BK54">
            <v>0</v>
          </cell>
          <cell r="BL54">
            <v>0</v>
          </cell>
          <cell r="BM54">
            <v>26610</v>
          </cell>
          <cell r="BN54">
            <v>63.357142857142854</v>
          </cell>
          <cell r="BO54">
            <v>0</v>
          </cell>
          <cell r="BP54">
            <v>0</v>
          </cell>
          <cell r="BY54">
            <v>1625</v>
          </cell>
          <cell r="CF54">
            <v>0</v>
          </cell>
          <cell r="CG54">
            <v>0</v>
          </cell>
          <cell r="CJ54">
            <v>500</v>
          </cell>
          <cell r="CK54">
            <v>442.22</v>
          </cell>
          <cell r="CL54">
            <v>734.41</v>
          </cell>
          <cell r="CM54">
            <v>0</v>
          </cell>
          <cell r="CN54">
            <v>0</v>
          </cell>
          <cell r="CO54">
            <v>0</v>
          </cell>
          <cell r="CX54">
            <v>0</v>
          </cell>
          <cell r="CY54">
            <v>0</v>
          </cell>
          <cell r="DB54">
            <v>0</v>
          </cell>
          <cell r="DC54">
            <v>0</v>
          </cell>
          <cell r="DJ54" t="str">
            <v>НКРКП</v>
          </cell>
          <cell r="DL54">
            <v>40984</v>
          </cell>
          <cell r="DM54">
            <v>138</v>
          </cell>
          <cell r="DO54" t="str">
            <v xml:space="preserve"> з теплоносієм у вигляді гарячої води</v>
          </cell>
          <cell r="DT54">
            <v>956.43</v>
          </cell>
        </row>
        <row r="55">
          <cell r="W55">
            <v>709.78</v>
          </cell>
          <cell r="AF55">
            <v>39602</v>
          </cell>
          <cell r="AG55">
            <v>238</v>
          </cell>
          <cell r="AH55">
            <v>827.7</v>
          </cell>
          <cell r="AM55">
            <v>60</v>
          </cell>
          <cell r="AO55">
            <v>42586.799999999996</v>
          </cell>
          <cell r="AQ55">
            <v>49662</v>
          </cell>
          <cell r="AU55">
            <v>44222</v>
          </cell>
          <cell r="AW55">
            <v>0</v>
          </cell>
          <cell r="AY55">
            <v>0</v>
          </cell>
          <cell r="AZ55">
            <v>0</v>
          </cell>
          <cell r="BA55">
            <v>0</v>
          </cell>
          <cell r="BB55">
            <v>0</v>
          </cell>
          <cell r="BC55">
            <v>0</v>
          </cell>
          <cell r="BD55">
            <v>0</v>
          </cell>
          <cell r="BG55">
            <v>0</v>
          </cell>
          <cell r="BH55">
            <v>0</v>
          </cell>
          <cell r="BI55">
            <v>0</v>
          </cell>
          <cell r="BJ55">
            <v>0</v>
          </cell>
          <cell r="BK55">
            <v>0</v>
          </cell>
          <cell r="BL55">
            <v>0</v>
          </cell>
          <cell r="BM55">
            <v>3500</v>
          </cell>
          <cell r="BN55">
            <v>58.333333333333336</v>
          </cell>
          <cell r="BO55">
            <v>0</v>
          </cell>
          <cell r="BP55">
            <v>0</v>
          </cell>
          <cell r="BY55">
            <v>1625</v>
          </cell>
          <cell r="CF55">
            <v>0</v>
          </cell>
          <cell r="CG55">
            <v>0</v>
          </cell>
          <cell r="CJ55">
            <v>100</v>
          </cell>
          <cell r="CK55">
            <v>442.22</v>
          </cell>
          <cell r="CL55">
            <v>734.41</v>
          </cell>
          <cell r="CM55">
            <v>0</v>
          </cell>
          <cell r="CN55">
            <v>0</v>
          </cell>
          <cell r="CO55">
            <v>0</v>
          </cell>
          <cell r="CX55">
            <v>0</v>
          </cell>
          <cell r="CY55">
            <v>0</v>
          </cell>
          <cell r="DB55">
            <v>0</v>
          </cell>
          <cell r="DC55">
            <v>0</v>
          </cell>
          <cell r="DJ55" t="str">
            <v>НКРКП</v>
          </cell>
          <cell r="DL55">
            <v>40984</v>
          </cell>
          <cell r="DM55">
            <v>138</v>
          </cell>
          <cell r="DO55" t="str">
            <v>з теплоносієм у вигляді пари</v>
          </cell>
          <cell r="DT55">
            <v>956.43</v>
          </cell>
        </row>
        <row r="56">
          <cell r="W56">
            <v>235.97</v>
          </cell>
          <cell r="AF56">
            <v>39617</v>
          </cell>
          <cell r="AG56">
            <v>279</v>
          </cell>
          <cell r="AH56">
            <v>303.74665915915915</v>
          </cell>
          <cell r="AM56">
            <v>26640</v>
          </cell>
          <cell r="AO56">
            <v>6286240.7999999998</v>
          </cell>
          <cell r="AQ56">
            <v>8091811</v>
          </cell>
          <cell r="AU56">
            <v>7979741</v>
          </cell>
          <cell r="AW56">
            <v>0</v>
          </cell>
          <cell r="AY56">
            <v>0</v>
          </cell>
          <cell r="AZ56">
            <v>0</v>
          </cell>
          <cell r="BA56">
            <v>0</v>
          </cell>
          <cell r="BB56">
            <v>0</v>
          </cell>
          <cell r="BC56">
            <v>0</v>
          </cell>
          <cell r="BD56">
            <v>0</v>
          </cell>
          <cell r="BG56">
            <v>0</v>
          </cell>
          <cell r="BH56">
            <v>0</v>
          </cell>
          <cell r="BI56">
            <v>0</v>
          </cell>
          <cell r="BJ56">
            <v>0</v>
          </cell>
          <cell r="BK56">
            <v>0</v>
          </cell>
          <cell r="BL56">
            <v>0</v>
          </cell>
          <cell r="BM56">
            <v>64510</v>
          </cell>
          <cell r="BN56">
            <v>2.4215465465465464</v>
          </cell>
          <cell r="BO56">
            <v>0</v>
          </cell>
          <cell r="BP56">
            <v>0</v>
          </cell>
          <cell r="BY56">
            <v>1625</v>
          </cell>
          <cell r="CF56">
            <v>0</v>
          </cell>
          <cell r="CG56">
            <v>0</v>
          </cell>
          <cell r="CJ56">
            <v>34100</v>
          </cell>
          <cell r="CK56">
            <v>234.01</v>
          </cell>
          <cell r="CL56">
            <v>258.62</v>
          </cell>
          <cell r="CM56">
            <v>0</v>
          </cell>
          <cell r="CN56">
            <v>0</v>
          </cell>
          <cell r="CO56">
            <v>0</v>
          </cell>
          <cell r="CX56">
            <v>0</v>
          </cell>
          <cell r="CY56">
            <v>0</v>
          </cell>
          <cell r="DB56">
            <v>0</v>
          </cell>
          <cell r="DC56">
            <v>0</v>
          </cell>
          <cell r="DJ56" t="str">
            <v>МОС</v>
          </cell>
          <cell r="DL56">
            <v>40479</v>
          </cell>
          <cell r="DM56" t="str">
            <v>384/В-10</v>
          </cell>
          <cell r="DO56" t="str">
            <v>тариф натеплову енергію для ОСББ</v>
          </cell>
          <cell r="DT56">
            <v>235.97</v>
          </cell>
        </row>
        <row r="57">
          <cell r="W57">
            <v>658.76</v>
          </cell>
          <cell r="AF57">
            <v>39617</v>
          </cell>
          <cell r="AG57">
            <v>277</v>
          </cell>
          <cell r="AH57">
            <v>645.02993959478533</v>
          </cell>
          <cell r="AM57">
            <v>2281.2600000000002</v>
          </cell>
          <cell r="AO57">
            <v>1502802.8376000002</v>
          </cell>
          <cell r="AQ57">
            <v>1471481</v>
          </cell>
          <cell r="AU57">
            <v>1298357.9200000002</v>
          </cell>
          <cell r="AW57">
            <v>0</v>
          </cell>
          <cell r="AY57">
            <v>0</v>
          </cell>
          <cell r="AZ57">
            <v>0</v>
          </cell>
          <cell r="BA57">
            <v>0</v>
          </cell>
          <cell r="BB57">
            <v>0</v>
          </cell>
          <cell r="BC57">
            <v>0</v>
          </cell>
          <cell r="BD57">
            <v>0</v>
          </cell>
          <cell r="BG57">
            <v>0</v>
          </cell>
          <cell r="BH57">
            <v>0</v>
          </cell>
          <cell r="BI57">
            <v>0</v>
          </cell>
          <cell r="BJ57">
            <v>0</v>
          </cell>
          <cell r="BK57">
            <v>0</v>
          </cell>
          <cell r="BL57">
            <v>0</v>
          </cell>
          <cell r="BM57">
            <v>117952</v>
          </cell>
          <cell r="BN57">
            <v>51.704759650368651</v>
          </cell>
          <cell r="BO57">
            <v>0</v>
          </cell>
          <cell r="BP57">
            <v>0</v>
          </cell>
          <cell r="BY57">
            <v>1625</v>
          </cell>
          <cell r="CF57">
            <v>0</v>
          </cell>
          <cell r="CG57">
            <v>0</v>
          </cell>
          <cell r="CJ57">
            <v>2936</v>
          </cell>
          <cell r="CK57">
            <v>442.22</v>
          </cell>
          <cell r="CL57">
            <v>734.41</v>
          </cell>
          <cell r="CM57">
            <v>0</v>
          </cell>
          <cell r="CN57">
            <v>0</v>
          </cell>
          <cell r="CO57">
            <v>0</v>
          </cell>
          <cell r="CX57">
            <v>0</v>
          </cell>
          <cell r="CY57">
            <v>0</v>
          </cell>
          <cell r="DB57">
            <v>0</v>
          </cell>
          <cell r="DC57">
            <v>0</v>
          </cell>
          <cell r="DJ57" t="str">
            <v>НКРКП</v>
          </cell>
          <cell r="DL57">
            <v>40984</v>
          </cell>
          <cell r="DM57">
            <v>138</v>
          </cell>
          <cell r="DT57">
            <v>956.43</v>
          </cell>
        </row>
        <row r="58">
          <cell r="W58">
            <v>658.76</v>
          </cell>
          <cell r="AF58">
            <v>39617</v>
          </cell>
          <cell r="AG58">
            <v>277</v>
          </cell>
          <cell r="AH58">
            <v>645.03018990201406</v>
          </cell>
          <cell r="AM58">
            <v>438.226</v>
          </cell>
          <cell r="AO58">
            <v>288685.75975999999</v>
          </cell>
          <cell r="AQ58">
            <v>282669</v>
          </cell>
          <cell r="AU58">
            <v>249412.08000000002</v>
          </cell>
          <cell r="AW58">
            <v>0</v>
          </cell>
          <cell r="AY58">
            <v>0</v>
          </cell>
          <cell r="AZ58">
            <v>0</v>
          </cell>
          <cell r="BA58">
            <v>0</v>
          </cell>
          <cell r="BB58">
            <v>0</v>
          </cell>
          <cell r="BC58">
            <v>0</v>
          </cell>
          <cell r="BD58">
            <v>0</v>
          </cell>
          <cell r="BG58">
            <v>0</v>
          </cell>
          <cell r="BH58">
            <v>0</v>
          </cell>
          <cell r="BI58">
            <v>0</v>
          </cell>
          <cell r="BJ58">
            <v>0</v>
          </cell>
          <cell r="BK58">
            <v>0</v>
          </cell>
          <cell r="BL58">
            <v>0</v>
          </cell>
          <cell r="BM58">
            <v>22658</v>
          </cell>
          <cell r="BN58">
            <v>51.703915331358708</v>
          </cell>
          <cell r="BO58">
            <v>0</v>
          </cell>
          <cell r="BP58">
            <v>0</v>
          </cell>
          <cell r="BY58">
            <v>1625</v>
          </cell>
          <cell r="CF58">
            <v>0</v>
          </cell>
          <cell r="CG58">
            <v>0</v>
          </cell>
          <cell r="CJ58">
            <v>564</v>
          </cell>
          <cell r="CK58">
            <v>442.22</v>
          </cell>
          <cell r="CL58">
            <v>734.41</v>
          </cell>
          <cell r="CM58">
            <v>0</v>
          </cell>
          <cell r="CN58">
            <v>0</v>
          </cell>
          <cell r="CO58">
            <v>0</v>
          </cell>
          <cell r="CX58">
            <v>0</v>
          </cell>
          <cell r="CY58">
            <v>0</v>
          </cell>
          <cell r="DB58">
            <v>0</v>
          </cell>
          <cell r="DC58">
            <v>0</v>
          </cell>
          <cell r="DJ58" t="str">
            <v>НКРКП</v>
          </cell>
          <cell r="DL58">
            <v>40984</v>
          </cell>
          <cell r="DM58">
            <v>138</v>
          </cell>
          <cell r="DO58" t="str">
            <v>для підприємств ЖКГ</v>
          </cell>
          <cell r="DT58">
            <v>956.43</v>
          </cell>
        </row>
        <row r="59">
          <cell r="W59">
            <v>155.77000000000001</v>
          </cell>
          <cell r="AF59">
            <v>39742</v>
          </cell>
          <cell r="AG59">
            <v>414</v>
          </cell>
          <cell r="AH59">
            <v>311.54256553003944</v>
          </cell>
          <cell r="AM59">
            <v>21555</v>
          </cell>
          <cell r="AO59">
            <v>3357622.35</v>
          </cell>
          <cell r="AQ59">
            <v>6715300</v>
          </cell>
          <cell r="AU59">
            <v>0</v>
          </cell>
          <cell r="AW59">
            <v>0</v>
          </cell>
          <cell r="AY59">
            <v>3665505.8774999999</v>
          </cell>
          <cell r="AZ59">
            <v>170.05362456506612</v>
          </cell>
          <cell r="BA59">
            <v>0</v>
          </cell>
          <cell r="BB59">
            <v>0</v>
          </cell>
          <cell r="BC59">
            <v>0</v>
          </cell>
          <cell r="BD59">
            <v>0</v>
          </cell>
          <cell r="BG59">
            <v>0</v>
          </cell>
          <cell r="BH59">
            <v>0</v>
          </cell>
          <cell r="BI59">
            <v>329600</v>
          </cell>
          <cell r="BJ59">
            <v>15.291115750405938</v>
          </cell>
          <cell r="BK59">
            <v>0</v>
          </cell>
          <cell r="BL59">
            <v>0</v>
          </cell>
          <cell r="BM59">
            <v>1928741</v>
          </cell>
          <cell r="BN59">
            <v>89.479981442820687</v>
          </cell>
          <cell r="BO59">
            <v>0</v>
          </cell>
          <cell r="BP59">
            <v>0</v>
          </cell>
          <cell r="BY59">
            <v>1286.98</v>
          </cell>
          <cell r="CF59">
            <v>5071.75</v>
          </cell>
          <cell r="CG59">
            <v>722.73</v>
          </cell>
          <cell r="CJ59">
            <v>0</v>
          </cell>
          <cell r="CK59">
            <v>0</v>
          </cell>
          <cell r="CL59">
            <v>0</v>
          </cell>
          <cell r="CM59">
            <v>0</v>
          </cell>
          <cell r="CN59">
            <v>0</v>
          </cell>
          <cell r="CO59">
            <v>0</v>
          </cell>
          <cell r="CX59">
            <v>0</v>
          </cell>
          <cell r="CY59">
            <v>0</v>
          </cell>
          <cell r="DB59">
            <v>0</v>
          </cell>
          <cell r="DC59">
            <v>0</v>
          </cell>
          <cell r="DJ59" t="str">
            <v>НКРЕ</v>
          </cell>
          <cell r="DL59">
            <v>40526</v>
          </cell>
          <cell r="DM59" t="str">
            <v>№ 1696</v>
          </cell>
          <cell r="DO59" t="str">
            <v>тариф на теплову енергію</v>
          </cell>
          <cell r="DT59">
            <v>194.73</v>
          </cell>
        </row>
        <row r="60">
          <cell r="W60">
            <v>602.36699999999996</v>
          </cell>
          <cell r="AF60">
            <v>39884</v>
          </cell>
          <cell r="AG60">
            <v>154</v>
          </cell>
          <cell r="AH60">
            <v>498.99244152880777</v>
          </cell>
          <cell r="AM60">
            <v>14024</v>
          </cell>
          <cell r="AO60">
            <v>8447594.8080000002</v>
          </cell>
          <cell r="AQ60">
            <v>6997870</v>
          </cell>
          <cell r="AU60">
            <v>0</v>
          </cell>
          <cell r="AW60">
            <v>0</v>
          </cell>
          <cell r="AY60">
            <v>5019927.9514000006</v>
          </cell>
          <cell r="AZ60">
            <v>357.95264913006281</v>
          </cell>
          <cell r="BA60">
            <v>0</v>
          </cell>
          <cell r="BB60">
            <v>0</v>
          </cell>
          <cell r="BC60">
            <v>0</v>
          </cell>
          <cell r="BD60">
            <v>0</v>
          </cell>
          <cell r="BG60">
            <v>0</v>
          </cell>
          <cell r="BH60">
            <v>0</v>
          </cell>
          <cell r="BI60">
            <v>207061</v>
          </cell>
          <cell r="BJ60">
            <v>14.764760410724472</v>
          </cell>
          <cell r="BK60">
            <v>0</v>
          </cell>
          <cell r="BL60">
            <v>0</v>
          </cell>
          <cell r="BM60">
            <v>1254869</v>
          </cell>
          <cell r="BN60">
            <v>89.480105533371358</v>
          </cell>
          <cell r="BO60">
            <v>0</v>
          </cell>
          <cell r="BP60">
            <v>0</v>
          </cell>
          <cell r="BY60">
            <v>1286.98</v>
          </cell>
          <cell r="CF60">
            <v>2633.17</v>
          </cell>
          <cell r="CG60">
            <v>1906.42</v>
          </cell>
          <cell r="CJ60">
            <v>0</v>
          </cell>
          <cell r="CK60">
            <v>0</v>
          </cell>
          <cell r="CL60">
            <v>0</v>
          </cell>
          <cell r="CM60">
            <v>0</v>
          </cell>
          <cell r="CN60">
            <v>0</v>
          </cell>
          <cell r="CO60">
            <v>0</v>
          </cell>
          <cell r="CX60">
            <v>0</v>
          </cell>
          <cell r="CY60">
            <v>0</v>
          </cell>
          <cell r="DB60">
            <v>0</v>
          </cell>
          <cell r="DC60">
            <v>0</v>
          </cell>
          <cell r="DJ60" t="str">
            <v>НКРКП</v>
          </cell>
          <cell r="DL60">
            <v>40816</v>
          </cell>
          <cell r="DM60" t="str">
            <v>№ 64</v>
          </cell>
          <cell r="DT60">
            <v>948.76</v>
          </cell>
        </row>
        <row r="61">
          <cell r="W61">
            <v>602.36699999999996</v>
          </cell>
          <cell r="AF61">
            <v>39884</v>
          </cell>
          <cell r="AG61">
            <v>155</v>
          </cell>
          <cell r="AH61">
            <v>498.98885350318471</v>
          </cell>
          <cell r="AM61">
            <v>1256</v>
          </cell>
          <cell r="AO61">
            <v>756572.95199999993</v>
          </cell>
          <cell r="AQ61">
            <v>626730</v>
          </cell>
          <cell r="AU61">
            <v>0</v>
          </cell>
          <cell r="AW61">
            <v>0</v>
          </cell>
          <cell r="AY61">
            <v>449591.02860000002</v>
          </cell>
          <cell r="AZ61">
            <v>357.95464060509556</v>
          </cell>
          <cell r="BA61">
            <v>0</v>
          </cell>
          <cell r="BB61">
            <v>0</v>
          </cell>
          <cell r="BC61">
            <v>0</v>
          </cell>
          <cell r="BD61">
            <v>0</v>
          </cell>
          <cell r="BG61">
            <v>0</v>
          </cell>
          <cell r="BH61">
            <v>0</v>
          </cell>
          <cell r="BI61">
            <v>18539</v>
          </cell>
          <cell r="BJ61">
            <v>14.760350318471337</v>
          </cell>
          <cell r="BK61">
            <v>0</v>
          </cell>
          <cell r="BL61">
            <v>0</v>
          </cell>
          <cell r="BM61">
            <v>112386</v>
          </cell>
          <cell r="BN61">
            <v>89.479299363057322</v>
          </cell>
          <cell r="BO61">
            <v>0</v>
          </cell>
          <cell r="BP61">
            <v>0</v>
          </cell>
          <cell r="BY61">
            <v>1286.98</v>
          </cell>
          <cell r="CF61">
            <v>235.83</v>
          </cell>
          <cell r="CG61">
            <v>1906.42</v>
          </cell>
          <cell r="CJ61">
            <v>0</v>
          </cell>
          <cell r="CK61">
            <v>0</v>
          </cell>
          <cell r="CL61">
            <v>0</v>
          </cell>
          <cell r="CM61">
            <v>0</v>
          </cell>
          <cell r="CN61">
            <v>0</v>
          </cell>
          <cell r="CO61">
            <v>0</v>
          </cell>
          <cell r="CX61">
            <v>0</v>
          </cell>
          <cell r="CY61">
            <v>0</v>
          </cell>
          <cell r="DB61">
            <v>0</v>
          </cell>
          <cell r="DC61">
            <v>0</v>
          </cell>
          <cell r="DJ61" t="str">
            <v>НКРКП</v>
          </cell>
          <cell r="DL61">
            <v>40816</v>
          </cell>
          <cell r="DM61" t="str">
            <v>№ 64</v>
          </cell>
          <cell r="DT61">
            <v>948.76</v>
          </cell>
        </row>
        <row r="62">
          <cell r="W62">
            <v>691.45</v>
          </cell>
          <cell r="AF62" t="str">
            <v>немає</v>
          </cell>
          <cell r="AG62" t="str">
            <v>немає</v>
          </cell>
          <cell r="AH62">
            <v>634.50286776755331</v>
          </cell>
          <cell r="AM62">
            <v>31732</v>
          </cell>
          <cell r="AO62">
            <v>21941091.400000002</v>
          </cell>
          <cell r="AQ62">
            <v>20134045</v>
          </cell>
          <cell r="AU62">
            <v>0</v>
          </cell>
          <cell r="AW62">
            <v>0</v>
          </cell>
          <cell r="AY62">
            <v>17760987</v>
          </cell>
          <cell r="AZ62">
            <v>559.71848607084337</v>
          </cell>
          <cell r="BA62">
            <v>0</v>
          </cell>
          <cell r="BB62">
            <v>0</v>
          </cell>
          <cell r="BC62">
            <v>0</v>
          </cell>
          <cell r="BD62">
            <v>0</v>
          </cell>
          <cell r="BG62">
            <v>0</v>
          </cell>
          <cell r="BH62">
            <v>0</v>
          </cell>
          <cell r="BI62">
            <v>887200</v>
          </cell>
          <cell r="BJ62">
            <v>27.959157947812933</v>
          </cell>
          <cell r="BK62">
            <v>0</v>
          </cell>
          <cell r="BL62">
            <v>0</v>
          </cell>
          <cell r="BM62">
            <v>435600</v>
          </cell>
          <cell r="BN62">
            <v>13.727467540652968</v>
          </cell>
          <cell r="BO62">
            <v>0</v>
          </cell>
          <cell r="BP62">
            <v>0</v>
          </cell>
          <cell r="BY62">
            <v>2414.79</v>
          </cell>
          <cell r="CF62">
            <v>4525</v>
          </cell>
          <cell r="CG62">
            <v>3925.08</v>
          </cell>
          <cell r="CJ62">
            <v>0</v>
          </cell>
          <cell r="CK62">
            <v>0</v>
          </cell>
          <cell r="CL62">
            <v>0</v>
          </cell>
          <cell r="CM62">
            <v>0</v>
          </cell>
          <cell r="CN62">
            <v>0</v>
          </cell>
          <cell r="CO62">
            <v>0</v>
          </cell>
          <cell r="CX62">
            <v>0</v>
          </cell>
          <cell r="CY62">
            <v>0</v>
          </cell>
          <cell r="DB62">
            <v>0</v>
          </cell>
          <cell r="DC62">
            <v>0</v>
          </cell>
          <cell r="DJ62" t="str">
            <v>МОС</v>
          </cell>
          <cell r="DL62">
            <v>40918</v>
          </cell>
          <cell r="DM62">
            <v>15</v>
          </cell>
          <cell r="DT62">
            <v>691.45</v>
          </cell>
        </row>
        <row r="63">
          <cell r="W63">
            <v>336.23551599899218</v>
          </cell>
          <cell r="AF63">
            <v>40424</v>
          </cell>
          <cell r="AG63" t="str">
            <v>6/1/1-254</v>
          </cell>
          <cell r="AH63">
            <v>336.23551604014449</v>
          </cell>
          <cell r="AM63">
            <v>119070</v>
          </cell>
          <cell r="AO63">
            <v>40035562.890000001</v>
          </cell>
          <cell r="AQ63">
            <v>40035562.894900002</v>
          </cell>
          <cell r="AU63">
            <v>0</v>
          </cell>
          <cell r="AW63">
            <v>0</v>
          </cell>
          <cell r="AY63">
            <v>21846193.030000001</v>
          </cell>
          <cell r="AZ63">
            <v>183.47352842865541</v>
          </cell>
          <cell r="BA63">
            <v>0</v>
          </cell>
          <cell r="BB63">
            <v>0</v>
          </cell>
          <cell r="BC63">
            <v>0</v>
          </cell>
          <cell r="BD63">
            <v>0</v>
          </cell>
          <cell r="BG63">
            <v>2499872.63</v>
          </cell>
          <cell r="BH63">
            <v>20.994983035189385</v>
          </cell>
          <cell r="BI63">
            <v>102750.32</v>
          </cell>
          <cell r="BJ63">
            <v>0.86294045519442353</v>
          </cell>
          <cell r="BK63">
            <v>0</v>
          </cell>
          <cell r="BL63">
            <v>0</v>
          </cell>
          <cell r="BM63">
            <v>11487581.007100001</v>
          </cell>
          <cell r="BN63">
            <v>96.477542681615859</v>
          </cell>
          <cell r="BO63">
            <v>0</v>
          </cell>
          <cell r="BP63">
            <v>0</v>
          </cell>
          <cell r="BY63">
            <v>2403.5700000000002</v>
          </cell>
          <cell r="CF63">
            <v>20024.008276810266</v>
          </cell>
          <cell r="CG63">
            <v>1091</v>
          </cell>
          <cell r="CJ63">
            <v>0</v>
          </cell>
          <cell r="CK63">
            <v>0</v>
          </cell>
          <cell r="CL63">
            <v>0</v>
          </cell>
          <cell r="CM63">
            <v>0</v>
          </cell>
          <cell r="CN63">
            <v>0</v>
          </cell>
          <cell r="CO63">
            <v>0</v>
          </cell>
          <cell r="CX63">
            <v>0</v>
          </cell>
          <cell r="CY63">
            <v>0</v>
          </cell>
          <cell r="DB63">
            <v>0</v>
          </cell>
          <cell r="DC63">
            <v>0</v>
          </cell>
          <cell r="DJ63" t="str">
            <v>МОС</v>
          </cell>
          <cell r="DL63">
            <v>40469</v>
          </cell>
          <cell r="DM63" t="str">
            <v xml:space="preserve"> № 571</v>
          </cell>
          <cell r="DO63" t="str">
            <v>тариф на теплову енергію</v>
          </cell>
          <cell r="DT63">
            <v>336.24</v>
          </cell>
        </row>
        <row r="64">
          <cell r="W64">
            <v>618.73</v>
          </cell>
          <cell r="AF64">
            <v>40424</v>
          </cell>
          <cell r="AG64" t="str">
            <v>6/1/1-254</v>
          </cell>
          <cell r="AH64">
            <v>562.00000000000011</v>
          </cell>
          <cell r="AM64">
            <v>14049.999999999998</v>
          </cell>
          <cell r="AO64">
            <v>8693156.5</v>
          </cell>
          <cell r="AQ64">
            <v>7896100</v>
          </cell>
          <cell r="AU64">
            <v>0</v>
          </cell>
          <cell r="AW64">
            <v>0</v>
          </cell>
          <cell r="AY64">
            <v>5749794.0700000003</v>
          </cell>
          <cell r="AZ64">
            <v>409.23801209964421</v>
          </cell>
          <cell r="BA64">
            <v>0</v>
          </cell>
          <cell r="BB64">
            <v>0</v>
          </cell>
          <cell r="BC64">
            <v>0</v>
          </cell>
          <cell r="BD64">
            <v>0</v>
          </cell>
          <cell r="BG64">
            <v>294979.51</v>
          </cell>
          <cell r="BH64">
            <v>20.994982918149468</v>
          </cell>
          <cell r="BI64">
            <v>12124.31</v>
          </cell>
          <cell r="BJ64">
            <v>0.86294021352313177</v>
          </cell>
          <cell r="BK64">
            <v>0</v>
          </cell>
          <cell r="BL64">
            <v>0</v>
          </cell>
          <cell r="BM64">
            <v>1355509.4747000001</v>
          </cell>
          <cell r="BN64">
            <v>96.477542683274038</v>
          </cell>
          <cell r="BO64">
            <v>0</v>
          </cell>
          <cell r="BP64">
            <v>0</v>
          </cell>
          <cell r="BY64">
            <v>2403.5700000000002</v>
          </cell>
          <cell r="CF64">
            <v>2332.6304372520226</v>
          </cell>
          <cell r="CG64">
            <v>2464.94</v>
          </cell>
          <cell r="CJ64">
            <v>0</v>
          </cell>
          <cell r="CK64">
            <v>0</v>
          </cell>
          <cell r="CL64">
            <v>0</v>
          </cell>
          <cell r="CM64">
            <v>0</v>
          </cell>
          <cell r="CN64">
            <v>0</v>
          </cell>
          <cell r="CO64">
            <v>0</v>
          </cell>
          <cell r="CX64">
            <v>0</v>
          </cell>
          <cell r="CY64">
            <v>0</v>
          </cell>
          <cell r="DB64">
            <v>0</v>
          </cell>
          <cell r="DC64">
            <v>0</v>
          </cell>
          <cell r="DJ64" t="str">
            <v>МОС</v>
          </cell>
          <cell r="DL64">
            <v>40469</v>
          </cell>
          <cell r="DM64" t="str">
            <v xml:space="preserve"> № 571</v>
          </cell>
          <cell r="DT64">
            <v>618.73</v>
          </cell>
        </row>
        <row r="65">
          <cell r="W65">
            <v>729.69</v>
          </cell>
          <cell r="AF65">
            <v>40424</v>
          </cell>
          <cell r="AG65" t="str">
            <v>6/1/1-254</v>
          </cell>
          <cell r="AH65">
            <v>562</v>
          </cell>
          <cell r="AM65">
            <v>2300</v>
          </cell>
          <cell r="AO65">
            <v>1678287.0000000002</v>
          </cell>
          <cell r="AQ65">
            <v>1292600</v>
          </cell>
          <cell r="AU65">
            <v>0</v>
          </cell>
          <cell r="AW65">
            <v>0</v>
          </cell>
          <cell r="AY65">
            <v>941247.42999999993</v>
          </cell>
          <cell r="AZ65">
            <v>409.23801304347825</v>
          </cell>
          <cell r="BA65">
            <v>0</v>
          </cell>
          <cell r="BB65">
            <v>0</v>
          </cell>
          <cell r="BC65">
            <v>0</v>
          </cell>
          <cell r="BD65">
            <v>0</v>
          </cell>
          <cell r="BG65">
            <v>48288.46</v>
          </cell>
          <cell r="BH65">
            <v>20.994982608695651</v>
          </cell>
          <cell r="BI65">
            <v>1984.76</v>
          </cell>
          <cell r="BJ65">
            <v>0.86293913043478265</v>
          </cell>
          <cell r="BK65">
            <v>0</v>
          </cell>
          <cell r="BL65">
            <v>0</v>
          </cell>
          <cell r="BM65">
            <v>221898.3481</v>
          </cell>
          <cell r="BN65">
            <v>96.477542652173909</v>
          </cell>
          <cell r="BO65">
            <v>0</v>
          </cell>
          <cell r="BP65">
            <v>0</v>
          </cell>
          <cell r="BY65">
            <v>2403.5700000000002</v>
          </cell>
          <cell r="CF65">
            <v>381.85409381161406</v>
          </cell>
          <cell r="CG65">
            <v>2464.94</v>
          </cell>
          <cell r="CJ65">
            <v>0</v>
          </cell>
          <cell r="CK65">
            <v>0</v>
          </cell>
          <cell r="CL65">
            <v>0</v>
          </cell>
          <cell r="CM65">
            <v>0</v>
          </cell>
          <cell r="CN65">
            <v>0</v>
          </cell>
          <cell r="CO65">
            <v>0</v>
          </cell>
          <cell r="CX65">
            <v>0</v>
          </cell>
          <cell r="CY65">
            <v>0</v>
          </cell>
          <cell r="DB65">
            <v>0</v>
          </cell>
          <cell r="DC65">
            <v>0</v>
          </cell>
          <cell r="DJ65" t="str">
            <v>МОС</v>
          </cell>
          <cell r="DL65">
            <v>40469</v>
          </cell>
          <cell r="DM65" t="str">
            <v xml:space="preserve"> № 571</v>
          </cell>
          <cell r="DT65">
            <v>729.69</v>
          </cell>
        </row>
        <row r="66">
          <cell r="W66">
            <v>243.69</v>
          </cell>
          <cell r="AF66">
            <v>39738</v>
          </cell>
          <cell r="AG66">
            <v>449</v>
          </cell>
          <cell r="AH66">
            <v>235.00246327276437</v>
          </cell>
          <cell r="AM66">
            <v>101865.6982</v>
          </cell>
          <cell r="AO66">
            <v>24823651.994357999</v>
          </cell>
          <cell r="AQ66">
            <v>23938690</v>
          </cell>
          <cell r="AU66">
            <v>0</v>
          </cell>
          <cell r="AW66">
            <v>0</v>
          </cell>
          <cell r="AY66">
            <v>11744733.938938001</v>
          </cell>
          <cell r="AZ66">
            <v>115.29625915760916</v>
          </cell>
          <cell r="BA66">
            <v>0</v>
          </cell>
          <cell r="BB66">
            <v>0</v>
          </cell>
          <cell r="BC66">
            <v>0</v>
          </cell>
          <cell r="BD66">
            <v>0</v>
          </cell>
          <cell r="BG66">
            <v>0</v>
          </cell>
          <cell r="BH66">
            <v>0</v>
          </cell>
          <cell r="BI66">
            <v>1791680</v>
          </cell>
          <cell r="BJ66">
            <v>17.58864889417702</v>
          </cell>
          <cell r="BK66">
            <v>0</v>
          </cell>
          <cell r="BL66">
            <v>0</v>
          </cell>
          <cell r="BM66">
            <v>7977510</v>
          </cell>
          <cell r="BN66">
            <v>78.313997164552887</v>
          </cell>
          <cell r="BO66">
            <v>0</v>
          </cell>
          <cell r="BP66">
            <v>0</v>
          </cell>
          <cell r="BY66">
            <v>2337.34</v>
          </cell>
          <cell r="CF66">
            <v>16713.010600000001</v>
          </cell>
          <cell r="CG66">
            <v>702.73</v>
          </cell>
          <cell r="CJ66">
            <v>0</v>
          </cell>
          <cell r="CK66">
            <v>0</v>
          </cell>
          <cell r="CL66">
            <v>0</v>
          </cell>
          <cell r="CM66">
            <v>0</v>
          </cell>
          <cell r="CN66">
            <v>0</v>
          </cell>
          <cell r="CO66">
            <v>0</v>
          </cell>
          <cell r="CX66">
            <v>0</v>
          </cell>
          <cell r="CY66">
            <v>0</v>
          </cell>
          <cell r="DB66">
            <v>0</v>
          </cell>
          <cell r="DC66">
            <v>0</v>
          </cell>
          <cell r="DJ66" t="str">
            <v>НКРЕ</v>
          </cell>
          <cell r="DL66">
            <v>40526</v>
          </cell>
          <cell r="DM66" t="str">
            <v>№ 1787</v>
          </cell>
          <cell r="DO66" t="str">
            <v>Тариф на теплову енергію</v>
          </cell>
          <cell r="DT66">
            <v>268.06</v>
          </cell>
        </row>
        <row r="67">
          <cell r="W67">
            <v>532.64</v>
          </cell>
          <cell r="AF67">
            <v>39857</v>
          </cell>
          <cell r="AG67">
            <v>54</v>
          </cell>
          <cell r="AH67">
            <v>476.26610157759274</v>
          </cell>
          <cell r="AM67">
            <v>25426.080000000002</v>
          </cell>
          <cell r="AO67">
            <v>13542947.2512</v>
          </cell>
          <cell r="AQ67">
            <v>12109580</v>
          </cell>
          <cell r="AU67">
            <v>0</v>
          </cell>
          <cell r="AW67">
            <v>0</v>
          </cell>
          <cell r="AY67">
            <v>8720306.9032749999</v>
          </cell>
          <cell r="AZ67">
            <v>342.9670206054177</v>
          </cell>
          <cell r="BA67">
            <v>0</v>
          </cell>
          <cell r="BB67">
            <v>0</v>
          </cell>
          <cell r="BC67">
            <v>0</v>
          </cell>
          <cell r="BD67">
            <v>0</v>
          </cell>
          <cell r="BG67">
            <v>0</v>
          </cell>
          <cell r="BH67">
            <v>0</v>
          </cell>
          <cell r="BI67">
            <v>512620</v>
          </cell>
          <cell r="BJ67">
            <v>20.161188826590649</v>
          </cell>
          <cell r="BK67">
            <v>0</v>
          </cell>
          <cell r="BL67">
            <v>0</v>
          </cell>
          <cell r="BM67">
            <v>2210410</v>
          </cell>
          <cell r="BN67">
            <v>86.93475360731972</v>
          </cell>
          <cell r="BO67">
            <v>0</v>
          </cell>
          <cell r="BP67">
            <v>0</v>
          </cell>
          <cell r="BY67">
            <v>2337.34</v>
          </cell>
          <cell r="CF67">
            <v>4070.6298999999999</v>
          </cell>
          <cell r="CG67">
            <v>2142.25</v>
          </cell>
          <cell r="CJ67">
            <v>0</v>
          </cell>
          <cell r="CK67">
            <v>0</v>
          </cell>
          <cell r="CL67">
            <v>0</v>
          </cell>
          <cell r="CM67">
            <v>0</v>
          </cell>
          <cell r="CN67">
            <v>0</v>
          </cell>
          <cell r="CO67">
            <v>0</v>
          </cell>
          <cell r="CX67">
            <v>0</v>
          </cell>
          <cell r="CY67">
            <v>0</v>
          </cell>
          <cell r="DB67">
            <v>0</v>
          </cell>
          <cell r="DC67">
            <v>0</v>
          </cell>
          <cell r="DJ67" t="str">
            <v>НКРКП</v>
          </cell>
          <cell r="DL67">
            <v>40816</v>
          </cell>
          <cell r="DM67" t="str">
            <v>№ 66</v>
          </cell>
          <cell r="DT67">
            <v>790.35</v>
          </cell>
        </row>
        <row r="68">
          <cell r="W68">
            <v>576.42999999999995</v>
          </cell>
          <cell r="AF68">
            <v>39857</v>
          </cell>
          <cell r="AG68">
            <v>55</v>
          </cell>
          <cell r="AH68">
            <v>499.06486130449997</v>
          </cell>
          <cell r="AM68">
            <v>6620.9430000000002</v>
          </cell>
          <cell r="AO68">
            <v>3816510.17349</v>
          </cell>
          <cell r="AQ68">
            <v>3304280</v>
          </cell>
          <cell r="AU68">
            <v>0</v>
          </cell>
          <cell r="AW68">
            <v>0</v>
          </cell>
          <cell r="AY68">
            <v>2294113.8882749998</v>
          </cell>
          <cell r="AZ68">
            <v>346.4935264168563</v>
          </cell>
          <cell r="BA68">
            <v>0</v>
          </cell>
          <cell r="BB68">
            <v>0</v>
          </cell>
          <cell r="BC68">
            <v>0</v>
          </cell>
          <cell r="BD68">
            <v>0</v>
          </cell>
          <cell r="BG68">
            <v>0</v>
          </cell>
          <cell r="BH68">
            <v>0</v>
          </cell>
          <cell r="BI68">
            <v>133490</v>
          </cell>
          <cell r="BJ68">
            <v>20.161780580198318</v>
          </cell>
          <cell r="BK68">
            <v>0</v>
          </cell>
          <cell r="BL68">
            <v>0</v>
          </cell>
          <cell r="BM68">
            <v>575600</v>
          </cell>
          <cell r="BN68">
            <v>86.936256663136959</v>
          </cell>
          <cell r="BO68">
            <v>0</v>
          </cell>
          <cell r="BP68">
            <v>0</v>
          </cell>
          <cell r="BY68">
            <v>2337.34</v>
          </cell>
          <cell r="CF68">
            <v>1070.8898999999999</v>
          </cell>
          <cell r="CG68">
            <v>2142.25</v>
          </cell>
          <cell r="CJ68">
            <v>0</v>
          </cell>
          <cell r="CK68">
            <v>0</v>
          </cell>
          <cell r="CL68">
            <v>0</v>
          </cell>
          <cell r="CM68">
            <v>0</v>
          </cell>
          <cell r="CN68">
            <v>0</v>
          </cell>
          <cell r="CO68">
            <v>0</v>
          </cell>
          <cell r="CX68">
            <v>0</v>
          </cell>
          <cell r="CY68">
            <v>0</v>
          </cell>
          <cell r="DB68">
            <v>0</v>
          </cell>
          <cell r="DC68">
            <v>0</v>
          </cell>
          <cell r="DJ68" t="str">
            <v>НКРКП</v>
          </cell>
          <cell r="DL68">
            <v>40816</v>
          </cell>
          <cell r="DM68" t="str">
            <v>№ 66</v>
          </cell>
          <cell r="DT68">
            <v>836.77</v>
          </cell>
        </row>
        <row r="69">
          <cell r="W69">
            <v>255.84</v>
          </cell>
          <cell r="AF69">
            <v>39966</v>
          </cell>
          <cell r="AG69" t="str">
            <v>6/1/2-258</v>
          </cell>
          <cell r="AH69">
            <v>255.84183934057816</v>
          </cell>
          <cell r="AM69">
            <v>127263</v>
          </cell>
          <cell r="AO69">
            <v>32558965.920000002</v>
          </cell>
          <cell r="AQ69">
            <v>32559200</v>
          </cell>
          <cell r="AU69">
            <v>0</v>
          </cell>
          <cell r="AW69">
            <v>0</v>
          </cell>
          <cell r="AY69">
            <v>17879667.245189998</v>
          </cell>
          <cell r="AZ69">
            <v>140.4938375269324</v>
          </cell>
          <cell r="BA69">
            <v>0</v>
          </cell>
          <cell r="BB69">
            <v>0</v>
          </cell>
          <cell r="BC69">
            <v>0</v>
          </cell>
          <cell r="BD69">
            <v>0</v>
          </cell>
          <cell r="BG69">
            <v>2133439</v>
          </cell>
          <cell r="BH69">
            <v>16.764016249813377</v>
          </cell>
          <cell r="BI69">
            <v>904363</v>
          </cell>
          <cell r="BJ69">
            <v>7.1062524064339199</v>
          </cell>
          <cell r="BK69">
            <v>0</v>
          </cell>
          <cell r="BL69">
            <v>0</v>
          </cell>
          <cell r="BM69">
            <v>9013880</v>
          </cell>
          <cell r="BN69">
            <v>70.828756197795116</v>
          </cell>
          <cell r="BO69">
            <v>0</v>
          </cell>
          <cell r="BP69">
            <v>0</v>
          </cell>
          <cell r="BY69">
            <v>2032.2</v>
          </cell>
          <cell r="CF69">
            <v>24072.902999999998</v>
          </cell>
          <cell r="CG69">
            <v>742.73</v>
          </cell>
          <cell r="CJ69">
            <v>0</v>
          </cell>
          <cell r="CK69">
            <v>0</v>
          </cell>
          <cell r="CL69">
            <v>0</v>
          </cell>
          <cell r="CM69">
            <v>0</v>
          </cell>
          <cell r="CN69">
            <v>0</v>
          </cell>
          <cell r="CO69">
            <v>0</v>
          </cell>
          <cell r="CX69">
            <v>0</v>
          </cell>
          <cell r="CY69">
            <v>0</v>
          </cell>
          <cell r="DB69">
            <v>0</v>
          </cell>
          <cell r="DC69">
            <v>0</v>
          </cell>
          <cell r="DJ69" t="str">
            <v>НКРЕ</v>
          </cell>
          <cell r="DL69">
            <v>40526</v>
          </cell>
          <cell r="DM69">
            <v>1841</v>
          </cell>
          <cell r="DO69" t="str">
            <v xml:space="preserve"> тариф на теплову енергію </v>
          </cell>
          <cell r="DT69">
            <v>281.42</v>
          </cell>
        </row>
        <row r="70">
          <cell r="W70">
            <v>489.03</v>
          </cell>
          <cell r="AF70">
            <v>39966</v>
          </cell>
          <cell r="AG70" t="str">
            <v>6/1/2-258</v>
          </cell>
          <cell r="AH70">
            <v>483.70971278228461</v>
          </cell>
          <cell r="AM70">
            <v>22805</v>
          </cell>
          <cell r="AO70">
            <v>11152329.149999999</v>
          </cell>
          <cell r="AQ70">
            <v>11031000</v>
          </cell>
          <cell r="AU70">
            <v>0</v>
          </cell>
          <cell r="AW70">
            <v>0</v>
          </cell>
          <cell r="AY70">
            <v>8401075.8337999992</v>
          </cell>
          <cell r="AZ70">
            <v>368.38745160271867</v>
          </cell>
          <cell r="BA70">
            <v>0</v>
          </cell>
          <cell r="BB70">
            <v>0</v>
          </cell>
          <cell r="BC70">
            <v>0</v>
          </cell>
          <cell r="BD70">
            <v>0</v>
          </cell>
          <cell r="BG70">
            <v>384655</v>
          </cell>
          <cell r="BH70">
            <v>16.8671344003508</v>
          </cell>
          <cell r="BI70">
            <v>161469</v>
          </cell>
          <cell r="BJ70">
            <v>7.0804209603157204</v>
          </cell>
          <cell r="BK70">
            <v>0</v>
          </cell>
          <cell r="BL70">
            <v>0</v>
          </cell>
          <cell r="BM70">
            <v>1615120</v>
          </cell>
          <cell r="BN70">
            <v>70.823065117298839</v>
          </cell>
          <cell r="BO70">
            <v>0</v>
          </cell>
          <cell r="BP70">
            <v>0</v>
          </cell>
          <cell r="BY70">
            <v>2032.2</v>
          </cell>
          <cell r="CF70">
            <v>3935.8150000000001</v>
          </cell>
          <cell r="CG70">
            <v>2134.52</v>
          </cell>
          <cell r="CJ70">
            <v>0</v>
          </cell>
          <cell r="CK70">
            <v>0</v>
          </cell>
          <cell r="CL70">
            <v>0</v>
          </cell>
          <cell r="CM70">
            <v>0</v>
          </cell>
          <cell r="CN70">
            <v>0</v>
          </cell>
          <cell r="CO70">
            <v>0</v>
          </cell>
          <cell r="CX70">
            <v>0</v>
          </cell>
          <cell r="CY70">
            <v>0</v>
          </cell>
          <cell r="DB70">
            <v>0</v>
          </cell>
          <cell r="DC70">
            <v>0</v>
          </cell>
          <cell r="DJ70" t="str">
            <v>НКРКП</v>
          </cell>
          <cell r="DL70">
            <v>40816</v>
          </cell>
          <cell r="DM70">
            <v>14</v>
          </cell>
          <cell r="DT70">
            <v>768.32</v>
          </cell>
        </row>
        <row r="71">
          <cell r="W71">
            <v>725.57</v>
          </cell>
          <cell r="AF71">
            <v>39966</v>
          </cell>
          <cell r="AG71" t="str">
            <v>6/1/2-258</v>
          </cell>
          <cell r="AH71">
            <v>483.70944051275205</v>
          </cell>
          <cell r="AM71">
            <v>14978</v>
          </cell>
          <cell r="AO71">
            <v>10867587.460000001</v>
          </cell>
          <cell r="AQ71">
            <v>7245000</v>
          </cell>
          <cell r="AU71">
            <v>0</v>
          </cell>
          <cell r="AW71">
            <v>0</v>
          </cell>
          <cell r="AY71">
            <v>5517782.4834000003</v>
          </cell>
          <cell r="AZ71">
            <v>368.39247452263322</v>
          </cell>
          <cell r="BA71">
            <v>0</v>
          </cell>
          <cell r="BB71">
            <v>0</v>
          </cell>
          <cell r="BC71">
            <v>0</v>
          </cell>
          <cell r="BD71">
            <v>0</v>
          </cell>
          <cell r="BG71">
            <v>252606</v>
          </cell>
          <cell r="BH71">
            <v>16.865135532113769</v>
          </cell>
          <cell r="BI71">
            <v>106068</v>
          </cell>
          <cell r="BJ71">
            <v>7.0815863266123644</v>
          </cell>
          <cell r="BK71">
            <v>0</v>
          </cell>
          <cell r="BL71">
            <v>0</v>
          </cell>
          <cell r="BM71">
            <v>1060700</v>
          </cell>
          <cell r="BN71">
            <v>70.817198557884893</v>
          </cell>
          <cell r="BO71">
            <v>0</v>
          </cell>
          <cell r="BP71">
            <v>0</v>
          </cell>
          <cell r="BY71">
            <v>2032.2</v>
          </cell>
          <cell r="CF71">
            <v>2586.21</v>
          </cell>
          <cell r="CG71">
            <v>2133.54</v>
          </cell>
          <cell r="CJ71">
            <v>0</v>
          </cell>
          <cell r="CK71">
            <v>0</v>
          </cell>
          <cell r="CL71">
            <v>0</v>
          </cell>
          <cell r="CM71">
            <v>0</v>
          </cell>
          <cell r="CN71">
            <v>0</v>
          </cell>
          <cell r="CO71">
            <v>0</v>
          </cell>
          <cell r="CX71">
            <v>0</v>
          </cell>
          <cell r="CY71">
            <v>0</v>
          </cell>
          <cell r="DB71">
            <v>0</v>
          </cell>
          <cell r="DC71">
            <v>0</v>
          </cell>
          <cell r="DJ71" t="str">
            <v>НКРКП</v>
          </cell>
          <cell r="DL71">
            <v>40816</v>
          </cell>
          <cell r="DM71">
            <v>14</v>
          </cell>
          <cell r="DT71">
            <v>999.9</v>
          </cell>
        </row>
        <row r="72">
          <cell r="W72">
            <v>200.88</v>
          </cell>
          <cell r="AF72">
            <v>39689</v>
          </cell>
          <cell r="AG72">
            <v>94</v>
          </cell>
          <cell r="AH72">
            <v>195.0258260227925</v>
          </cell>
          <cell r="AM72">
            <v>121970</v>
          </cell>
          <cell r="AO72">
            <v>24501333.599999998</v>
          </cell>
          <cell r="AQ72">
            <v>23787300</v>
          </cell>
          <cell r="AU72">
            <v>0</v>
          </cell>
          <cell r="AW72">
            <v>0</v>
          </cell>
          <cell r="AY72">
            <v>15058869.672</v>
          </cell>
          <cell r="AZ72">
            <v>123.46371789784374</v>
          </cell>
          <cell r="BA72">
            <v>0</v>
          </cell>
          <cell r="BB72">
            <v>0</v>
          </cell>
          <cell r="BC72">
            <v>0</v>
          </cell>
          <cell r="BD72">
            <v>0</v>
          </cell>
          <cell r="BG72">
            <v>0</v>
          </cell>
          <cell r="BH72">
            <v>0</v>
          </cell>
          <cell r="BI72">
            <v>2548000</v>
          </cell>
          <cell r="BJ72">
            <v>20.89038288103632</v>
          </cell>
          <cell r="BK72">
            <v>0</v>
          </cell>
          <cell r="BL72">
            <v>0</v>
          </cell>
          <cell r="BM72">
            <v>4393800</v>
          </cell>
          <cell r="BN72">
            <v>36.023612363695989</v>
          </cell>
          <cell r="BO72">
            <v>0</v>
          </cell>
          <cell r="BP72">
            <v>0</v>
          </cell>
          <cell r="BY72">
            <v>1311.6</v>
          </cell>
          <cell r="CF72">
            <v>20704.599999999999</v>
          </cell>
          <cell r="CG72">
            <v>727.32</v>
          </cell>
          <cell r="CJ72">
            <v>0</v>
          </cell>
          <cell r="CK72">
            <v>0</v>
          </cell>
          <cell r="CL72">
            <v>0</v>
          </cell>
          <cell r="CM72">
            <v>0</v>
          </cell>
          <cell r="CN72">
            <v>0</v>
          </cell>
          <cell r="CO72">
            <v>0</v>
          </cell>
          <cell r="CX72">
            <v>0</v>
          </cell>
          <cell r="CY72">
            <v>0</v>
          </cell>
          <cell r="DB72">
            <v>0</v>
          </cell>
          <cell r="DC72">
            <v>0</v>
          </cell>
          <cell r="DJ72" t="str">
            <v>НКРЕ</v>
          </cell>
          <cell r="DL72">
            <v>40526</v>
          </cell>
          <cell r="DM72">
            <v>1848</v>
          </cell>
          <cell r="DO72" t="str">
            <v xml:space="preserve"> тариф на теплову енергію </v>
          </cell>
          <cell r="DT72">
            <v>220.97</v>
          </cell>
        </row>
        <row r="73">
          <cell r="W73">
            <v>455.57</v>
          </cell>
          <cell r="AF73">
            <v>39864</v>
          </cell>
          <cell r="AG73">
            <v>32</v>
          </cell>
          <cell r="AH73">
            <v>438.05308502633557</v>
          </cell>
          <cell r="AM73">
            <v>26580</v>
          </cell>
          <cell r="AO73">
            <v>12109050.6</v>
          </cell>
          <cell r="AQ73">
            <v>11643451</v>
          </cell>
          <cell r="AU73">
            <v>0</v>
          </cell>
          <cell r="AW73">
            <v>0</v>
          </cell>
          <cell r="AY73">
            <v>9664760.875</v>
          </cell>
          <cell r="AZ73">
            <v>363.6102661775771</v>
          </cell>
          <cell r="BA73">
            <v>0</v>
          </cell>
          <cell r="BB73">
            <v>0</v>
          </cell>
          <cell r="BC73">
            <v>0</v>
          </cell>
          <cell r="BD73">
            <v>0</v>
          </cell>
          <cell r="BG73">
            <v>0</v>
          </cell>
          <cell r="BH73">
            <v>0</v>
          </cell>
          <cell r="BI73">
            <v>636000</v>
          </cell>
          <cell r="BJ73">
            <v>23.927765237020317</v>
          </cell>
          <cell r="BK73">
            <v>0</v>
          </cell>
          <cell r="BL73">
            <v>0</v>
          </cell>
          <cell r="BM73">
            <v>957800</v>
          </cell>
          <cell r="BN73">
            <v>36.034612490594434</v>
          </cell>
          <cell r="BO73">
            <v>0</v>
          </cell>
          <cell r="BP73">
            <v>0</v>
          </cell>
          <cell r="BY73">
            <v>1311.6</v>
          </cell>
          <cell r="CF73">
            <v>4511.5</v>
          </cell>
          <cell r="CG73">
            <v>2142.25</v>
          </cell>
          <cell r="CJ73">
            <v>0</v>
          </cell>
          <cell r="CK73">
            <v>0</v>
          </cell>
          <cell r="CL73">
            <v>0</v>
          </cell>
          <cell r="CM73">
            <v>0</v>
          </cell>
          <cell r="CN73">
            <v>0</v>
          </cell>
          <cell r="CO73">
            <v>0</v>
          </cell>
          <cell r="CX73">
            <v>0</v>
          </cell>
          <cell r="CY73">
            <v>0</v>
          </cell>
          <cell r="DB73">
            <v>0</v>
          </cell>
          <cell r="DC73">
            <v>0</v>
          </cell>
          <cell r="DJ73" t="str">
            <v>НКРКП</v>
          </cell>
          <cell r="DL73">
            <v>40816</v>
          </cell>
          <cell r="DM73">
            <v>8</v>
          </cell>
          <cell r="DT73">
            <v>728.82</v>
          </cell>
        </row>
        <row r="74">
          <cell r="W74">
            <v>503.76</v>
          </cell>
          <cell r="AF74">
            <v>39864</v>
          </cell>
          <cell r="AG74">
            <v>31</v>
          </cell>
          <cell r="AH74">
            <v>438.05384615384617</v>
          </cell>
          <cell r="AM74">
            <v>13000</v>
          </cell>
          <cell r="AO74">
            <v>6548880</v>
          </cell>
          <cell r="AQ74">
            <v>5694700</v>
          </cell>
          <cell r="AU74">
            <v>0</v>
          </cell>
          <cell r="AW74">
            <v>0</v>
          </cell>
          <cell r="AY74">
            <v>4726874.625</v>
          </cell>
          <cell r="AZ74">
            <v>363.60574038461539</v>
          </cell>
          <cell r="BA74">
            <v>0</v>
          </cell>
          <cell r="BB74">
            <v>0</v>
          </cell>
          <cell r="BC74">
            <v>0</v>
          </cell>
          <cell r="BD74">
            <v>0</v>
          </cell>
          <cell r="BG74">
            <v>0</v>
          </cell>
          <cell r="BH74">
            <v>0</v>
          </cell>
          <cell r="BI74">
            <v>311400</v>
          </cell>
          <cell r="BJ74">
            <v>23.953846153846154</v>
          </cell>
          <cell r="BK74">
            <v>0</v>
          </cell>
          <cell r="BL74">
            <v>0</v>
          </cell>
          <cell r="BM74">
            <v>468500</v>
          </cell>
          <cell r="BN74">
            <v>36.03846153846154</v>
          </cell>
          <cell r="BO74">
            <v>0</v>
          </cell>
          <cell r="BP74">
            <v>0</v>
          </cell>
          <cell r="BY74">
            <v>1311.6</v>
          </cell>
          <cell r="CF74">
            <v>2206.5</v>
          </cell>
          <cell r="CG74">
            <v>2142.25</v>
          </cell>
          <cell r="CJ74">
            <v>0</v>
          </cell>
          <cell r="CK74">
            <v>0</v>
          </cell>
          <cell r="CL74">
            <v>0</v>
          </cell>
          <cell r="CM74">
            <v>0</v>
          </cell>
          <cell r="CN74">
            <v>0</v>
          </cell>
          <cell r="CO74">
            <v>0</v>
          </cell>
          <cell r="CX74">
            <v>0</v>
          </cell>
          <cell r="CY74">
            <v>0</v>
          </cell>
          <cell r="DB74">
            <v>0</v>
          </cell>
          <cell r="DC74">
            <v>0</v>
          </cell>
          <cell r="DJ74" t="str">
            <v>НКРКП</v>
          </cell>
          <cell r="DL74">
            <v>40816</v>
          </cell>
          <cell r="DM74">
            <v>8</v>
          </cell>
          <cell r="DT74">
            <v>777.01</v>
          </cell>
        </row>
        <row r="75">
          <cell r="W75">
            <v>179.83</v>
          </cell>
          <cell r="AF75">
            <v>39874</v>
          </cell>
          <cell r="AG75" t="str">
            <v>№25/447-35</v>
          </cell>
          <cell r="AH75">
            <v>201.13303064549174</v>
          </cell>
          <cell r="AM75">
            <v>75655.5</v>
          </cell>
          <cell r="AO75">
            <v>13605128.565000001</v>
          </cell>
          <cell r="AQ75">
            <v>15216820</v>
          </cell>
          <cell r="AU75">
            <v>0</v>
          </cell>
          <cell r="AW75">
            <v>0</v>
          </cell>
          <cell r="AY75">
            <v>8401807.9002000019</v>
          </cell>
          <cell r="AZ75">
            <v>111.0534977655293</v>
          </cell>
          <cell r="BA75">
            <v>0</v>
          </cell>
          <cell r="BB75">
            <v>0</v>
          </cell>
          <cell r="BC75">
            <v>0</v>
          </cell>
          <cell r="BD75">
            <v>0</v>
          </cell>
          <cell r="BG75">
            <v>0</v>
          </cell>
          <cell r="BH75">
            <v>0</v>
          </cell>
          <cell r="BI75">
            <v>1739090</v>
          </cell>
          <cell r="BJ75">
            <v>22.986960630753877</v>
          </cell>
          <cell r="BK75">
            <v>0</v>
          </cell>
          <cell r="BL75">
            <v>0</v>
          </cell>
          <cell r="BM75">
            <v>3802110</v>
          </cell>
          <cell r="BN75">
            <v>50.255566350100125</v>
          </cell>
          <cell r="BO75">
            <v>0</v>
          </cell>
          <cell r="BP75">
            <v>0</v>
          </cell>
          <cell r="BY75">
            <v>1476</v>
          </cell>
          <cell r="CF75">
            <v>11551.735000000001</v>
          </cell>
          <cell r="CG75">
            <v>727.32</v>
          </cell>
          <cell r="CJ75">
            <v>0</v>
          </cell>
          <cell r="CK75">
            <v>0</v>
          </cell>
          <cell r="CL75">
            <v>0</v>
          </cell>
          <cell r="CM75">
            <v>0</v>
          </cell>
          <cell r="CN75">
            <v>0</v>
          </cell>
          <cell r="CO75">
            <v>0</v>
          </cell>
          <cell r="CX75">
            <v>0</v>
          </cell>
          <cell r="CY75">
            <v>0</v>
          </cell>
          <cell r="DB75">
            <v>0</v>
          </cell>
          <cell r="DC75">
            <v>0</v>
          </cell>
          <cell r="DJ75" t="str">
            <v>НКРЕ</v>
          </cell>
          <cell r="DL75">
            <v>40526</v>
          </cell>
          <cell r="DM75">
            <v>1819</v>
          </cell>
          <cell r="DO75" t="str">
            <v>тариф на теплову енергію</v>
          </cell>
          <cell r="DT75">
            <v>224.79</v>
          </cell>
        </row>
        <row r="76">
          <cell r="W76">
            <v>425.04</v>
          </cell>
          <cell r="AF76">
            <v>39874</v>
          </cell>
          <cell r="AG76" t="str">
            <v>№25/448-36</v>
          </cell>
          <cell r="AH76">
            <v>412.95634507188998</v>
          </cell>
          <cell r="AM76">
            <v>19196</v>
          </cell>
          <cell r="AO76">
            <v>8159067.8400000008</v>
          </cell>
          <cell r="AQ76">
            <v>7927110</v>
          </cell>
          <cell r="AU76">
            <v>0</v>
          </cell>
          <cell r="AW76">
            <v>0</v>
          </cell>
          <cell r="AY76">
            <v>6220219.9620000003</v>
          </cell>
          <cell r="AZ76">
            <v>324.03729745780373</v>
          </cell>
          <cell r="BA76">
            <v>0</v>
          </cell>
          <cell r="BB76">
            <v>0</v>
          </cell>
          <cell r="BC76">
            <v>0</v>
          </cell>
          <cell r="BD76">
            <v>0</v>
          </cell>
          <cell r="BG76">
            <v>0</v>
          </cell>
          <cell r="BH76">
            <v>0</v>
          </cell>
          <cell r="BI76">
            <v>441260</v>
          </cell>
          <cell r="BJ76">
            <v>22.987080641800375</v>
          </cell>
          <cell r="BK76">
            <v>0</v>
          </cell>
          <cell r="BL76">
            <v>0</v>
          </cell>
          <cell r="BM76">
            <v>964710</v>
          </cell>
          <cell r="BN76">
            <v>50.255782454678055</v>
          </cell>
          <cell r="BO76">
            <v>0</v>
          </cell>
          <cell r="BP76">
            <v>0</v>
          </cell>
          <cell r="BY76">
            <v>1476</v>
          </cell>
          <cell r="CF76">
            <v>2903.5920000000001</v>
          </cell>
          <cell r="CG76">
            <v>2142.25</v>
          </cell>
          <cell r="CJ76">
            <v>0</v>
          </cell>
          <cell r="CK76">
            <v>0</v>
          </cell>
          <cell r="CL76">
            <v>0</v>
          </cell>
          <cell r="CM76">
            <v>0</v>
          </cell>
          <cell r="CN76">
            <v>0</v>
          </cell>
          <cell r="CO76">
            <v>0</v>
          </cell>
          <cell r="CX76">
            <v>0</v>
          </cell>
          <cell r="CY76">
            <v>0</v>
          </cell>
          <cell r="DB76">
            <v>0</v>
          </cell>
          <cell r="DC76">
            <v>0</v>
          </cell>
          <cell r="DJ76" t="str">
            <v>НКРКП</v>
          </cell>
          <cell r="DL76">
            <v>40816</v>
          </cell>
          <cell r="DM76">
            <v>32</v>
          </cell>
          <cell r="DT76">
            <v>668.51</v>
          </cell>
        </row>
        <row r="77">
          <cell r="W77">
            <v>429.71</v>
          </cell>
          <cell r="AF77">
            <v>39874</v>
          </cell>
          <cell r="AG77" t="str">
            <v>№25/449-37</v>
          </cell>
          <cell r="AH77">
            <v>417.62857025213083</v>
          </cell>
          <cell r="AM77">
            <v>7285.9</v>
          </cell>
          <cell r="AO77">
            <v>3130824.0889999997</v>
          </cell>
          <cell r="AQ77">
            <v>3042800</v>
          </cell>
          <cell r="AU77">
            <v>0</v>
          </cell>
          <cell r="AW77">
            <v>0</v>
          </cell>
          <cell r="AY77">
            <v>2394943.3832500004</v>
          </cell>
          <cell r="AZ77">
            <v>328.7093404040682</v>
          </cell>
          <cell r="BA77">
            <v>0</v>
          </cell>
          <cell r="BB77">
            <v>0</v>
          </cell>
          <cell r="BC77">
            <v>0</v>
          </cell>
          <cell r="BD77">
            <v>0</v>
          </cell>
          <cell r="BG77">
            <v>0</v>
          </cell>
          <cell r="BH77">
            <v>0</v>
          </cell>
          <cell r="BI77">
            <v>167480</v>
          </cell>
          <cell r="BJ77">
            <v>22.986865040695044</v>
          </cell>
          <cell r="BK77">
            <v>0</v>
          </cell>
          <cell r="BL77">
            <v>0</v>
          </cell>
          <cell r="BM77">
            <v>366160</v>
          </cell>
          <cell r="BN77">
            <v>50.255973867332798</v>
          </cell>
          <cell r="BO77">
            <v>0</v>
          </cell>
          <cell r="BP77">
            <v>0</v>
          </cell>
          <cell r="BY77">
            <v>1476</v>
          </cell>
          <cell r="CF77">
            <v>1117.9570000000001</v>
          </cell>
          <cell r="CG77">
            <v>2142.25</v>
          </cell>
          <cell r="CJ77">
            <v>0</v>
          </cell>
          <cell r="CK77">
            <v>0</v>
          </cell>
          <cell r="CL77">
            <v>0</v>
          </cell>
          <cell r="CM77">
            <v>0</v>
          </cell>
          <cell r="CN77">
            <v>0</v>
          </cell>
          <cell r="CO77">
            <v>0</v>
          </cell>
          <cell r="CX77">
            <v>0</v>
          </cell>
          <cell r="CY77">
            <v>0</v>
          </cell>
          <cell r="DB77">
            <v>0</v>
          </cell>
          <cell r="DC77">
            <v>0</v>
          </cell>
          <cell r="DJ77" t="str">
            <v>НКРКП</v>
          </cell>
          <cell r="DL77">
            <v>40816</v>
          </cell>
          <cell r="DM77">
            <v>32</v>
          </cell>
          <cell r="DT77">
            <v>676.7</v>
          </cell>
        </row>
        <row r="78">
          <cell r="W78">
            <v>240.09</v>
          </cell>
          <cell r="AF78">
            <v>40415</v>
          </cell>
          <cell r="AG78">
            <v>82</v>
          </cell>
          <cell r="AH78">
            <v>220.27331849456581</v>
          </cell>
          <cell r="AM78">
            <v>35007.001541088757</v>
          </cell>
          <cell r="AO78">
            <v>8404831</v>
          </cell>
          <cell r="AQ78">
            <v>7711108.4000000004</v>
          </cell>
          <cell r="AU78">
            <v>0</v>
          </cell>
          <cell r="AW78">
            <v>0</v>
          </cell>
          <cell r="AY78">
            <v>4257082</v>
          </cell>
          <cell r="AZ78">
            <v>121.60658761371883</v>
          </cell>
          <cell r="BA78">
            <v>0</v>
          </cell>
          <cell r="BB78">
            <v>0</v>
          </cell>
          <cell r="BC78">
            <v>0</v>
          </cell>
          <cell r="BD78">
            <v>0</v>
          </cell>
          <cell r="BG78">
            <v>0</v>
          </cell>
          <cell r="BH78">
            <v>0</v>
          </cell>
          <cell r="BI78">
            <v>732389</v>
          </cell>
          <cell r="BJ78">
            <v>20.921214835848573</v>
          </cell>
          <cell r="BK78">
            <v>0</v>
          </cell>
          <cell r="BL78">
            <v>0</v>
          </cell>
          <cell r="BM78">
            <v>2179068</v>
          </cell>
          <cell r="BN78">
            <v>62.246633646768153</v>
          </cell>
          <cell r="BO78">
            <v>0</v>
          </cell>
          <cell r="BP78">
            <v>0</v>
          </cell>
          <cell r="BY78">
            <v>2481.4299999999998</v>
          </cell>
          <cell r="CF78">
            <v>3902</v>
          </cell>
          <cell r="CG78">
            <v>1091</v>
          </cell>
          <cell r="CJ78">
            <v>0</v>
          </cell>
          <cell r="CK78">
            <v>0</v>
          </cell>
          <cell r="CL78">
            <v>0</v>
          </cell>
          <cell r="CM78">
            <v>0</v>
          </cell>
          <cell r="CN78">
            <v>0</v>
          </cell>
          <cell r="CO78">
            <v>0</v>
          </cell>
          <cell r="CX78">
            <v>0</v>
          </cell>
          <cell r="CY78">
            <v>0</v>
          </cell>
          <cell r="DB78">
            <v>0</v>
          </cell>
          <cell r="DC78">
            <v>0</v>
          </cell>
          <cell r="DJ78" t="str">
            <v>МОС</v>
          </cell>
          <cell r="DL78">
            <v>40430</v>
          </cell>
          <cell r="DM78">
            <v>262</v>
          </cell>
          <cell r="DO78" t="str">
            <v xml:space="preserve"> на теплову енергію для І групи споживачів (населення)</v>
          </cell>
          <cell r="DT78">
            <v>240.09</v>
          </cell>
        </row>
        <row r="79">
          <cell r="W79">
            <v>713.9</v>
          </cell>
          <cell r="AF79">
            <v>40443</v>
          </cell>
          <cell r="AG79">
            <v>124</v>
          </cell>
          <cell r="AH79">
            <v>620.7847851793457</v>
          </cell>
          <cell r="AM79">
            <v>10148</v>
          </cell>
          <cell r="AO79">
            <v>7244657.2000000002</v>
          </cell>
          <cell r="AQ79">
            <v>6299724</v>
          </cell>
          <cell r="AU79">
            <v>0</v>
          </cell>
          <cell r="AW79">
            <v>0</v>
          </cell>
          <cell r="AY79">
            <v>5257882</v>
          </cell>
          <cell r="AZ79">
            <v>518.12002364998034</v>
          </cell>
          <cell r="BA79">
            <v>0</v>
          </cell>
          <cell r="BB79">
            <v>0</v>
          </cell>
          <cell r="BC79">
            <v>0</v>
          </cell>
          <cell r="BD79">
            <v>0</v>
          </cell>
          <cell r="BG79">
            <v>0</v>
          </cell>
          <cell r="BH79">
            <v>0</v>
          </cell>
          <cell r="BI79">
            <v>211170</v>
          </cell>
          <cell r="BJ79">
            <v>20.809026409144661</v>
          </cell>
          <cell r="BK79">
            <v>0</v>
          </cell>
          <cell r="BL79">
            <v>0</v>
          </cell>
          <cell r="BM79">
            <v>631671</v>
          </cell>
          <cell r="BN79">
            <v>62.245861253448957</v>
          </cell>
          <cell r="BO79">
            <v>0</v>
          </cell>
          <cell r="BP79">
            <v>0</v>
          </cell>
          <cell r="BY79">
            <v>2481.4299999999998</v>
          </cell>
          <cell r="CF79">
            <v>2133.0669306352283</v>
          </cell>
          <cell r="CG79">
            <v>2464.94</v>
          </cell>
          <cell r="CJ79">
            <v>0</v>
          </cell>
          <cell r="CK79">
            <v>0</v>
          </cell>
          <cell r="CL79">
            <v>0</v>
          </cell>
          <cell r="CM79">
            <v>0</v>
          </cell>
          <cell r="CN79">
            <v>0</v>
          </cell>
          <cell r="CO79">
            <v>0</v>
          </cell>
          <cell r="CX79">
            <v>0</v>
          </cell>
          <cell r="CY79">
            <v>0</v>
          </cell>
          <cell r="DB79">
            <v>0</v>
          </cell>
          <cell r="DC79">
            <v>0</v>
          </cell>
          <cell r="DJ79" t="str">
            <v>НКРКП</v>
          </cell>
          <cell r="DL79">
            <v>40942</v>
          </cell>
          <cell r="DM79">
            <v>29</v>
          </cell>
          <cell r="DT79">
            <v>999.9</v>
          </cell>
        </row>
        <row r="80">
          <cell r="W80">
            <v>713.9</v>
          </cell>
          <cell r="AF80">
            <v>40443</v>
          </cell>
          <cell r="AG80">
            <v>124</v>
          </cell>
          <cell r="AH80">
            <v>620.7845382963493</v>
          </cell>
          <cell r="AM80">
            <v>1397</v>
          </cell>
          <cell r="AO80">
            <v>997318.29999999993</v>
          </cell>
          <cell r="AQ80">
            <v>867236</v>
          </cell>
          <cell r="AU80">
            <v>0</v>
          </cell>
          <cell r="AW80">
            <v>0</v>
          </cell>
          <cell r="AY80">
            <v>723814</v>
          </cell>
          <cell r="AZ80">
            <v>518.1202576950609</v>
          </cell>
          <cell r="BA80">
            <v>0</v>
          </cell>
          <cell r="BB80">
            <v>0</v>
          </cell>
          <cell r="BC80">
            <v>0</v>
          </cell>
          <cell r="BD80">
            <v>0</v>
          </cell>
          <cell r="BG80">
            <v>0</v>
          </cell>
          <cell r="BH80">
            <v>0</v>
          </cell>
          <cell r="BI80">
            <v>29069</v>
          </cell>
          <cell r="BJ80">
            <v>20.808160343593414</v>
          </cell>
          <cell r="BK80">
            <v>0</v>
          </cell>
          <cell r="BL80">
            <v>0</v>
          </cell>
          <cell r="BM80">
            <v>86958</v>
          </cell>
          <cell r="BN80">
            <v>62.246241947029347</v>
          </cell>
          <cell r="BO80">
            <v>0</v>
          </cell>
          <cell r="BP80">
            <v>0</v>
          </cell>
          <cell r="BY80">
            <v>2481.4299999999998</v>
          </cell>
          <cell r="CF80">
            <v>293.64365866917655</v>
          </cell>
          <cell r="CG80">
            <v>2464.94</v>
          </cell>
          <cell r="CJ80">
            <v>0</v>
          </cell>
          <cell r="CK80">
            <v>0</v>
          </cell>
          <cell r="CL80">
            <v>0</v>
          </cell>
          <cell r="CM80">
            <v>0</v>
          </cell>
          <cell r="CN80">
            <v>0</v>
          </cell>
          <cell r="CO80">
            <v>0</v>
          </cell>
          <cell r="CX80">
            <v>0</v>
          </cell>
          <cell r="CY80">
            <v>0</v>
          </cell>
          <cell r="DB80">
            <v>0</v>
          </cell>
          <cell r="DC80">
            <v>0</v>
          </cell>
          <cell r="DJ80" t="str">
            <v>НКРКП</v>
          </cell>
          <cell r="DL80">
            <v>40942</v>
          </cell>
          <cell r="DM80">
            <v>29</v>
          </cell>
          <cell r="DT80">
            <v>999.9</v>
          </cell>
        </row>
        <row r="81">
          <cell r="W81">
            <v>190.49</v>
          </cell>
          <cell r="AF81">
            <v>39612</v>
          </cell>
          <cell r="AG81" t="str">
            <v>4/6-5/1790</v>
          </cell>
          <cell r="AH81">
            <v>170.08501792114694</v>
          </cell>
          <cell r="AM81">
            <v>69750</v>
          </cell>
          <cell r="AO81">
            <v>13286677.5</v>
          </cell>
          <cell r="AQ81">
            <v>11863430</v>
          </cell>
          <cell r="AU81">
            <v>0</v>
          </cell>
          <cell r="AW81">
            <v>0</v>
          </cell>
          <cell r="AY81">
            <v>6460210.4602229996</v>
          </cell>
          <cell r="AZ81">
            <v>92.619504806064512</v>
          </cell>
          <cell r="BA81">
            <v>0</v>
          </cell>
          <cell r="BB81">
            <v>0</v>
          </cell>
          <cell r="BC81">
            <v>0</v>
          </cell>
          <cell r="BD81">
            <v>0</v>
          </cell>
          <cell r="BG81">
            <v>0</v>
          </cell>
          <cell r="BH81">
            <v>0</v>
          </cell>
          <cell r="BI81">
            <v>1429993.7531296946</v>
          </cell>
          <cell r="BJ81">
            <v>20.501702553830746</v>
          </cell>
          <cell r="BK81">
            <v>0</v>
          </cell>
          <cell r="BL81">
            <v>0</v>
          </cell>
          <cell r="BM81">
            <v>2020357.7601151727</v>
          </cell>
          <cell r="BN81">
            <v>28.965702653980969</v>
          </cell>
          <cell r="BO81">
            <v>0</v>
          </cell>
          <cell r="BP81">
            <v>0</v>
          </cell>
          <cell r="BY81">
            <v>1324.11</v>
          </cell>
          <cell r="CF81">
            <v>11148.11</v>
          </cell>
          <cell r="CG81">
            <v>579.48929999999996</v>
          </cell>
          <cell r="CJ81">
            <v>0</v>
          </cell>
          <cell r="CK81">
            <v>0</v>
          </cell>
          <cell r="CL81">
            <v>0</v>
          </cell>
          <cell r="CM81">
            <v>0</v>
          </cell>
          <cell r="CN81">
            <v>0</v>
          </cell>
          <cell r="CO81">
            <v>0</v>
          </cell>
          <cell r="CX81">
            <v>0</v>
          </cell>
          <cell r="CY81">
            <v>0</v>
          </cell>
          <cell r="DB81">
            <v>0</v>
          </cell>
          <cell r="DC81">
            <v>0</v>
          </cell>
          <cell r="DJ81" t="str">
            <v>НКРЕ</v>
          </cell>
          <cell r="DL81">
            <v>40526</v>
          </cell>
          <cell r="DM81">
            <v>1720</v>
          </cell>
          <cell r="DO81" t="str">
            <v>тариф на теплову енергію</v>
          </cell>
          <cell r="DT81">
            <v>238.11</v>
          </cell>
        </row>
        <row r="82">
          <cell r="W82">
            <v>254.27</v>
          </cell>
          <cell r="AF82">
            <v>39612</v>
          </cell>
          <cell r="AG82" t="str">
            <v>4/6-5/1790</v>
          </cell>
          <cell r="AH82">
            <v>275.41658341658342</v>
          </cell>
          <cell r="AM82">
            <v>10010</v>
          </cell>
          <cell r="AO82">
            <v>2545242.7000000002</v>
          </cell>
          <cell r="AQ82">
            <v>2756920</v>
          </cell>
          <cell r="AU82">
            <v>0</v>
          </cell>
          <cell r="AW82">
            <v>0</v>
          </cell>
          <cell r="AY82">
            <v>1812979.3491000002</v>
          </cell>
          <cell r="AZ82">
            <v>181.1168180919081</v>
          </cell>
          <cell r="BA82">
            <v>0</v>
          </cell>
          <cell r="BB82">
            <v>0</v>
          </cell>
          <cell r="BC82">
            <v>0</v>
          </cell>
          <cell r="BD82">
            <v>0</v>
          </cell>
          <cell r="BG82">
            <v>0</v>
          </cell>
          <cell r="BH82">
            <v>0</v>
          </cell>
          <cell r="BI82">
            <v>205222.04256384575</v>
          </cell>
          <cell r="BJ82">
            <v>20.501702553830743</v>
          </cell>
          <cell r="BK82">
            <v>0</v>
          </cell>
          <cell r="BL82">
            <v>0</v>
          </cell>
          <cell r="BM82">
            <v>289946.6835663495</v>
          </cell>
          <cell r="BN82">
            <v>28.965702653980969</v>
          </cell>
          <cell r="BO82">
            <v>0</v>
          </cell>
          <cell r="BP82">
            <v>0</v>
          </cell>
          <cell r="BY82">
            <v>1324.11</v>
          </cell>
          <cell r="CF82">
            <v>1599.89</v>
          </cell>
          <cell r="CG82">
            <v>1133.19</v>
          </cell>
          <cell r="CJ82">
            <v>0</v>
          </cell>
          <cell r="CK82">
            <v>0</v>
          </cell>
          <cell r="CL82">
            <v>0</v>
          </cell>
          <cell r="CM82">
            <v>0</v>
          </cell>
          <cell r="CN82">
            <v>0</v>
          </cell>
          <cell r="CO82">
            <v>0</v>
          </cell>
          <cell r="CX82">
            <v>0</v>
          </cell>
          <cell r="CY82">
            <v>0</v>
          </cell>
          <cell r="DB82">
            <v>0</v>
          </cell>
          <cell r="DC82">
            <v>0</v>
          </cell>
          <cell r="DJ82" t="str">
            <v>НКРКП</v>
          </cell>
          <cell r="DL82">
            <v>40816</v>
          </cell>
          <cell r="DM82">
            <v>18</v>
          </cell>
          <cell r="DT82">
            <v>633.46</v>
          </cell>
        </row>
        <row r="83">
          <cell r="W83">
            <v>430.39</v>
          </cell>
          <cell r="AF83">
            <v>39612</v>
          </cell>
          <cell r="AG83" t="str">
            <v>4/6-5/1790</v>
          </cell>
          <cell r="AH83">
            <v>278.95520159283228</v>
          </cell>
          <cell r="AM83">
            <v>20090</v>
          </cell>
          <cell r="AO83">
            <v>8646535.0999999996</v>
          </cell>
          <cell r="AQ83">
            <v>5604210</v>
          </cell>
          <cell r="AU83">
            <v>0</v>
          </cell>
          <cell r="AW83">
            <v>0</v>
          </cell>
          <cell r="AY83">
            <v>3711764.4408</v>
          </cell>
          <cell r="AZ83">
            <v>184.75681636635142</v>
          </cell>
          <cell r="BA83">
            <v>0</v>
          </cell>
          <cell r="BB83">
            <v>0</v>
          </cell>
          <cell r="BC83">
            <v>0</v>
          </cell>
          <cell r="BD83">
            <v>0</v>
          </cell>
          <cell r="BG83">
            <v>0</v>
          </cell>
          <cell r="BH83">
            <v>0</v>
          </cell>
          <cell r="BI83">
            <v>411879.20430645969</v>
          </cell>
          <cell r="BJ83">
            <v>20.501702553830746</v>
          </cell>
          <cell r="BK83">
            <v>0</v>
          </cell>
          <cell r="BL83">
            <v>0</v>
          </cell>
          <cell r="BM83">
            <v>581920.96631847776</v>
          </cell>
          <cell r="BN83">
            <v>28.965702653980973</v>
          </cell>
          <cell r="BO83">
            <v>0</v>
          </cell>
          <cell r="BP83">
            <v>0</v>
          </cell>
          <cell r="BY83">
            <v>1324.11</v>
          </cell>
          <cell r="CF83">
            <v>3210.98</v>
          </cell>
          <cell r="CG83">
            <v>1155.96</v>
          </cell>
          <cell r="CJ83">
            <v>0</v>
          </cell>
          <cell r="CK83">
            <v>0</v>
          </cell>
          <cell r="CL83">
            <v>0</v>
          </cell>
          <cell r="CM83">
            <v>0</v>
          </cell>
          <cell r="CN83">
            <v>0</v>
          </cell>
          <cell r="CO83">
            <v>0</v>
          </cell>
          <cell r="CX83">
            <v>0</v>
          </cell>
          <cell r="CY83">
            <v>0</v>
          </cell>
          <cell r="DB83">
            <v>0</v>
          </cell>
          <cell r="DC83">
            <v>0</v>
          </cell>
          <cell r="DJ83" t="str">
            <v>НКРКП</v>
          </cell>
          <cell r="DL83">
            <v>40816</v>
          </cell>
          <cell r="DM83">
            <v>18</v>
          </cell>
          <cell r="DT83">
            <v>797.95</v>
          </cell>
        </row>
        <row r="84">
          <cell r="W84">
            <v>125.47</v>
          </cell>
          <cell r="AF84">
            <v>40380</v>
          </cell>
          <cell r="AG84">
            <v>39</v>
          </cell>
          <cell r="AH84">
            <v>272.3899941656943</v>
          </cell>
          <cell r="AM84">
            <v>34280</v>
          </cell>
          <cell r="AO84">
            <v>4301111.5999999996</v>
          </cell>
          <cell r="AQ84">
            <v>9337529</v>
          </cell>
          <cell r="AU84">
            <v>0</v>
          </cell>
          <cell r="AW84">
            <v>0</v>
          </cell>
          <cell r="AY84">
            <v>5865216</v>
          </cell>
          <cell r="AZ84">
            <v>171.0973162193699</v>
          </cell>
          <cell r="BA84">
            <v>0</v>
          </cell>
          <cell r="BB84">
            <v>0</v>
          </cell>
          <cell r="BC84">
            <v>0</v>
          </cell>
          <cell r="BD84">
            <v>0</v>
          </cell>
          <cell r="BG84">
            <v>0</v>
          </cell>
          <cell r="BH84">
            <v>0</v>
          </cell>
          <cell r="BI84">
            <v>876673</v>
          </cell>
          <cell r="BJ84">
            <v>25.573891481913652</v>
          </cell>
          <cell r="BK84">
            <v>0</v>
          </cell>
          <cell r="BL84">
            <v>0</v>
          </cell>
          <cell r="BM84">
            <v>2420074</v>
          </cell>
          <cell r="BN84">
            <v>70.597257876312725</v>
          </cell>
          <cell r="BO84">
            <v>0</v>
          </cell>
          <cell r="BP84">
            <v>0</v>
          </cell>
          <cell r="BY84">
            <v>5021.74</v>
          </cell>
          <cell r="CF84">
            <v>5376</v>
          </cell>
          <cell r="CG84">
            <v>1091</v>
          </cell>
          <cell r="CJ84">
            <v>0</v>
          </cell>
          <cell r="CK84">
            <v>0</v>
          </cell>
          <cell r="CL84">
            <v>0</v>
          </cell>
          <cell r="CM84">
            <v>0</v>
          </cell>
          <cell r="CN84">
            <v>0</v>
          </cell>
          <cell r="CO84">
            <v>0</v>
          </cell>
          <cell r="CX84">
            <v>0</v>
          </cell>
          <cell r="CY84">
            <v>0</v>
          </cell>
          <cell r="DB84">
            <v>0</v>
          </cell>
          <cell r="DC84">
            <v>0</v>
          </cell>
          <cell r="DJ84" t="str">
            <v>МОС</v>
          </cell>
          <cell r="DL84">
            <v>40694</v>
          </cell>
          <cell r="DM84">
            <v>857</v>
          </cell>
          <cell r="DO84" t="str">
            <v>Тариф на теплову енергію, що виробляється підприємствами, установами та організаціями, на балансі яких знаходяться котельні, для потреб населення</v>
          </cell>
          <cell r="DT84">
            <v>169.38</v>
          </cell>
        </row>
        <row r="85">
          <cell r="W85">
            <v>460.68</v>
          </cell>
          <cell r="AF85">
            <v>40380</v>
          </cell>
          <cell r="AG85">
            <v>39</v>
          </cell>
          <cell r="AH85">
            <v>460.67738095238093</v>
          </cell>
          <cell r="AM85">
            <v>6720</v>
          </cell>
          <cell r="AO85">
            <v>3095769.6</v>
          </cell>
          <cell r="AQ85">
            <v>3095752</v>
          </cell>
          <cell r="AU85">
            <v>0</v>
          </cell>
          <cell r="AW85">
            <v>0</v>
          </cell>
          <cell r="AY85">
            <v>2316850.1</v>
          </cell>
          <cell r="AZ85">
            <v>344.76936011904763</v>
          </cell>
          <cell r="BA85">
            <v>0</v>
          </cell>
          <cell r="BB85">
            <v>0</v>
          </cell>
          <cell r="BC85">
            <v>0</v>
          </cell>
          <cell r="BD85">
            <v>0</v>
          </cell>
          <cell r="BG85">
            <v>0</v>
          </cell>
          <cell r="BH85">
            <v>0</v>
          </cell>
          <cell r="BI85">
            <v>171857</v>
          </cell>
          <cell r="BJ85">
            <v>25.573958333333334</v>
          </cell>
          <cell r="BK85">
            <v>0</v>
          </cell>
          <cell r="BL85">
            <v>0</v>
          </cell>
          <cell r="BM85">
            <v>474633</v>
          </cell>
          <cell r="BN85">
            <v>70.629910714285714</v>
          </cell>
          <cell r="BO85">
            <v>0</v>
          </cell>
          <cell r="BP85">
            <v>0</v>
          </cell>
          <cell r="BY85">
            <v>5021.74</v>
          </cell>
          <cell r="CF85">
            <v>1054</v>
          </cell>
          <cell r="CG85">
            <v>2198.15</v>
          </cell>
          <cell r="CJ85">
            <v>0</v>
          </cell>
          <cell r="CK85">
            <v>0</v>
          </cell>
          <cell r="CL85">
            <v>0</v>
          </cell>
          <cell r="CM85">
            <v>0</v>
          </cell>
          <cell r="CN85">
            <v>0</v>
          </cell>
          <cell r="CO85">
            <v>0</v>
          </cell>
          <cell r="CX85">
            <v>0</v>
          </cell>
          <cell r="CY85">
            <v>0</v>
          </cell>
          <cell r="DB85">
            <v>0</v>
          </cell>
          <cell r="DC85">
            <v>0</v>
          </cell>
          <cell r="DJ85" t="str">
            <v>НКРКП</v>
          </cell>
          <cell r="DL85">
            <v>40984</v>
          </cell>
          <cell r="DM85">
            <v>135</v>
          </cell>
          <cell r="DT85">
            <v>725.18</v>
          </cell>
        </row>
        <row r="86">
          <cell r="W86">
            <v>232.41</v>
          </cell>
          <cell r="AF86">
            <v>39868</v>
          </cell>
          <cell r="AG86">
            <v>17</v>
          </cell>
          <cell r="AH86">
            <v>232.4059980725398</v>
          </cell>
          <cell r="AM86">
            <v>130742</v>
          </cell>
          <cell r="AO86">
            <v>30385748.219999999</v>
          </cell>
          <cell r="AQ86">
            <v>30385225</v>
          </cell>
          <cell r="AU86">
            <v>0</v>
          </cell>
          <cell r="AW86">
            <v>0</v>
          </cell>
          <cell r="AY86">
            <v>16099228.200000001</v>
          </cell>
          <cell r="AZ86">
            <v>123.13738660874088</v>
          </cell>
          <cell r="BA86">
            <v>0</v>
          </cell>
          <cell r="BB86">
            <v>0</v>
          </cell>
          <cell r="BC86">
            <v>0</v>
          </cell>
          <cell r="BD86">
            <v>0</v>
          </cell>
          <cell r="BG86">
            <v>0</v>
          </cell>
          <cell r="BH86">
            <v>0</v>
          </cell>
          <cell r="BI86">
            <v>3408942</v>
          </cell>
          <cell r="BJ86">
            <v>26.073809487387372</v>
          </cell>
          <cell r="BK86">
            <v>0</v>
          </cell>
          <cell r="BL86">
            <v>0</v>
          </cell>
          <cell r="BM86">
            <v>7795277</v>
          </cell>
          <cell r="BN86">
            <v>59.623357452081201</v>
          </cell>
          <cell r="BO86">
            <v>0</v>
          </cell>
          <cell r="BP86">
            <v>0</v>
          </cell>
          <cell r="BY86">
            <v>1954.06</v>
          </cell>
          <cell r="CF86">
            <v>22135</v>
          </cell>
          <cell r="CG86">
            <v>727.32</v>
          </cell>
          <cell r="CJ86">
            <v>0</v>
          </cell>
          <cell r="CK86">
            <v>0</v>
          </cell>
          <cell r="CL86">
            <v>0</v>
          </cell>
          <cell r="CM86">
            <v>0</v>
          </cell>
          <cell r="CN86">
            <v>0</v>
          </cell>
          <cell r="CO86">
            <v>0</v>
          </cell>
          <cell r="CX86">
            <v>0</v>
          </cell>
          <cell r="CY86">
            <v>0</v>
          </cell>
          <cell r="DB86">
            <v>0</v>
          </cell>
          <cell r="DC86">
            <v>0</v>
          </cell>
          <cell r="DJ86" t="str">
            <v>НКРЕ</v>
          </cell>
          <cell r="DL86">
            <v>40526</v>
          </cell>
          <cell r="DM86">
            <v>1731</v>
          </cell>
          <cell r="DO86" t="str">
            <v>Тариф на теплову енергію для населення</v>
          </cell>
          <cell r="DT86">
            <v>255.65</v>
          </cell>
        </row>
        <row r="87">
          <cell r="W87">
            <v>523.32000000000005</v>
          </cell>
          <cell r="AF87">
            <v>39868</v>
          </cell>
          <cell r="AG87">
            <v>18</v>
          </cell>
          <cell r="AH87">
            <v>482.00243399576198</v>
          </cell>
          <cell r="AM87">
            <v>34922</v>
          </cell>
          <cell r="AO87">
            <v>18275381.040000003</v>
          </cell>
          <cell r="AQ87">
            <v>16832489</v>
          </cell>
          <cell r="AU87">
            <v>0</v>
          </cell>
          <cell r="AW87">
            <v>0</v>
          </cell>
          <cell r="AY87">
            <v>13016311</v>
          </cell>
          <cell r="AZ87">
            <v>372.72524483133839</v>
          </cell>
          <cell r="BA87">
            <v>0</v>
          </cell>
          <cell r="BB87">
            <v>0</v>
          </cell>
          <cell r="BC87">
            <v>0</v>
          </cell>
          <cell r="BD87">
            <v>0</v>
          </cell>
          <cell r="BG87">
            <v>0</v>
          </cell>
          <cell r="BH87">
            <v>0</v>
          </cell>
          <cell r="BI87">
            <v>910550</v>
          </cell>
          <cell r="BJ87">
            <v>26.073821659698758</v>
          </cell>
          <cell r="BK87">
            <v>0</v>
          </cell>
          <cell r="BL87">
            <v>0</v>
          </cell>
          <cell r="BM87">
            <v>2082167</v>
          </cell>
          <cell r="BN87">
            <v>59.623360632266191</v>
          </cell>
          <cell r="BO87">
            <v>0</v>
          </cell>
          <cell r="BP87">
            <v>0</v>
          </cell>
          <cell r="BY87">
            <v>1954.06</v>
          </cell>
          <cell r="CF87">
            <v>6076</v>
          </cell>
          <cell r="CG87">
            <v>2142.25</v>
          </cell>
          <cell r="CJ87">
            <v>0</v>
          </cell>
          <cell r="CK87">
            <v>0</v>
          </cell>
          <cell r="CL87">
            <v>0</v>
          </cell>
          <cell r="CM87">
            <v>0</v>
          </cell>
          <cell r="CN87">
            <v>0</v>
          </cell>
          <cell r="CO87">
            <v>0</v>
          </cell>
          <cell r="CX87">
            <v>0</v>
          </cell>
          <cell r="CY87">
            <v>0</v>
          </cell>
          <cell r="DB87">
            <v>0</v>
          </cell>
          <cell r="DC87">
            <v>0</v>
          </cell>
          <cell r="DJ87" t="str">
            <v>НКРКП</v>
          </cell>
          <cell r="DL87">
            <v>40970</v>
          </cell>
          <cell r="DM87">
            <v>50</v>
          </cell>
          <cell r="DT87">
            <v>834.47</v>
          </cell>
        </row>
        <row r="88">
          <cell r="W88">
            <v>562.25</v>
          </cell>
          <cell r="AF88">
            <v>39868</v>
          </cell>
          <cell r="AG88">
            <v>18</v>
          </cell>
          <cell r="AH88">
            <v>482.00137241446919</v>
          </cell>
          <cell r="AM88">
            <v>10201</v>
          </cell>
          <cell r="AO88">
            <v>5735512.25</v>
          </cell>
          <cell r="AQ88">
            <v>4916896</v>
          </cell>
          <cell r="AU88">
            <v>0</v>
          </cell>
          <cell r="AW88">
            <v>0</v>
          </cell>
          <cell r="AY88">
            <v>3802279.5250000004</v>
          </cell>
          <cell r="AZ88">
            <v>372.7359597098324</v>
          </cell>
          <cell r="BA88">
            <v>0</v>
          </cell>
          <cell r="BB88">
            <v>0</v>
          </cell>
          <cell r="BC88">
            <v>0</v>
          </cell>
          <cell r="BD88">
            <v>0</v>
          </cell>
          <cell r="BG88">
            <v>0</v>
          </cell>
          <cell r="BH88">
            <v>0</v>
          </cell>
          <cell r="BI88">
            <v>265979</v>
          </cell>
          <cell r="BJ88">
            <v>26.073816292520341</v>
          </cell>
          <cell r="BK88">
            <v>0</v>
          </cell>
          <cell r="BL88">
            <v>0</v>
          </cell>
          <cell r="BM88">
            <v>608218</v>
          </cell>
          <cell r="BN88">
            <v>59.623370257817861</v>
          </cell>
          <cell r="BO88">
            <v>0</v>
          </cell>
          <cell r="BP88">
            <v>0</v>
          </cell>
          <cell r="BY88">
            <v>1954.06</v>
          </cell>
          <cell r="CF88">
            <v>1774.9</v>
          </cell>
          <cell r="CG88">
            <v>2142.25</v>
          </cell>
          <cell r="CJ88">
            <v>0</v>
          </cell>
          <cell r="CK88">
            <v>0</v>
          </cell>
          <cell r="CL88">
            <v>0</v>
          </cell>
          <cell r="CM88">
            <v>0</v>
          </cell>
          <cell r="CN88">
            <v>0</v>
          </cell>
          <cell r="CO88">
            <v>0</v>
          </cell>
          <cell r="CX88">
            <v>0</v>
          </cell>
          <cell r="CY88">
            <v>0</v>
          </cell>
          <cell r="DB88">
            <v>0</v>
          </cell>
          <cell r="DC88">
            <v>0</v>
          </cell>
          <cell r="DJ88" t="str">
            <v>НКРКП</v>
          </cell>
          <cell r="DL88">
            <v>40970</v>
          </cell>
          <cell r="DM88">
            <v>50</v>
          </cell>
          <cell r="DT88">
            <v>873.4</v>
          </cell>
        </row>
        <row r="89">
          <cell r="W89">
            <v>232.42</v>
          </cell>
          <cell r="AF89">
            <v>40344</v>
          </cell>
          <cell r="AG89" t="str">
            <v>припис 01-15/1907</v>
          </cell>
          <cell r="AH89">
            <v>232.42000000008787</v>
          </cell>
          <cell r="AM89">
            <v>34853.584028899997</v>
          </cell>
          <cell r="AO89">
            <v>8100669.9999969369</v>
          </cell>
          <cell r="AQ89">
            <v>8100670</v>
          </cell>
          <cell r="AU89">
            <v>0</v>
          </cell>
          <cell r="AW89">
            <v>0</v>
          </cell>
          <cell r="AY89">
            <v>4114420.1472000005</v>
          </cell>
          <cell r="AZ89">
            <v>118.04869604768318</v>
          </cell>
          <cell r="BA89">
            <v>0</v>
          </cell>
          <cell r="BB89">
            <v>0</v>
          </cell>
          <cell r="BC89">
            <v>0</v>
          </cell>
          <cell r="BD89">
            <v>0</v>
          </cell>
          <cell r="BG89">
            <v>829610</v>
          </cell>
          <cell r="BH89">
            <v>23.802717083904529</v>
          </cell>
          <cell r="BI89">
            <v>44380</v>
          </cell>
          <cell r="BJ89">
            <v>1.2733267248269464</v>
          </cell>
          <cell r="BK89">
            <v>0</v>
          </cell>
          <cell r="BL89">
            <v>0</v>
          </cell>
          <cell r="BM89">
            <v>2457230</v>
          </cell>
          <cell r="BN89">
            <v>70.501501307943158</v>
          </cell>
          <cell r="BO89">
            <v>0</v>
          </cell>
          <cell r="BP89">
            <v>0</v>
          </cell>
          <cell r="BY89">
            <v>2063.9899999999998</v>
          </cell>
          <cell r="CF89">
            <v>5656.96</v>
          </cell>
          <cell r="CG89">
            <v>727.32</v>
          </cell>
          <cell r="CJ89">
            <v>0</v>
          </cell>
          <cell r="CK89">
            <v>0</v>
          </cell>
          <cell r="CL89">
            <v>0</v>
          </cell>
          <cell r="CM89">
            <v>0</v>
          </cell>
          <cell r="CN89">
            <v>0</v>
          </cell>
          <cell r="CO89">
            <v>0</v>
          </cell>
          <cell r="CX89">
            <v>0</v>
          </cell>
          <cell r="CY89">
            <v>0</v>
          </cell>
          <cell r="DB89">
            <v>0</v>
          </cell>
          <cell r="DC89">
            <v>0</v>
          </cell>
          <cell r="DJ89" t="str">
            <v>НКРЕ</v>
          </cell>
          <cell r="DL89">
            <v>40526</v>
          </cell>
          <cell r="DM89" t="str">
            <v>№ 1725</v>
          </cell>
          <cell r="DO89" t="str">
            <v xml:space="preserve"> тариф на теплову енергію</v>
          </cell>
          <cell r="DT89">
            <v>255.66</v>
          </cell>
        </row>
        <row r="90">
          <cell r="W90">
            <v>538.37</v>
          </cell>
          <cell r="AF90">
            <v>40344</v>
          </cell>
          <cell r="AG90" t="str">
            <v>припис 01-15/1907</v>
          </cell>
          <cell r="AH90">
            <v>467.90343382234403</v>
          </cell>
          <cell r="AM90">
            <v>12406</v>
          </cell>
          <cell r="AO90">
            <v>6679018.2199999997</v>
          </cell>
          <cell r="AQ90">
            <v>5804810</v>
          </cell>
          <cell r="AU90">
            <v>0</v>
          </cell>
          <cell r="AW90">
            <v>0</v>
          </cell>
          <cell r="AY90">
            <v>4385880.6572000002</v>
          </cell>
          <cell r="AZ90">
            <v>353.52899058520075</v>
          </cell>
          <cell r="BA90">
            <v>0</v>
          </cell>
          <cell r="BB90">
            <v>0</v>
          </cell>
          <cell r="BC90">
            <v>0</v>
          </cell>
          <cell r="BD90">
            <v>0</v>
          </cell>
          <cell r="BG90">
            <v>295300</v>
          </cell>
          <cell r="BH90">
            <v>23.80299854908915</v>
          </cell>
          <cell r="BI90">
            <v>15800</v>
          </cell>
          <cell r="BJ90">
            <v>1.2735773013058198</v>
          </cell>
          <cell r="BK90">
            <v>0</v>
          </cell>
          <cell r="BL90">
            <v>0</v>
          </cell>
          <cell r="BM90">
            <v>874670</v>
          </cell>
          <cell r="BN90">
            <v>70.503788489440595</v>
          </cell>
          <cell r="BO90">
            <v>0</v>
          </cell>
          <cell r="BP90">
            <v>0</v>
          </cell>
          <cell r="BY90">
            <v>2063.9899999999998</v>
          </cell>
          <cell r="CF90">
            <v>2009.42</v>
          </cell>
          <cell r="CG90">
            <v>2182.66</v>
          </cell>
          <cell r="CJ90">
            <v>0</v>
          </cell>
          <cell r="CK90">
            <v>0</v>
          </cell>
          <cell r="CL90">
            <v>0</v>
          </cell>
          <cell r="CM90">
            <v>0</v>
          </cell>
          <cell r="CN90">
            <v>0</v>
          </cell>
          <cell r="CO90">
            <v>0</v>
          </cell>
          <cell r="CX90">
            <v>0</v>
          </cell>
          <cell r="CY90">
            <v>0</v>
          </cell>
          <cell r="DB90">
            <v>0</v>
          </cell>
          <cell r="DC90">
            <v>0</v>
          </cell>
          <cell r="DJ90" t="str">
            <v>НКРКП</v>
          </cell>
          <cell r="DL90">
            <v>41558</v>
          </cell>
          <cell r="DM90" t="str">
            <v>№ 201</v>
          </cell>
          <cell r="DT90">
            <v>792.55</v>
          </cell>
        </row>
        <row r="91">
          <cell r="W91">
            <v>585.34</v>
          </cell>
          <cell r="AF91">
            <v>40344</v>
          </cell>
          <cell r="AG91" t="str">
            <v>припис 01-15/1907</v>
          </cell>
          <cell r="AH91">
            <v>467.90140225612612</v>
          </cell>
          <cell r="AM91">
            <v>2298.98862199</v>
          </cell>
          <cell r="AO91">
            <v>1345689.9999956267</v>
          </cell>
          <cell r="AQ91">
            <v>1075700</v>
          </cell>
          <cell r="AU91">
            <v>0</v>
          </cell>
          <cell r="AW91">
            <v>0</v>
          </cell>
          <cell r="AY91">
            <v>812757.10419999994</v>
          </cell>
          <cell r="AZ91">
            <v>353.52811076397541</v>
          </cell>
          <cell r="BA91">
            <v>0</v>
          </cell>
          <cell r="BB91">
            <v>0</v>
          </cell>
          <cell r="BC91">
            <v>0</v>
          </cell>
          <cell r="BD91">
            <v>0</v>
          </cell>
          <cell r="BG91">
            <v>54720</v>
          </cell>
          <cell r="BH91">
            <v>23.801770690206581</v>
          </cell>
          <cell r="BI91">
            <v>2930</v>
          </cell>
          <cell r="BJ91">
            <v>1.2744734671473918</v>
          </cell>
          <cell r="BK91">
            <v>0</v>
          </cell>
          <cell r="BL91">
            <v>0</v>
          </cell>
          <cell r="BM91">
            <v>162070</v>
          </cell>
          <cell r="BN91">
            <v>70.496216662313245</v>
          </cell>
          <cell r="BO91">
            <v>0</v>
          </cell>
          <cell r="BP91">
            <v>0</v>
          </cell>
          <cell r="BY91">
            <v>2063.9899999999998</v>
          </cell>
          <cell r="CF91">
            <v>372.37</v>
          </cell>
          <cell r="CG91">
            <v>2182.66</v>
          </cell>
          <cell r="CJ91">
            <v>0</v>
          </cell>
          <cell r="CK91">
            <v>0</v>
          </cell>
          <cell r="CL91">
            <v>0</v>
          </cell>
          <cell r="CM91">
            <v>0</v>
          </cell>
          <cell r="CN91">
            <v>0</v>
          </cell>
          <cell r="CO91">
            <v>0</v>
          </cell>
          <cell r="CX91">
            <v>0</v>
          </cell>
          <cell r="CY91">
            <v>0</v>
          </cell>
          <cell r="DB91">
            <v>0</v>
          </cell>
          <cell r="DC91">
            <v>0</v>
          </cell>
          <cell r="DJ91" t="str">
            <v>НКРКП</v>
          </cell>
          <cell r="DL91">
            <v>41558</v>
          </cell>
          <cell r="DM91" t="str">
            <v>№ 201</v>
          </cell>
          <cell r="DT91">
            <v>839.52</v>
          </cell>
        </row>
        <row r="92">
          <cell r="W92">
            <v>239.52</v>
          </cell>
          <cell r="AF92">
            <v>39784</v>
          </cell>
          <cell r="AG92">
            <v>560</v>
          </cell>
          <cell r="AH92">
            <v>232.54016653449642</v>
          </cell>
          <cell r="AM92">
            <v>25220</v>
          </cell>
          <cell r="AO92">
            <v>6040694.4000000004</v>
          </cell>
          <cell r="AQ92">
            <v>5864663</v>
          </cell>
          <cell r="AU92">
            <v>0</v>
          </cell>
          <cell r="AW92">
            <v>0</v>
          </cell>
          <cell r="AY92">
            <v>2916989.9999974277</v>
          </cell>
          <cell r="AZ92">
            <v>115.66177636785994</v>
          </cell>
          <cell r="BA92">
            <v>0</v>
          </cell>
          <cell r="BB92">
            <v>0</v>
          </cell>
          <cell r="BC92">
            <v>0</v>
          </cell>
          <cell r="BD92">
            <v>0</v>
          </cell>
          <cell r="BG92">
            <v>0</v>
          </cell>
          <cell r="BH92">
            <v>0</v>
          </cell>
          <cell r="BI92">
            <v>594941</v>
          </cell>
          <cell r="BJ92">
            <v>23.590047581284693</v>
          </cell>
          <cell r="BK92">
            <v>0</v>
          </cell>
          <cell r="BL92">
            <v>0</v>
          </cell>
          <cell r="BM92">
            <v>1960976</v>
          </cell>
          <cell r="BN92">
            <v>77.754797779540041</v>
          </cell>
          <cell r="BO92">
            <v>0</v>
          </cell>
          <cell r="BP92">
            <v>0</v>
          </cell>
          <cell r="BY92">
            <v>1480.39</v>
          </cell>
          <cell r="CF92">
            <v>4010.6005609600002</v>
          </cell>
          <cell r="CG92">
            <v>727.32</v>
          </cell>
          <cell r="CJ92">
            <v>0</v>
          </cell>
          <cell r="CK92">
            <v>0</v>
          </cell>
          <cell r="CL92">
            <v>0</v>
          </cell>
          <cell r="CM92">
            <v>0</v>
          </cell>
          <cell r="CN92">
            <v>0</v>
          </cell>
          <cell r="CO92">
            <v>0</v>
          </cell>
          <cell r="CX92">
            <v>0</v>
          </cell>
          <cell r="CY92">
            <v>0</v>
          </cell>
          <cell r="DB92">
            <v>0</v>
          </cell>
          <cell r="DC92">
            <v>0</v>
          </cell>
          <cell r="DJ92" t="str">
            <v>НКРЕ</v>
          </cell>
          <cell r="DL92">
            <v>40526</v>
          </cell>
          <cell r="DM92" t="str">
            <v>№ 1708</v>
          </cell>
          <cell r="DO92" t="str">
            <v>тариф на теплову енергію</v>
          </cell>
          <cell r="DT92">
            <v>263.47000000000003</v>
          </cell>
        </row>
        <row r="93">
          <cell r="W93">
            <v>526.16</v>
          </cell>
          <cell r="AF93">
            <v>39857</v>
          </cell>
          <cell r="AG93">
            <v>49</v>
          </cell>
          <cell r="AH93">
            <v>457.53057553956836</v>
          </cell>
          <cell r="AM93">
            <v>5560</v>
          </cell>
          <cell r="AO93">
            <v>2925449.5999999996</v>
          </cell>
          <cell r="AQ93">
            <v>2543870</v>
          </cell>
          <cell r="AU93">
            <v>0</v>
          </cell>
          <cell r="AW93">
            <v>0</v>
          </cell>
          <cell r="AY93">
            <v>1894026.9997825001</v>
          </cell>
          <cell r="AZ93">
            <v>340.65233809037773</v>
          </cell>
          <cell r="BA93">
            <v>0</v>
          </cell>
          <cell r="BB93">
            <v>0</v>
          </cell>
          <cell r="BC93">
            <v>0</v>
          </cell>
          <cell r="BD93">
            <v>0</v>
          </cell>
          <cell r="BG93">
            <v>0</v>
          </cell>
          <cell r="BH93">
            <v>0</v>
          </cell>
          <cell r="BI93">
            <v>131160</v>
          </cell>
          <cell r="BJ93">
            <v>23.589928057553958</v>
          </cell>
          <cell r="BK93">
            <v>0</v>
          </cell>
          <cell r="BL93">
            <v>0</v>
          </cell>
          <cell r="BM93">
            <v>432317</v>
          </cell>
          <cell r="BN93">
            <v>77.754856115107913</v>
          </cell>
          <cell r="BO93">
            <v>0</v>
          </cell>
          <cell r="BP93">
            <v>0</v>
          </cell>
          <cell r="BY93">
            <v>1480.39</v>
          </cell>
          <cell r="CF93">
            <v>884.12977000000001</v>
          </cell>
          <cell r="CG93">
            <v>2142.25</v>
          </cell>
          <cell r="CJ93">
            <v>0</v>
          </cell>
          <cell r="CK93">
            <v>0</v>
          </cell>
          <cell r="CL93">
            <v>0</v>
          </cell>
          <cell r="CM93">
            <v>0</v>
          </cell>
          <cell r="CN93">
            <v>0</v>
          </cell>
          <cell r="CO93">
            <v>0</v>
          </cell>
          <cell r="CX93">
            <v>0</v>
          </cell>
          <cell r="CY93">
            <v>0</v>
          </cell>
          <cell r="DB93">
            <v>0</v>
          </cell>
          <cell r="DC93">
            <v>0</v>
          </cell>
          <cell r="DJ93" t="str">
            <v>НКРКП</v>
          </cell>
          <cell r="DL93">
            <v>40816</v>
          </cell>
          <cell r="DM93" t="str">
            <v>№ 73</v>
          </cell>
          <cell r="DT93">
            <v>782.12</v>
          </cell>
        </row>
        <row r="94">
          <cell r="W94">
            <v>571.91999999999996</v>
          </cell>
          <cell r="AF94">
            <v>39857</v>
          </cell>
          <cell r="AG94">
            <v>49</v>
          </cell>
          <cell r="AH94">
            <v>457.53034482758619</v>
          </cell>
          <cell r="AM94">
            <v>1450</v>
          </cell>
          <cell r="AO94">
            <v>829283.99999999988</v>
          </cell>
          <cell r="AQ94">
            <v>663419</v>
          </cell>
          <cell r="AU94">
            <v>0</v>
          </cell>
          <cell r="AW94">
            <v>0</v>
          </cell>
          <cell r="AY94">
            <v>493938.58249999996</v>
          </cell>
          <cell r="AZ94">
            <v>340.64729827586206</v>
          </cell>
          <cell r="BA94">
            <v>0</v>
          </cell>
          <cell r="BB94">
            <v>0</v>
          </cell>
          <cell r="BC94">
            <v>0</v>
          </cell>
          <cell r="BD94">
            <v>0</v>
          </cell>
          <cell r="BG94">
            <v>0</v>
          </cell>
          <cell r="BH94">
            <v>0</v>
          </cell>
          <cell r="BI94">
            <v>34207</v>
          </cell>
          <cell r="BJ94">
            <v>23.591034482758619</v>
          </cell>
          <cell r="BK94">
            <v>0</v>
          </cell>
          <cell r="BL94">
            <v>0</v>
          </cell>
          <cell r="BM94">
            <v>112746</v>
          </cell>
          <cell r="BN94">
            <v>77.755862068965513</v>
          </cell>
          <cell r="BO94">
            <v>0</v>
          </cell>
          <cell r="BP94">
            <v>0</v>
          </cell>
          <cell r="BY94">
            <v>1480.39</v>
          </cell>
          <cell r="CF94">
            <v>230.57</v>
          </cell>
          <cell r="CG94">
            <v>2142.25</v>
          </cell>
          <cell r="CJ94">
            <v>0</v>
          </cell>
          <cell r="CK94">
            <v>0</v>
          </cell>
          <cell r="CL94">
            <v>0</v>
          </cell>
          <cell r="CM94">
            <v>0</v>
          </cell>
          <cell r="CN94">
            <v>0</v>
          </cell>
          <cell r="CO94">
            <v>0</v>
          </cell>
          <cell r="CX94">
            <v>0</v>
          </cell>
          <cell r="CY94">
            <v>0</v>
          </cell>
          <cell r="DB94">
            <v>0</v>
          </cell>
          <cell r="DC94">
            <v>0</v>
          </cell>
          <cell r="DJ94" t="str">
            <v>НКРКП</v>
          </cell>
          <cell r="DL94">
            <v>40816</v>
          </cell>
          <cell r="DM94" t="str">
            <v>№ 73</v>
          </cell>
          <cell r="DT94">
            <v>827.88</v>
          </cell>
        </row>
        <row r="95">
          <cell r="W95">
            <v>223.46</v>
          </cell>
          <cell r="AF95">
            <v>39974</v>
          </cell>
          <cell r="AG95">
            <v>127</v>
          </cell>
          <cell r="AH95">
            <v>222.55789822383741</v>
          </cell>
          <cell r="AM95">
            <v>102637</v>
          </cell>
          <cell r="AO95">
            <v>22935264.02</v>
          </cell>
          <cell r="AQ95">
            <v>22842675</v>
          </cell>
          <cell r="AU95">
            <v>0</v>
          </cell>
          <cell r="AW95">
            <v>0</v>
          </cell>
          <cell r="AY95">
            <v>12209375.376</v>
          </cell>
          <cell r="AZ95">
            <v>118.95686132681197</v>
          </cell>
          <cell r="BA95">
            <v>0</v>
          </cell>
          <cell r="BB95">
            <v>0</v>
          </cell>
          <cell r="BC95">
            <v>0</v>
          </cell>
          <cell r="BD95">
            <v>0</v>
          </cell>
          <cell r="BG95">
            <v>0</v>
          </cell>
          <cell r="BH95">
            <v>0</v>
          </cell>
          <cell r="BI95">
            <v>2076000</v>
          </cell>
          <cell r="BJ95">
            <v>20.226623927043853</v>
          </cell>
          <cell r="BK95">
            <v>0</v>
          </cell>
          <cell r="BL95">
            <v>0</v>
          </cell>
          <cell r="BM95">
            <v>4820300</v>
          </cell>
          <cell r="BN95">
            <v>46.96454494967702</v>
          </cell>
          <cell r="BO95">
            <v>0</v>
          </cell>
          <cell r="BP95">
            <v>0</v>
          </cell>
          <cell r="BY95">
            <v>1943</v>
          </cell>
          <cell r="CF95">
            <v>16786.8</v>
          </cell>
          <cell r="CG95">
            <v>727.32</v>
          </cell>
          <cell r="CJ95">
            <v>0</v>
          </cell>
          <cell r="CK95">
            <v>0</v>
          </cell>
          <cell r="CL95">
            <v>0</v>
          </cell>
          <cell r="CM95">
            <v>0</v>
          </cell>
          <cell r="CN95">
            <v>0</v>
          </cell>
          <cell r="CO95">
            <v>0</v>
          </cell>
          <cell r="CX95">
            <v>0</v>
          </cell>
          <cell r="CY95">
            <v>0</v>
          </cell>
          <cell r="DB95">
            <v>0</v>
          </cell>
          <cell r="DC95">
            <v>0</v>
          </cell>
          <cell r="DJ95" t="str">
            <v>НКРКП</v>
          </cell>
          <cell r="DL95">
            <v>41243</v>
          </cell>
          <cell r="DM95">
            <v>372</v>
          </cell>
          <cell r="DO95" t="str">
            <v>Тариф на теплову енергію</v>
          </cell>
          <cell r="DT95">
            <v>245.8</v>
          </cell>
        </row>
        <row r="96">
          <cell r="W96">
            <v>518.54</v>
          </cell>
          <cell r="AF96">
            <v>39974</v>
          </cell>
          <cell r="AG96">
            <v>128</v>
          </cell>
          <cell r="AH96">
            <v>455.8217717838973</v>
          </cell>
          <cell r="AM96">
            <v>12383</v>
          </cell>
          <cell r="AO96">
            <v>6421080.8199999994</v>
          </cell>
          <cell r="AQ96">
            <v>5644441</v>
          </cell>
          <cell r="AU96">
            <v>0</v>
          </cell>
          <cell r="AW96">
            <v>0</v>
          </cell>
          <cell r="AY96">
            <v>4420584.9512</v>
          </cell>
          <cell r="AZ96">
            <v>356.98820570136479</v>
          </cell>
          <cell r="BA96">
            <v>0</v>
          </cell>
          <cell r="BB96">
            <v>0</v>
          </cell>
          <cell r="BC96">
            <v>0</v>
          </cell>
          <cell r="BD96">
            <v>0</v>
          </cell>
          <cell r="BG96">
            <v>0</v>
          </cell>
          <cell r="BH96">
            <v>0</v>
          </cell>
          <cell r="BI96">
            <v>250500</v>
          </cell>
          <cell r="BJ96">
            <v>20.229346684971333</v>
          </cell>
          <cell r="BK96">
            <v>0</v>
          </cell>
          <cell r="BL96">
            <v>0</v>
          </cell>
          <cell r="BM96">
            <v>581600</v>
          </cell>
          <cell r="BN96">
            <v>46.967616894129051</v>
          </cell>
          <cell r="BO96">
            <v>0</v>
          </cell>
          <cell r="BP96">
            <v>0</v>
          </cell>
          <cell r="BY96">
            <v>1943</v>
          </cell>
          <cell r="CF96">
            <v>2025.32</v>
          </cell>
          <cell r="CG96">
            <v>2182.66</v>
          </cell>
          <cell r="CJ96">
            <v>0</v>
          </cell>
          <cell r="CK96">
            <v>0</v>
          </cell>
          <cell r="CL96">
            <v>0</v>
          </cell>
          <cell r="CM96">
            <v>0</v>
          </cell>
          <cell r="CN96">
            <v>0</v>
          </cell>
          <cell r="CO96">
            <v>0</v>
          </cell>
          <cell r="CX96">
            <v>0</v>
          </cell>
          <cell r="CY96">
            <v>0</v>
          </cell>
          <cell r="DB96">
            <v>0</v>
          </cell>
          <cell r="DC96">
            <v>0</v>
          </cell>
          <cell r="DJ96" t="str">
            <v>НКРКП</v>
          </cell>
          <cell r="DL96">
            <v>41243</v>
          </cell>
          <cell r="DM96">
            <v>372</v>
          </cell>
          <cell r="DT96">
            <v>775.2</v>
          </cell>
        </row>
        <row r="97">
          <cell r="W97">
            <v>554.66</v>
          </cell>
          <cell r="AF97">
            <v>39974</v>
          </cell>
          <cell r="AG97">
            <v>129</v>
          </cell>
          <cell r="AH97">
            <v>455.81497035573125</v>
          </cell>
          <cell r="AM97">
            <v>4048</v>
          </cell>
          <cell r="AO97">
            <v>2245263.6799999997</v>
          </cell>
          <cell r="AQ97">
            <v>1845139</v>
          </cell>
          <cell r="AU97">
            <v>0</v>
          </cell>
          <cell r="AW97">
            <v>0</v>
          </cell>
          <cell r="AY97">
            <v>1445095.5327999999</v>
          </cell>
          <cell r="AZ97">
            <v>356.9900031620553</v>
          </cell>
          <cell r="BA97">
            <v>0</v>
          </cell>
          <cell r="BB97">
            <v>0</v>
          </cell>
          <cell r="BC97">
            <v>0</v>
          </cell>
          <cell r="BD97">
            <v>0</v>
          </cell>
          <cell r="BG97">
            <v>0</v>
          </cell>
          <cell r="BH97">
            <v>0</v>
          </cell>
          <cell r="BI97">
            <v>81800</v>
          </cell>
          <cell r="BJ97">
            <v>20.207509881422926</v>
          </cell>
          <cell r="BK97">
            <v>0</v>
          </cell>
          <cell r="BL97">
            <v>0</v>
          </cell>
          <cell r="BM97">
            <v>190200</v>
          </cell>
          <cell r="BN97">
            <v>46.98616600790514</v>
          </cell>
          <cell r="BO97">
            <v>0</v>
          </cell>
          <cell r="BP97">
            <v>0</v>
          </cell>
          <cell r="BY97">
            <v>1943</v>
          </cell>
          <cell r="CF97">
            <v>662.08</v>
          </cell>
          <cell r="CG97">
            <v>2182.66</v>
          </cell>
          <cell r="CJ97">
            <v>0</v>
          </cell>
          <cell r="CK97">
            <v>0</v>
          </cell>
          <cell r="CL97">
            <v>0</v>
          </cell>
          <cell r="CM97">
            <v>0</v>
          </cell>
          <cell r="CN97">
            <v>0</v>
          </cell>
          <cell r="CO97">
            <v>0</v>
          </cell>
          <cell r="CX97">
            <v>0</v>
          </cell>
          <cell r="CY97">
            <v>0</v>
          </cell>
          <cell r="DB97">
            <v>0</v>
          </cell>
          <cell r="DC97">
            <v>0</v>
          </cell>
          <cell r="DJ97" t="str">
            <v>НКРКП</v>
          </cell>
          <cell r="DL97">
            <v>41243</v>
          </cell>
          <cell r="DM97">
            <v>372</v>
          </cell>
          <cell r="DT97">
            <v>811.33</v>
          </cell>
        </row>
        <row r="98">
          <cell r="W98">
            <v>238.76</v>
          </cell>
          <cell r="AF98">
            <v>39710</v>
          </cell>
          <cell r="AG98">
            <v>222</v>
          </cell>
          <cell r="AH98">
            <v>238.76000055914602</v>
          </cell>
          <cell r="AM98">
            <v>38630.339999999997</v>
          </cell>
          <cell r="AO98">
            <v>9223379.9783999994</v>
          </cell>
          <cell r="AQ98">
            <v>9223380</v>
          </cell>
          <cell r="AU98">
            <v>0</v>
          </cell>
          <cell r="AW98">
            <v>0</v>
          </cell>
          <cell r="AY98">
            <v>4457699.9336640006</v>
          </cell>
          <cell r="AZ98">
            <v>115.39375355391645</v>
          </cell>
          <cell r="BA98">
            <v>0</v>
          </cell>
          <cell r="BB98">
            <v>0</v>
          </cell>
          <cell r="BC98">
            <v>0</v>
          </cell>
          <cell r="BD98">
            <v>0</v>
          </cell>
          <cell r="BG98">
            <v>0</v>
          </cell>
          <cell r="BH98">
            <v>0</v>
          </cell>
          <cell r="BI98">
            <v>994950</v>
          </cell>
          <cell r="BJ98">
            <v>25.755662518114004</v>
          </cell>
          <cell r="BK98">
            <v>0</v>
          </cell>
          <cell r="BL98">
            <v>0</v>
          </cell>
          <cell r="BM98">
            <v>2391860</v>
          </cell>
          <cell r="BN98">
            <v>61.916617870823821</v>
          </cell>
          <cell r="BO98">
            <v>0</v>
          </cell>
          <cell r="BP98">
            <v>0</v>
          </cell>
          <cell r="BY98">
            <v>2249.4</v>
          </cell>
          <cell r="CF98">
            <v>6183.0059000000001</v>
          </cell>
          <cell r="CG98">
            <v>720.96</v>
          </cell>
          <cell r="CJ98">
            <v>0</v>
          </cell>
          <cell r="CK98">
            <v>0</v>
          </cell>
          <cell r="CL98">
            <v>0</v>
          </cell>
          <cell r="CM98">
            <v>0</v>
          </cell>
          <cell r="CN98">
            <v>0</v>
          </cell>
          <cell r="CO98">
            <v>0</v>
          </cell>
          <cell r="CX98">
            <v>0</v>
          </cell>
          <cell r="CY98">
            <v>0</v>
          </cell>
          <cell r="DB98">
            <v>0</v>
          </cell>
          <cell r="DC98">
            <v>0</v>
          </cell>
          <cell r="DJ98" t="str">
            <v>НКРЕ</v>
          </cell>
          <cell r="DL98">
            <v>40526</v>
          </cell>
          <cell r="DM98" t="str">
            <v>№ 1795</v>
          </cell>
          <cell r="DO98" t="str">
            <v>Тариф на теплову енергію</v>
          </cell>
          <cell r="DT98">
            <v>262.64</v>
          </cell>
        </row>
        <row r="99">
          <cell r="W99">
            <v>583.08000000000004</v>
          </cell>
          <cell r="AF99">
            <v>39856</v>
          </cell>
          <cell r="AG99">
            <v>90</v>
          </cell>
          <cell r="AH99">
            <v>429.78065241844769</v>
          </cell>
          <cell r="AM99">
            <v>8890</v>
          </cell>
          <cell r="AO99">
            <v>5183581.2</v>
          </cell>
          <cell r="AQ99">
            <v>3820750</v>
          </cell>
          <cell r="AU99">
            <v>0</v>
          </cell>
          <cell r="AW99">
            <v>0</v>
          </cell>
          <cell r="AY99">
            <v>2690439.9926250004</v>
          </cell>
          <cell r="AZ99">
            <v>302.63666958661423</v>
          </cell>
          <cell r="BA99">
            <v>0</v>
          </cell>
          <cell r="BB99">
            <v>0</v>
          </cell>
          <cell r="BC99">
            <v>0</v>
          </cell>
          <cell r="BD99">
            <v>0</v>
          </cell>
          <cell r="BG99">
            <v>0</v>
          </cell>
          <cell r="BH99">
            <v>0</v>
          </cell>
          <cell r="BI99">
            <v>262360</v>
          </cell>
          <cell r="BJ99">
            <v>29.511811023622048</v>
          </cell>
          <cell r="BK99">
            <v>0</v>
          </cell>
          <cell r="BL99">
            <v>0</v>
          </cell>
          <cell r="BM99">
            <v>550470</v>
          </cell>
          <cell r="BN99">
            <v>61.920134983127106</v>
          </cell>
          <cell r="BO99">
            <v>0</v>
          </cell>
          <cell r="BP99">
            <v>0</v>
          </cell>
          <cell r="BY99">
            <v>2249.4</v>
          </cell>
          <cell r="CF99">
            <v>1255.8945000000001</v>
          </cell>
          <cell r="CG99">
            <v>2142.25</v>
          </cell>
          <cell r="CJ99">
            <v>0</v>
          </cell>
          <cell r="CK99">
            <v>0</v>
          </cell>
          <cell r="CL99">
            <v>0</v>
          </cell>
          <cell r="CM99">
            <v>0</v>
          </cell>
          <cell r="CN99">
            <v>0</v>
          </cell>
          <cell r="CO99">
            <v>0</v>
          </cell>
          <cell r="CX99">
            <v>0</v>
          </cell>
          <cell r="CY99">
            <v>0</v>
          </cell>
          <cell r="DB99">
            <v>0</v>
          </cell>
          <cell r="DC99">
            <v>0</v>
          </cell>
          <cell r="DJ99" t="str">
            <v>НКРКП</v>
          </cell>
          <cell r="DL99">
            <v>40816</v>
          </cell>
          <cell r="DM99" t="str">
            <v>№ 59</v>
          </cell>
          <cell r="DT99">
            <v>848.15</v>
          </cell>
        </row>
        <row r="100">
          <cell r="W100">
            <v>583.08000000000004</v>
          </cell>
          <cell r="AF100">
            <v>39856</v>
          </cell>
          <cell r="AG100">
            <v>91</v>
          </cell>
          <cell r="AH100">
            <v>429.78160919540232</v>
          </cell>
          <cell r="AM100">
            <v>870</v>
          </cell>
          <cell r="AO100">
            <v>507279.60000000003</v>
          </cell>
          <cell r="AQ100">
            <v>373910</v>
          </cell>
          <cell r="AU100">
            <v>0</v>
          </cell>
          <cell r="AW100">
            <v>0</v>
          </cell>
          <cell r="AY100">
            <v>263292.80780000001</v>
          </cell>
          <cell r="AZ100">
            <v>302.6354112643678</v>
          </cell>
          <cell r="BA100">
            <v>0</v>
          </cell>
          <cell r="BB100">
            <v>0</v>
          </cell>
          <cell r="BC100">
            <v>0</v>
          </cell>
          <cell r="BD100">
            <v>0</v>
          </cell>
          <cell r="BG100">
            <v>0</v>
          </cell>
          <cell r="BH100">
            <v>0</v>
          </cell>
          <cell r="BI100">
            <v>25670</v>
          </cell>
          <cell r="BJ100">
            <v>29.505747126436781</v>
          </cell>
          <cell r="BK100">
            <v>0</v>
          </cell>
          <cell r="BL100">
            <v>0</v>
          </cell>
          <cell r="BM100">
            <v>53870</v>
          </cell>
          <cell r="BN100">
            <v>61.919540229885058</v>
          </cell>
          <cell r="BO100">
            <v>0</v>
          </cell>
          <cell r="BP100">
            <v>0</v>
          </cell>
          <cell r="BY100">
            <v>2249.4</v>
          </cell>
          <cell r="CF100">
            <v>122.90479999999999</v>
          </cell>
          <cell r="CG100">
            <v>2142.25</v>
          </cell>
          <cell r="CJ100">
            <v>0</v>
          </cell>
          <cell r="CK100">
            <v>0</v>
          </cell>
          <cell r="CL100">
            <v>0</v>
          </cell>
          <cell r="CM100">
            <v>0</v>
          </cell>
          <cell r="CN100">
            <v>0</v>
          </cell>
          <cell r="CO100">
            <v>0</v>
          </cell>
          <cell r="CX100">
            <v>0</v>
          </cell>
          <cell r="CY100">
            <v>0</v>
          </cell>
          <cell r="DB100">
            <v>0</v>
          </cell>
          <cell r="DC100">
            <v>0</v>
          </cell>
          <cell r="DJ100" t="str">
            <v>НКРКП</v>
          </cell>
          <cell r="DL100">
            <v>40816</v>
          </cell>
          <cell r="DM100" t="str">
            <v>№ 59</v>
          </cell>
          <cell r="DT100">
            <v>848.15</v>
          </cell>
        </row>
        <row r="101">
          <cell r="W101">
            <v>272.67</v>
          </cell>
          <cell r="AF101">
            <v>40091</v>
          </cell>
          <cell r="AG101">
            <v>443</v>
          </cell>
          <cell r="AH101">
            <v>259.18999059810517</v>
          </cell>
          <cell r="AM101">
            <v>69135</v>
          </cell>
          <cell r="AO101">
            <v>18851040.449999999</v>
          </cell>
          <cell r="AQ101">
            <v>17919100</v>
          </cell>
          <cell r="AU101">
            <v>0</v>
          </cell>
          <cell r="AW101">
            <v>0</v>
          </cell>
          <cell r="AY101">
            <v>7869602.4000000004</v>
          </cell>
          <cell r="AZ101">
            <v>113.82949880668258</v>
          </cell>
          <cell r="BA101">
            <v>0</v>
          </cell>
          <cell r="BB101">
            <v>0</v>
          </cell>
          <cell r="BC101">
            <v>0</v>
          </cell>
          <cell r="BD101">
            <v>0</v>
          </cell>
          <cell r="BG101">
            <v>0</v>
          </cell>
          <cell r="BH101">
            <v>0</v>
          </cell>
          <cell r="BI101">
            <v>1519683</v>
          </cell>
          <cell r="BJ101">
            <v>21.981384248210023</v>
          </cell>
          <cell r="BK101">
            <v>0</v>
          </cell>
          <cell r="BL101">
            <v>0</v>
          </cell>
          <cell r="BM101">
            <v>6535567</v>
          </cell>
          <cell r="BN101">
            <v>94.533405655601356</v>
          </cell>
          <cell r="BO101">
            <v>0</v>
          </cell>
          <cell r="BP101">
            <v>0</v>
          </cell>
          <cell r="BY101">
            <v>2309.48</v>
          </cell>
          <cell r="CF101">
            <v>10820</v>
          </cell>
          <cell r="CG101">
            <v>727.32</v>
          </cell>
          <cell r="CJ101">
            <v>0</v>
          </cell>
          <cell r="CK101">
            <v>0</v>
          </cell>
          <cell r="CL101">
            <v>0</v>
          </cell>
          <cell r="CM101">
            <v>0</v>
          </cell>
          <cell r="CN101">
            <v>0</v>
          </cell>
          <cell r="CO101">
            <v>0</v>
          </cell>
          <cell r="CX101">
            <v>0</v>
          </cell>
          <cell r="CY101">
            <v>0</v>
          </cell>
          <cell r="DB101">
            <v>0</v>
          </cell>
          <cell r="DC101">
            <v>0</v>
          </cell>
          <cell r="DJ101" t="str">
            <v>НКРЕ</v>
          </cell>
          <cell r="DL101">
            <v>40526</v>
          </cell>
          <cell r="DM101" t="str">
            <v>№ 1798</v>
          </cell>
          <cell r="DO101" t="str">
            <v>Тариф на теплову енергію</v>
          </cell>
          <cell r="DT101">
            <v>299.94</v>
          </cell>
        </row>
        <row r="102">
          <cell r="W102">
            <v>555.5</v>
          </cell>
          <cell r="AF102">
            <v>40091</v>
          </cell>
          <cell r="AG102">
            <v>444</v>
          </cell>
          <cell r="AH102">
            <v>483.06002670977716</v>
          </cell>
          <cell r="AM102">
            <v>14227</v>
          </cell>
          <cell r="AO102">
            <v>7903098.5</v>
          </cell>
          <cell r="AQ102">
            <v>6872495</v>
          </cell>
          <cell r="AU102">
            <v>0</v>
          </cell>
          <cell r="AW102">
            <v>0</v>
          </cell>
          <cell r="AY102">
            <v>4838937.7943259999</v>
          </cell>
          <cell r="AZ102">
            <v>340.1235534073241</v>
          </cell>
          <cell r="BA102">
            <v>0</v>
          </cell>
          <cell r="BB102">
            <v>0</v>
          </cell>
          <cell r="BC102">
            <v>0</v>
          </cell>
          <cell r="BD102">
            <v>0</v>
          </cell>
          <cell r="BG102">
            <v>0</v>
          </cell>
          <cell r="BH102">
            <v>0</v>
          </cell>
          <cell r="BI102">
            <v>312729</v>
          </cell>
          <cell r="BJ102">
            <v>21.981373444858367</v>
          </cell>
          <cell r="BK102">
            <v>0</v>
          </cell>
          <cell r="BL102">
            <v>0</v>
          </cell>
          <cell r="BM102">
            <v>1335517</v>
          </cell>
          <cell r="BN102">
            <v>93.872003936177691</v>
          </cell>
          <cell r="BO102">
            <v>0</v>
          </cell>
          <cell r="BP102">
            <v>0</v>
          </cell>
          <cell r="BY102">
            <v>2309.48</v>
          </cell>
          <cell r="CF102">
            <v>2216.9911000000002</v>
          </cell>
          <cell r="CG102">
            <v>2182.66</v>
          </cell>
          <cell r="CJ102">
            <v>0</v>
          </cell>
          <cell r="CK102">
            <v>0</v>
          </cell>
          <cell r="CL102">
            <v>0</v>
          </cell>
          <cell r="CM102">
            <v>0</v>
          </cell>
          <cell r="CN102">
            <v>0</v>
          </cell>
          <cell r="CO102">
            <v>0</v>
          </cell>
          <cell r="CX102">
            <v>0</v>
          </cell>
          <cell r="CY102">
            <v>0</v>
          </cell>
          <cell r="DB102">
            <v>0</v>
          </cell>
          <cell r="DC102">
            <v>0</v>
          </cell>
          <cell r="DJ102" t="str">
            <v>НКРКП</v>
          </cell>
          <cell r="DL102">
            <v>40816</v>
          </cell>
          <cell r="DM102" t="str">
            <v>№ 57</v>
          </cell>
          <cell r="DT102">
            <v>798.08</v>
          </cell>
        </row>
        <row r="103">
          <cell r="W103">
            <v>724.58</v>
          </cell>
          <cell r="AF103">
            <v>40091</v>
          </cell>
          <cell r="AG103">
            <v>445</v>
          </cell>
          <cell r="AH103">
            <v>483.06002928257686</v>
          </cell>
          <cell r="AM103">
            <v>2049</v>
          </cell>
          <cell r="AO103">
            <v>1484664.4200000002</v>
          </cell>
          <cell r="AQ103">
            <v>989790</v>
          </cell>
          <cell r="AU103">
            <v>0</v>
          </cell>
          <cell r="AW103">
            <v>0</v>
          </cell>
          <cell r="AY103">
            <v>696911.98816800001</v>
          </cell>
          <cell r="AZ103">
            <v>340.12298104831626</v>
          </cell>
          <cell r="BA103">
            <v>0</v>
          </cell>
          <cell r="BB103">
            <v>0</v>
          </cell>
          <cell r="BC103">
            <v>0</v>
          </cell>
          <cell r="BD103">
            <v>0</v>
          </cell>
          <cell r="BG103">
            <v>0</v>
          </cell>
          <cell r="BH103">
            <v>0</v>
          </cell>
          <cell r="BI103">
            <v>45041</v>
          </cell>
          <cell r="BJ103">
            <v>21.981942410932163</v>
          </cell>
          <cell r="BK103">
            <v>0</v>
          </cell>
          <cell r="BL103">
            <v>0</v>
          </cell>
          <cell r="BM103">
            <v>192344</v>
          </cell>
          <cell r="BN103">
            <v>93.872132747681789</v>
          </cell>
          <cell r="BO103">
            <v>0</v>
          </cell>
          <cell r="BP103">
            <v>0</v>
          </cell>
          <cell r="BY103">
            <v>2309.48</v>
          </cell>
          <cell r="CF103">
            <v>319.29480000000001</v>
          </cell>
          <cell r="CG103">
            <v>2182.66</v>
          </cell>
          <cell r="CJ103">
            <v>0</v>
          </cell>
          <cell r="CK103">
            <v>0</v>
          </cell>
          <cell r="CL103">
            <v>0</v>
          </cell>
          <cell r="CM103">
            <v>0</v>
          </cell>
          <cell r="CN103">
            <v>0</v>
          </cell>
          <cell r="CO103">
            <v>0</v>
          </cell>
          <cell r="CX103">
            <v>0</v>
          </cell>
          <cell r="CY103">
            <v>0</v>
          </cell>
          <cell r="DB103">
            <v>0</v>
          </cell>
          <cell r="DC103">
            <v>0</v>
          </cell>
          <cell r="DJ103" t="str">
            <v>НКРКП</v>
          </cell>
          <cell r="DL103">
            <v>40816</v>
          </cell>
          <cell r="DM103" t="str">
            <v>№ 57</v>
          </cell>
          <cell r="DT103">
            <v>967.16</v>
          </cell>
        </row>
        <row r="104">
          <cell r="W104">
            <v>199.83</v>
          </cell>
          <cell r="AF104">
            <v>39758</v>
          </cell>
          <cell r="AG104">
            <v>431</v>
          </cell>
          <cell r="AH104">
            <v>199.83018429845083</v>
          </cell>
          <cell r="AM104">
            <v>192090.6</v>
          </cell>
          <cell r="AO104">
            <v>38385464.598000005</v>
          </cell>
          <cell r="AQ104">
            <v>38385500</v>
          </cell>
          <cell r="AU104">
            <v>0</v>
          </cell>
          <cell r="AW104">
            <v>0</v>
          </cell>
          <cell r="AY104">
            <v>22326499.983257998</v>
          </cell>
          <cell r="AZ104">
            <v>116.22900851607521</v>
          </cell>
          <cell r="BA104">
            <v>0</v>
          </cell>
          <cell r="BB104">
            <v>0</v>
          </cell>
          <cell r="BC104">
            <v>0</v>
          </cell>
          <cell r="BD104">
            <v>0</v>
          </cell>
          <cell r="BG104">
            <v>1249400</v>
          </cell>
          <cell r="BH104">
            <v>6.5042224866807636</v>
          </cell>
          <cell r="BI104">
            <v>2356500</v>
          </cell>
          <cell r="BJ104">
            <v>12.267648703268145</v>
          </cell>
          <cell r="BK104">
            <v>0</v>
          </cell>
          <cell r="BL104">
            <v>0</v>
          </cell>
          <cell r="BM104">
            <v>8053000</v>
          </cell>
          <cell r="BN104">
            <v>41.922925952649429</v>
          </cell>
          <cell r="BO104">
            <v>0</v>
          </cell>
          <cell r="BP104">
            <v>0</v>
          </cell>
          <cell r="BY104">
            <v>1697.14</v>
          </cell>
          <cell r="CF104">
            <v>30974.181799999998</v>
          </cell>
          <cell r="CG104">
            <v>720.81</v>
          </cell>
          <cell r="CJ104">
            <v>0</v>
          </cell>
          <cell r="CK104">
            <v>0</v>
          </cell>
          <cell r="CL104">
            <v>0</v>
          </cell>
          <cell r="CM104">
            <v>0</v>
          </cell>
          <cell r="CN104">
            <v>0</v>
          </cell>
          <cell r="CO104">
            <v>0</v>
          </cell>
          <cell r="CX104">
            <v>0</v>
          </cell>
          <cell r="CY104">
            <v>0</v>
          </cell>
          <cell r="DB104">
            <v>0</v>
          </cell>
          <cell r="DC104">
            <v>0</v>
          </cell>
          <cell r="DJ104" t="str">
            <v>НКРЕ</v>
          </cell>
          <cell r="DL104">
            <v>40526</v>
          </cell>
          <cell r="DM104" t="str">
            <v>№ 1799</v>
          </cell>
          <cell r="DO104" t="str">
            <v>Тариф на теплову енергію</v>
          </cell>
          <cell r="DT104">
            <v>219.81</v>
          </cell>
        </row>
        <row r="105">
          <cell r="W105">
            <v>538.44000000000005</v>
          </cell>
          <cell r="AF105">
            <v>39876</v>
          </cell>
          <cell r="AG105">
            <v>143</v>
          </cell>
          <cell r="AH105">
            <v>375.93486104490512</v>
          </cell>
          <cell r="AM105">
            <v>25803.3</v>
          </cell>
          <cell r="AO105">
            <v>13893528.852000002</v>
          </cell>
          <cell r="AQ105">
            <v>9700360</v>
          </cell>
          <cell r="AU105">
            <v>0</v>
          </cell>
          <cell r="AW105">
            <v>0</v>
          </cell>
          <cell r="AY105">
            <v>7532097</v>
          </cell>
          <cell r="AZ105">
            <v>291.90440757577522</v>
          </cell>
          <cell r="BA105">
            <v>0</v>
          </cell>
          <cell r="BB105">
            <v>0</v>
          </cell>
          <cell r="BC105">
            <v>0</v>
          </cell>
          <cell r="BD105">
            <v>0</v>
          </cell>
          <cell r="BG105">
            <v>173500</v>
          </cell>
          <cell r="BH105">
            <v>6.7239461619250251</v>
          </cell>
          <cell r="BI105">
            <v>321900</v>
          </cell>
          <cell r="BJ105">
            <v>12.475148527513923</v>
          </cell>
          <cell r="BK105">
            <v>0</v>
          </cell>
          <cell r="BL105">
            <v>0</v>
          </cell>
          <cell r="BM105">
            <v>1081700</v>
          </cell>
          <cell r="BN105">
            <v>41.920994601465708</v>
          </cell>
          <cell r="BO105">
            <v>0</v>
          </cell>
          <cell r="BP105">
            <v>0</v>
          </cell>
          <cell r="BY105">
            <v>1697.14</v>
          </cell>
          <cell r="CF105">
            <v>3515.9747928579764</v>
          </cell>
          <cell r="CG105">
            <v>2142.25</v>
          </cell>
          <cell r="CJ105">
            <v>0</v>
          </cell>
          <cell r="CK105">
            <v>0</v>
          </cell>
          <cell r="CL105">
            <v>0</v>
          </cell>
          <cell r="CM105">
            <v>0</v>
          </cell>
          <cell r="CN105">
            <v>0</v>
          </cell>
          <cell r="CO105">
            <v>0</v>
          </cell>
          <cell r="CX105">
            <v>0</v>
          </cell>
          <cell r="CY105">
            <v>0</v>
          </cell>
          <cell r="DB105">
            <v>0</v>
          </cell>
          <cell r="DC105">
            <v>0</v>
          </cell>
          <cell r="DJ105" t="str">
            <v>НКРКП</v>
          </cell>
          <cell r="DL105">
            <v>40816</v>
          </cell>
          <cell r="DM105" t="str">
            <v>№ 56</v>
          </cell>
          <cell r="DT105">
            <v>797.94</v>
          </cell>
        </row>
        <row r="106">
          <cell r="W106">
            <v>538.44000000000005</v>
          </cell>
          <cell r="AF106">
            <v>39876</v>
          </cell>
          <cell r="AG106">
            <v>144</v>
          </cell>
          <cell r="AH106">
            <v>375.93141575194301</v>
          </cell>
          <cell r="AM106">
            <v>4992.3999999999996</v>
          </cell>
          <cell r="AO106">
            <v>2688107.8560000001</v>
          </cell>
          <cell r="AQ106">
            <v>1876800</v>
          </cell>
          <cell r="AU106">
            <v>0</v>
          </cell>
          <cell r="AW106">
            <v>0</v>
          </cell>
          <cell r="AY106">
            <v>1457303</v>
          </cell>
          <cell r="AZ106">
            <v>291.90429452768211</v>
          </cell>
          <cell r="BA106">
            <v>0</v>
          </cell>
          <cell r="BB106">
            <v>0</v>
          </cell>
          <cell r="BC106">
            <v>0</v>
          </cell>
          <cell r="BD106">
            <v>0</v>
          </cell>
          <cell r="BG106">
            <v>33530</v>
          </cell>
          <cell r="BH106">
            <v>6.7162086371284353</v>
          </cell>
          <cell r="BI106">
            <v>62300</v>
          </cell>
          <cell r="BJ106">
            <v>12.47896803140774</v>
          </cell>
          <cell r="BK106">
            <v>0</v>
          </cell>
          <cell r="BL106">
            <v>0</v>
          </cell>
          <cell r="BM106">
            <v>209300</v>
          </cell>
          <cell r="BN106">
            <v>41.92372406057207</v>
          </cell>
          <cell r="BO106">
            <v>0</v>
          </cell>
          <cell r="BP106">
            <v>0</v>
          </cell>
          <cell r="BY106">
            <v>1697.14</v>
          </cell>
          <cell r="CF106">
            <v>680.2674757848057</v>
          </cell>
          <cell r="CG106">
            <v>2142.25</v>
          </cell>
          <cell r="CJ106">
            <v>0</v>
          </cell>
          <cell r="CK106">
            <v>0</v>
          </cell>
          <cell r="CL106">
            <v>0</v>
          </cell>
          <cell r="CM106">
            <v>0</v>
          </cell>
          <cell r="CN106">
            <v>0</v>
          </cell>
          <cell r="CO106">
            <v>0</v>
          </cell>
          <cell r="CX106">
            <v>0</v>
          </cell>
          <cell r="CY106">
            <v>0</v>
          </cell>
          <cell r="DB106">
            <v>0</v>
          </cell>
          <cell r="DC106">
            <v>0</v>
          </cell>
          <cell r="DJ106" t="str">
            <v>НКРКП</v>
          </cell>
          <cell r="DL106">
            <v>40816</v>
          </cell>
          <cell r="DM106" t="str">
            <v>№ 56</v>
          </cell>
          <cell r="DT106">
            <v>797.94</v>
          </cell>
        </row>
        <row r="107">
          <cell r="W107">
            <v>160.16</v>
          </cell>
          <cell r="AF107">
            <v>39013</v>
          </cell>
          <cell r="AG107" t="str">
            <v>Акт ДЦІ від 23.10.06</v>
          </cell>
          <cell r="AH107">
            <v>148.29702557932367</v>
          </cell>
          <cell r="AM107">
            <v>172874</v>
          </cell>
          <cell r="AO107">
            <v>27687499.84</v>
          </cell>
          <cell r="AQ107">
            <v>25636700</v>
          </cell>
          <cell r="AU107">
            <v>0</v>
          </cell>
          <cell r="AW107">
            <v>0</v>
          </cell>
          <cell r="AY107">
            <v>16268013.189999999</v>
          </cell>
          <cell r="AZ107">
            <v>94.103295984358553</v>
          </cell>
          <cell r="BA107">
            <v>0</v>
          </cell>
          <cell r="BB107">
            <v>0</v>
          </cell>
          <cell r="BC107">
            <v>0</v>
          </cell>
          <cell r="BD107">
            <v>0</v>
          </cell>
          <cell r="BG107">
            <v>0</v>
          </cell>
          <cell r="BH107">
            <v>0</v>
          </cell>
          <cell r="BI107">
            <v>2676307</v>
          </cell>
          <cell r="BJ107">
            <v>15.481258026076796</v>
          </cell>
          <cell r="BK107">
            <v>0</v>
          </cell>
          <cell r="BL107">
            <v>0</v>
          </cell>
          <cell r="BM107">
            <v>4232240</v>
          </cell>
          <cell r="BN107">
            <v>24.481645591586936</v>
          </cell>
          <cell r="BO107">
            <v>0</v>
          </cell>
          <cell r="BP107">
            <v>0</v>
          </cell>
          <cell r="BY107">
            <v>789.69</v>
          </cell>
          <cell r="CF107">
            <v>28457</v>
          </cell>
          <cell r="CG107">
            <v>571.66999999999996</v>
          </cell>
          <cell r="CJ107">
            <v>0</v>
          </cell>
          <cell r="CK107">
            <v>0</v>
          </cell>
          <cell r="CL107">
            <v>0</v>
          </cell>
          <cell r="CM107">
            <v>0</v>
          </cell>
          <cell r="CN107">
            <v>0</v>
          </cell>
          <cell r="CO107">
            <v>0</v>
          </cell>
          <cell r="CX107">
            <v>0</v>
          </cell>
          <cell r="CY107">
            <v>0</v>
          </cell>
          <cell r="DB107">
            <v>0</v>
          </cell>
          <cell r="DC107">
            <v>0</v>
          </cell>
          <cell r="DJ107" t="str">
            <v>НКРЕ</v>
          </cell>
          <cell r="DL107">
            <v>40526</v>
          </cell>
          <cell r="DM107" t="str">
            <v>№ 1801</v>
          </cell>
          <cell r="DO107" t="str">
            <v>Тариф на теплову енергію</v>
          </cell>
          <cell r="DT107">
            <v>200.2</v>
          </cell>
        </row>
        <row r="108">
          <cell r="W108">
            <v>519.54999999999995</v>
          </cell>
          <cell r="AF108">
            <v>39988</v>
          </cell>
          <cell r="AG108">
            <v>82</v>
          </cell>
          <cell r="AH108">
            <v>451.78245411038893</v>
          </cell>
          <cell r="AM108">
            <v>37672.782209999998</v>
          </cell>
          <cell r="AO108">
            <v>19572893.997205496</v>
          </cell>
          <cell r="AQ108">
            <v>17019902</v>
          </cell>
          <cell r="AU108">
            <v>0</v>
          </cell>
          <cell r="AW108">
            <v>0</v>
          </cell>
          <cell r="AY108">
            <v>13130882.559999999</v>
          </cell>
          <cell r="AZ108">
            <v>348.55091102123299</v>
          </cell>
          <cell r="BA108">
            <v>0</v>
          </cell>
          <cell r="BB108">
            <v>0</v>
          </cell>
          <cell r="BC108">
            <v>0</v>
          </cell>
          <cell r="BD108">
            <v>0</v>
          </cell>
          <cell r="BG108">
            <v>0</v>
          </cell>
          <cell r="BH108">
            <v>0</v>
          </cell>
          <cell r="BI108">
            <v>895526</v>
          </cell>
          <cell r="BJ108">
            <v>23.771167072504891</v>
          </cell>
          <cell r="BK108">
            <v>0</v>
          </cell>
          <cell r="BL108">
            <v>0</v>
          </cell>
          <cell r="BM108">
            <v>1876215</v>
          </cell>
          <cell r="BN108">
            <v>49.802931717158145</v>
          </cell>
          <cell r="BO108">
            <v>0</v>
          </cell>
          <cell r="BP108">
            <v>0</v>
          </cell>
          <cell r="BY108">
            <v>1686</v>
          </cell>
          <cell r="CF108">
            <v>6016</v>
          </cell>
          <cell r="CG108">
            <v>2182.66</v>
          </cell>
          <cell r="CJ108">
            <v>0</v>
          </cell>
          <cell r="CK108">
            <v>0</v>
          </cell>
          <cell r="CL108">
            <v>0</v>
          </cell>
          <cell r="CM108">
            <v>0</v>
          </cell>
          <cell r="CN108">
            <v>0</v>
          </cell>
          <cell r="CO108">
            <v>0</v>
          </cell>
          <cell r="CX108">
            <v>0</v>
          </cell>
          <cell r="CY108">
            <v>0</v>
          </cell>
          <cell r="DB108">
            <v>0</v>
          </cell>
          <cell r="DC108">
            <v>0</v>
          </cell>
          <cell r="DJ108" t="str">
            <v>НКРКП</v>
          </cell>
          <cell r="DL108">
            <v>40816</v>
          </cell>
          <cell r="DM108" t="str">
            <v>№ 55</v>
          </cell>
          <cell r="DT108">
            <v>770.15</v>
          </cell>
        </row>
        <row r="109">
          <cell r="W109">
            <v>542.15</v>
          </cell>
          <cell r="AF109">
            <v>39988</v>
          </cell>
          <cell r="AG109">
            <v>82</v>
          </cell>
          <cell r="AH109">
            <v>451.78471711976488</v>
          </cell>
          <cell r="AM109">
            <v>8166</v>
          </cell>
          <cell r="AO109">
            <v>4427196.8999999994</v>
          </cell>
          <cell r="AQ109">
            <v>3689274</v>
          </cell>
          <cell r="AU109">
            <v>0</v>
          </cell>
          <cell r="AW109">
            <v>0</v>
          </cell>
          <cell r="AY109">
            <v>2846188.6399999997</v>
          </cell>
          <cell r="AZ109">
            <v>348.54134704873866</v>
          </cell>
          <cell r="BA109">
            <v>0</v>
          </cell>
          <cell r="BB109">
            <v>0</v>
          </cell>
          <cell r="BC109">
            <v>0</v>
          </cell>
          <cell r="BD109">
            <v>0</v>
          </cell>
          <cell r="BG109">
            <v>0</v>
          </cell>
          <cell r="BH109">
            <v>0</v>
          </cell>
          <cell r="BI109">
            <v>194114</v>
          </cell>
          <cell r="BJ109">
            <v>23.771001714425669</v>
          </cell>
          <cell r="BK109">
            <v>0</v>
          </cell>
          <cell r="BL109">
            <v>0</v>
          </cell>
          <cell r="BM109">
            <v>406688</v>
          </cell>
          <cell r="BN109">
            <v>49.802596130296351</v>
          </cell>
          <cell r="BO109">
            <v>0</v>
          </cell>
          <cell r="BP109">
            <v>0</v>
          </cell>
          <cell r="BY109">
            <v>1686</v>
          </cell>
          <cell r="CF109">
            <v>1304</v>
          </cell>
          <cell r="CG109">
            <v>2182.66</v>
          </cell>
          <cell r="CJ109">
            <v>0</v>
          </cell>
          <cell r="CK109">
            <v>0</v>
          </cell>
          <cell r="CL109">
            <v>0</v>
          </cell>
          <cell r="CM109">
            <v>0</v>
          </cell>
          <cell r="CN109">
            <v>0</v>
          </cell>
          <cell r="CO109">
            <v>0</v>
          </cell>
          <cell r="CX109">
            <v>0</v>
          </cell>
          <cell r="CY109">
            <v>0</v>
          </cell>
          <cell r="DB109">
            <v>0</v>
          </cell>
          <cell r="DC109">
            <v>0</v>
          </cell>
          <cell r="DJ109" t="str">
            <v>НКРКП</v>
          </cell>
          <cell r="DL109">
            <v>40816</v>
          </cell>
          <cell r="DM109" t="str">
            <v>№ 55</v>
          </cell>
          <cell r="DT109">
            <v>792.73</v>
          </cell>
        </row>
        <row r="110">
          <cell r="W110">
            <v>226.03</v>
          </cell>
          <cell r="AF110">
            <v>39800</v>
          </cell>
          <cell r="AG110">
            <v>173</v>
          </cell>
          <cell r="AH110">
            <v>231.43570712420768</v>
          </cell>
          <cell r="AM110">
            <v>27540.892800000001</v>
          </cell>
          <cell r="AO110">
            <v>6225067.9995840006</v>
          </cell>
          <cell r="AQ110">
            <v>6373946</v>
          </cell>
          <cell r="AU110">
            <v>0</v>
          </cell>
          <cell r="AW110">
            <v>0</v>
          </cell>
          <cell r="AY110">
            <v>2857722.9999946319</v>
          </cell>
          <cell r="AZ110">
            <v>103.76290343044477</v>
          </cell>
          <cell r="BA110">
            <v>0</v>
          </cell>
          <cell r="BB110">
            <v>0</v>
          </cell>
          <cell r="BC110">
            <v>0</v>
          </cell>
          <cell r="BD110">
            <v>0</v>
          </cell>
          <cell r="BG110">
            <v>0</v>
          </cell>
          <cell r="BH110">
            <v>0</v>
          </cell>
          <cell r="BI110">
            <v>400557</v>
          </cell>
          <cell r="BJ110">
            <v>14.54408188248712</v>
          </cell>
          <cell r="BK110">
            <v>0</v>
          </cell>
          <cell r="BL110">
            <v>0</v>
          </cell>
          <cell r="BM110">
            <v>1375404</v>
          </cell>
          <cell r="BN110">
            <v>49.940428946442864</v>
          </cell>
          <cell r="BO110">
            <v>0</v>
          </cell>
          <cell r="BP110">
            <v>0</v>
          </cell>
          <cell r="BY110">
            <v>1792</v>
          </cell>
          <cell r="CF110">
            <v>3929.1137325999998</v>
          </cell>
          <cell r="CG110">
            <v>727.32</v>
          </cell>
          <cell r="CJ110">
            <v>0</v>
          </cell>
          <cell r="CK110">
            <v>0</v>
          </cell>
          <cell r="CL110">
            <v>0</v>
          </cell>
          <cell r="CM110">
            <v>0</v>
          </cell>
          <cell r="CN110">
            <v>0</v>
          </cell>
          <cell r="CO110">
            <v>0</v>
          </cell>
          <cell r="CX110">
            <v>0</v>
          </cell>
          <cell r="CY110">
            <v>0</v>
          </cell>
          <cell r="DB110">
            <v>0</v>
          </cell>
          <cell r="DC110">
            <v>0</v>
          </cell>
          <cell r="DJ110" t="str">
            <v>НКРЕ</v>
          </cell>
          <cell r="DL110">
            <v>40526</v>
          </cell>
          <cell r="DM110" t="str">
            <v>№ 1713</v>
          </cell>
          <cell r="DO110" t="str">
            <v>Тариф на теплову енергію</v>
          </cell>
          <cell r="DT110">
            <v>248.63</v>
          </cell>
        </row>
        <row r="111">
          <cell r="W111">
            <v>451.92</v>
          </cell>
          <cell r="AF111">
            <v>39862</v>
          </cell>
          <cell r="AG111">
            <v>36</v>
          </cell>
          <cell r="AH111">
            <v>429.3131228538054</v>
          </cell>
          <cell r="AM111">
            <v>5903.4719999999998</v>
          </cell>
          <cell r="AO111">
            <v>2667897.0662400001</v>
          </cell>
          <cell r="AQ111">
            <v>2534438</v>
          </cell>
          <cell r="AU111">
            <v>0</v>
          </cell>
          <cell r="AW111">
            <v>0</v>
          </cell>
          <cell r="AY111">
            <v>1780819.9913349999</v>
          </cell>
          <cell r="AZ111">
            <v>301.65637972620181</v>
          </cell>
          <cell r="BA111">
            <v>0</v>
          </cell>
          <cell r="BB111">
            <v>0</v>
          </cell>
          <cell r="BC111">
            <v>0</v>
          </cell>
          <cell r="BD111">
            <v>0</v>
          </cell>
          <cell r="BG111">
            <v>0</v>
          </cell>
          <cell r="BH111">
            <v>0</v>
          </cell>
          <cell r="BI111">
            <v>85862</v>
          </cell>
          <cell r="BJ111">
            <v>14.544322391975435</v>
          </cell>
          <cell r="BK111">
            <v>0</v>
          </cell>
          <cell r="BL111">
            <v>0</v>
          </cell>
          <cell r="BM111">
            <v>294827</v>
          </cell>
          <cell r="BN111">
            <v>49.941288787344128</v>
          </cell>
          <cell r="BO111">
            <v>0</v>
          </cell>
          <cell r="BP111">
            <v>0</v>
          </cell>
          <cell r="BY111">
            <v>1792</v>
          </cell>
          <cell r="CF111">
            <v>831.28485999999998</v>
          </cell>
          <cell r="CG111">
            <v>2142.25</v>
          </cell>
          <cell r="CJ111">
            <v>0</v>
          </cell>
          <cell r="CK111">
            <v>0</v>
          </cell>
          <cell r="CL111">
            <v>0</v>
          </cell>
          <cell r="CM111">
            <v>0</v>
          </cell>
          <cell r="CN111">
            <v>0</v>
          </cell>
          <cell r="CO111">
            <v>0</v>
          </cell>
          <cell r="CX111">
            <v>0</v>
          </cell>
          <cell r="CY111">
            <v>0</v>
          </cell>
          <cell r="DB111">
            <v>0</v>
          </cell>
          <cell r="DC111">
            <v>0</v>
          </cell>
          <cell r="DJ111" t="str">
            <v>НКРКП</v>
          </cell>
          <cell r="DL111">
            <v>40816</v>
          </cell>
          <cell r="DM111" t="str">
            <v>№ 54</v>
          </cell>
          <cell r="DT111">
            <v>678.57</v>
          </cell>
        </row>
        <row r="112">
          <cell r="W112">
            <v>451.92</v>
          </cell>
          <cell r="AF112">
            <v>39862</v>
          </cell>
          <cell r="AG112">
            <v>36</v>
          </cell>
          <cell r="AH112">
            <v>429.3132551679962</v>
          </cell>
          <cell r="AM112">
            <v>1754.742</v>
          </cell>
          <cell r="AO112">
            <v>793003.00464000006</v>
          </cell>
          <cell r="AQ112">
            <v>753334</v>
          </cell>
          <cell r="AU112">
            <v>0</v>
          </cell>
          <cell r="AW112">
            <v>0</v>
          </cell>
          <cell r="AY112">
            <v>529312.99976499996</v>
          </cell>
          <cell r="AZ112">
            <v>301.64719358458393</v>
          </cell>
          <cell r="BA112">
            <v>0</v>
          </cell>
          <cell r="BB112">
            <v>0</v>
          </cell>
          <cell r="BC112">
            <v>0</v>
          </cell>
          <cell r="BD112">
            <v>0</v>
          </cell>
          <cell r="BG112">
            <v>0</v>
          </cell>
          <cell r="BH112">
            <v>0</v>
          </cell>
          <cell r="BI112">
            <v>25521</v>
          </cell>
          <cell r="BJ112">
            <v>14.544018436898416</v>
          </cell>
          <cell r="BK112">
            <v>0</v>
          </cell>
          <cell r="BL112">
            <v>0</v>
          </cell>
          <cell r="BM112">
            <v>87634</v>
          </cell>
          <cell r="BN112">
            <v>49.941244923755171</v>
          </cell>
          <cell r="BO112">
            <v>0</v>
          </cell>
          <cell r="BP112">
            <v>0</v>
          </cell>
          <cell r="BY112">
            <v>1792</v>
          </cell>
          <cell r="CF112">
            <v>247.08274</v>
          </cell>
          <cell r="CG112">
            <v>2142.25</v>
          </cell>
          <cell r="CJ112">
            <v>0</v>
          </cell>
          <cell r="CK112">
            <v>0</v>
          </cell>
          <cell r="CL112">
            <v>0</v>
          </cell>
          <cell r="CM112">
            <v>0</v>
          </cell>
          <cell r="CN112">
            <v>0</v>
          </cell>
          <cell r="CO112">
            <v>0</v>
          </cell>
          <cell r="CX112">
            <v>0</v>
          </cell>
          <cell r="CY112">
            <v>0</v>
          </cell>
          <cell r="DB112">
            <v>0</v>
          </cell>
          <cell r="DC112">
            <v>0</v>
          </cell>
          <cell r="DJ112" t="str">
            <v>НКРКП</v>
          </cell>
          <cell r="DL112">
            <v>40816</v>
          </cell>
          <cell r="DM112" t="str">
            <v>№ 54</v>
          </cell>
          <cell r="DT112">
            <v>678.57</v>
          </cell>
        </row>
        <row r="113">
          <cell r="W113">
            <v>206.3</v>
          </cell>
          <cell r="AF113">
            <v>40092</v>
          </cell>
          <cell r="AG113">
            <v>745</v>
          </cell>
          <cell r="AH113">
            <v>213.18598045898659</v>
          </cell>
          <cell r="AM113">
            <v>88020</v>
          </cell>
          <cell r="AO113">
            <v>18158526</v>
          </cell>
          <cell r="AQ113">
            <v>18764630</v>
          </cell>
          <cell r="AU113">
            <v>0</v>
          </cell>
          <cell r="AW113">
            <v>0</v>
          </cell>
          <cell r="AY113">
            <v>10024651.999955868</v>
          </cell>
          <cell r="AZ113">
            <v>113.89061576864199</v>
          </cell>
          <cell r="BA113">
            <v>0</v>
          </cell>
          <cell r="BB113">
            <v>0</v>
          </cell>
          <cell r="BC113">
            <v>0</v>
          </cell>
          <cell r="BD113">
            <v>0</v>
          </cell>
          <cell r="BG113">
            <v>0</v>
          </cell>
          <cell r="BH113">
            <v>0</v>
          </cell>
          <cell r="BI113">
            <v>1713940</v>
          </cell>
          <cell r="BJ113">
            <v>19.472165416950691</v>
          </cell>
          <cell r="BK113">
            <v>0</v>
          </cell>
          <cell r="BL113">
            <v>0</v>
          </cell>
          <cell r="BM113">
            <v>2579090</v>
          </cell>
          <cell r="BN113">
            <v>29.301181549647808</v>
          </cell>
          <cell r="BO113">
            <v>0</v>
          </cell>
          <cell r="BP113">
            <v>0</v>
          </cell>
          <cell r="BY113">
            <v>1760.26</v>
          </cell>
          <cell r="CF113">
            <v>13783.0006049</v>
          </cell>
          <cell r="CG113">
            <v>727.32</v>
          </cell>
          <cell r="CJ113">
            <v>0</v>
          </cell>
          <cell r="CK113">
            <v>0</v>
          </cell>
          <cell r="CL113">
            <v>0</v>
          </cell>
          <cell r="CM113">
            <v>0</v>
          </cell>
          <cell r="CN113">
            <v>0</v>
          </cell>
          <cell r="CO113">
            <v>0</v>
          </cell>
          <cell r="CX113">
            <v>0</v>
          </cell>
          <cell r="CY113">
            <v>0</v>
          </cell>
          <cell r="DB113">
            <v>0</v>
          </cell>
          <cell r="DC113">
            <v>0</v>
          </cell>
          <cell r="DJ113" t="str">
            <v>НКРЕ</v>
          </cell>
          <cell r="DL113">
            <v>40526</v>
          </cell>
          <cell r="DM113" t="str">
            <v>№ 1718</v>
          </cell>
          <cell r="DO113" t="str">
            <v>тариф на теплову енергію</v>
          </cell>
          <cell r="DT113">
            <v>226.93</v>
          </cell>
        </row>
        <row r="114">
          <cell r="W114">
            <v>486.49</v>
          </cell>
          <cell r="AF114">
            <v>40092</v>
          </cell>
          <cell r="AG114">
            <v>746</v>
          </cell>
          <cell r="AH114">
            <v>441.66814133191764</v>
          </cell>
          <cell r="AM114">
            <v>16953</v>
          </cell>
          <cell r="AO114">
            <v>8247464.9699999997</v>
          </cell>
          <cell r="AQ114">
            <v>7487600</v>
          </cell>
          <cell r="AU114">
            <v>0</v>
          </cell>
          <cell r="AW114">
            <v>0</v>
          </cell>
          <cell r="AY114">
            <v>5794962.2999999998</v>
          </cell>
          <cell r="AZ114">
            <v>341.82518138382585</v>
          </cell>
          <cell r="BA114">
            <v>0</v>
          </cell>
          <cell r="BB114">
            <v>0</v>
          </cell>
          <cell r="BC114">
            <v>0</v>
          </cell>
          <cell r="BD114">
            <v>0</v>
          </cell>
          <cell r="BG114">
            <v>0</v>
          </cell>
          <cell r="BH114">
            <v>0</v>
          </cell>
          <cell r="BI114">
            <v>330110</v>
          </cell>
          <cell r="BJ114">
            <v>19.472069840146286</v>
          </cell>
          <cell r="BK114">
            <v>0</v>
          </cell>
          <cell r="BL114">
            <v>0</v>
          </cell>
          <cell r="BM114">
            <v>496740</v>
          </cell>
          <cell r="BN114">
            <v>29.301008671031674</v>
          </cell>
          <cell r="BO114">
            <v>0</v>
          </cell>
          <cell r="BP114">
            <v>0</v>
          </cell>
          <cell r="BY114">
            <v>1760.26</v>
          </cell>
          <cell r="CF114">
            <v>2655</v>
          </cell>
          <cell r="CG114">
            <v>2182.66</v>
          </cell>
          <cell r="CJ114">
            <v>0</v>
          </cell>
          <cell r="CK114">
            <v>0</v>
          </cell>
          <cell r="CL114">
            <v>0</v>
          </cell>
          <cell r="CM114">
            <v>0</v>
          </cell>
          <cell r="CN114">
            <v>0</v>
          </cell>
          <cell r="CO114">
            <v>0</v>
          </cell>
          <cell r="CX114">
            <v>0</v>
          </cell>
          <cell r="CY114">
            <v>0</v>
          </cell>
          <cell r="DB114">
            <v>0</v>
          </cell>
          <cell r="DC114">
            <v>0</v>
          </cell>
          <cell r="DJ114" t="str">
            <v>НКРКП</v>
          </cell>
          <cell r="DL114">
            <v>40816</v>
          </cell>
          <cell r="DM114" t="str">
            <v>№ 44</v>
          </cell>
          <cell r="DT114">
            <v>732.26</v>
          </cell>
        </row>
        <row r="115">
          <cell r="W115">
            <v>486.49</v>
          </cell>
          <cell r="AF115">
            <v>40092</v>
          </cell>
          <cell r="AG115">
            <v>746</v>
          </cell>
          <cell r="AH115">
            <v>441.66771422585379</v>
          </cell>
          <cell r="AM115">
            <v>9546</v>
          </cell>
          <cell r="AO115">
            <v>4644033.54</v>
          </cell>
          <cell r="AQ115">
            <v>4216160</v>
          </cell>
          <cell r="AU115">
            <v>0</v>
          </cell>
          <cell r="AW115">
            <v>0</v>
          </cell>
          <cell r="AY115">
            <v>3263076.6999999997</v>
          </cell>
          <cell r="AZ115">
            <v>341.82659752776027</v>
          </cell>
          <cell r="BA115">
            <v>0</v>
          </cell>
          <cell r="BB115">
            <v>0</v>
          </cell>
          <cell r="BC115">
            <v>0</v>
          </cell>
          <cell r="BD115">
            <v>0</v>
          </cell>
          <cell r="BG115">
            <v>0</v>
          </cell>
          <cell r="BH115">
            <v>0</v>
          </cell>
          <cell r="BI115">
            <v>185880</v>
          </cell>
          <cell r="BJ115">
            <v>19.472030169704588</v>
          </cell>
          <cell r="BK115">
            <v>0</v>
          </cell>
          <cell r="BL115">
            <v>0</v>
          </cell>
          <cell r="BM115">
            <v>279710</v>
          </cell>
          <cell r="BN115">
            <v>29.301278022208255</v>
          </cell>
          <cell r="BO115">
            <v>0</v>
          </cell>
          <cell r="BP115">
            <v>0</v>
          </cell>
          <cell r="BY115">
            <v>1760.26</v>
          </cell>
          <cell r="CF115">
            <v>1495</v>
          </cell>
          <cell r="CG115">
            <v>2182.66</v>
          </cell>
          <cell r="CJ115">
            <v>0</v>
          </cell>
          <cell r="CK115">
            <v>0</v>
          </cell>
          <cell r="CL115">
            <v>0</v>
          </cell>
          <cell r="CM115">
            <v>0</v>
          </cell>
          <cell r="CN115">
            <v>0</v>
          </cell>
          <cell r="CO115">
            <v>0</v>
          </cell>
          <cell r="CX115">
            <v>0</v>
          </cell>
          <cell r="CY115">
            <v>0</v>
          </cell>
          <cell r="DB115">
            <v>0</v>
          </cell>
          <cell r="DC115">
            <v>0</v>
          </cell>
          <cell r="DJ115" t="str">
            <v>НКРКП</v>
          </cell>
          <cell r="DL115">
            <v>40816</v>
          </cell>
          <cell r="DM115" t="str">
            <v>№ 44</v>
          </cell>
          <cell r="DT115">
            <v>732.26</v>
          </cell>
        </row>
        <row r="116">
          <cell r="W116">
            <v>277.08</v>
          </cell>
          <cell r="AF116">
            <v>39692</v>
          </cell>
          <cell r="AG116">
            <v>429</v>
          </cell>
          <cell r="AH116">
            <v>263.87723154134028</v>
          </cell>
          <cell r="AM116">
            <v>61637.33</v>
          </cell>
          <cell r="AO116">
            <v>17078471.396400001</v>
          </cell>
          <cell r="AQ116">
            <v>16264688</v>
          </cell>
          <cell r="AU116">
            <v>0</v>
          </cell>
          <cell r="AW116">
            <v>0</v>
          </cell>
          <cell r="AY116">
            <v>7326048.7746000001</v>
          </cell>
          <cell r="AZ116">
            <v>118.85733490727129</v>
          </cell>
          <cell r="BA116">
            <v>0</v>
          </cell>
          <cell r="BB116">
            <v>0</v>
          </cell>
          <cell r="BC116">
            <v>0</v>
          </cell>
          <cell r="BD116">
            <v>0</v>
          </cell>
          <cell r="BG116">
            <v>0</v>
          </cell>
          <cell r="BH116">
            <v>0</v>
          </cell>
          <cell r="BI116">
            <v>1302091</v>
          </cell>
          <cell r="BJ116">
            <v>21.125038998282371</v>
          </cell>
          <cell r="BK116">
            <v>0</v>
          </cell>
          <cell r="BL116">
            <v>0</v>
          </cell>
          <cell r="BM116">
            <v>6698485</v>
          </cell>
          <cell r="BN116">
            <v>108.67578138118571</v>
          </cell>
          <cell r="BO116">
            <v>0</v>
          </cell>
          <cell r="BP116">
            <v>0</v>
          </cell>
          <cell r="BY116">
            <v>1844.47</v>
          </cell>
          <cell r="CF116">
            <v>10192.0545</v>
          </cell>
          <cell r="CG116">
            <v>718.8</v>
          </cell>
          <cell r="CJ116">
            <v>0</v>
          </cell>
          <cell r="CK116">
            <v>0</v>
          </cell>
          <cell r="CL116">
            <v>0</v>
          </cell>
          <cell r="CM116">
            <v>0</v>
          </cell>
          <cell r="CN116">
            <v>0</v>
          </cell>
          <cell r="CO116">
            <v>0</v>
          </cell>
          <cell r="CX116">
            <v>0</v>
          </cell>
          <cell r="CY116">
            <v>0</v>
          </cell>
          <cell r="DB116">
            <v>0</v>
          </cell>
          <cell r="DC116">
            <v>0</v>
          </cell>
          <cell r="DJ116" t="str">
            <v>НКРЕ</v>
          </cell>
          <cell r="DL116">
            <v>40526</v>
          </cell>
          <cell r="DM116">
            <v>1809</v>
          </cell>
          <cell r="DO116" t="str">
            <v>тариф на теплову енергію</v>
          </cell>
          <cell r="DT116">
            <v>304.79000000000002</v>
          </cell>
        </row>
        <row r="117">
          <cell r="W117">
            <v>588.33000000000004</v>
          </cell>
          <cell r="AF117">
            <v>39867</v>
          </cell>
          <cell r="AG117">
            <v>608</v>
          </cell>
          <cell r="AH117">
            <v>507.18039659115334</v>
          </cell>
          <cell r="AM117">
            <v>29131.26</v>
          </cell>
          <cell r="AO117">
            <v>17138794.195799999</v>
          </cell>
          <cell r="AQ117">
            <v>14774804</v>
          </cell>
          <cell r="AU117">
            <v>0</v>
          </cell>
          <cell r="AW117">
            <v>0</v>
          </cell>
          <cell r="AY117">
            <v>10224332.856099999</v>
          </cell>
          <cell r="AZ117">
            <v>350.97461819708445</v>
          </cell>
          <cell r="BA117">
            <v>0</v>
          </cell>
          <cell r="BB117">
            <v>0</v>
          </cell>
          <cell r="BC117">
            <v>0</v>
          </cell>
          <cell r="BD117">
            <v>0</v>
          </cell>
          <cell r="BG117">
            <v>0</v>
          </cell>
          <cell r="BH117">
            <v>0</v>
          </cell>
          <cell r="BI117">
            <v>813345</v>
          </cell>
          <cell r="BJ117">
            <v>27.920007579486779</v>
          </cell>
          <cell r="BK117">
            <v>0</v>
          </cell>
          <cell r="BL117">
            <v>0</v>
          </cell>
          <cell r="BM117">
            <v>3260185</v>
          </cell>
          <cell r="BN117">
            <v>111.9136281781152</v>
          </cell>
          <cell r="BO117">
            <v>0</v>
          </cell>
          <cell r="BP117">
            <v>0</v>
          </cell>
          <cell r="BY117">
            <v>1844.47</v>
          </cell>
          <cell r="CF117">
            <v>4772.7075999999997</v>
          </cell>
          <cell r="CG117">
            <v>2142.25</v>
          </cell>
          <cell r="CJ117">
            <v>0</v>
          </cell>
          <cell r="CK117">
            <v>0</v>
          </cell>
          <cell r="CL117">
            <v>0</v>
          </cell>
          <cell r="CM117">
            <v>0</v>
          </cell>
          <cell r="CN117">
            <v>0</v>
          </cell>
          <cell r="CO117">
            <v>0</v>
          </cell>
          <cell r="CX117">
            <v>0</v>
          </cell>
          <cell r="CY117">
            <v>0</v>
          </cell>
          <cell r="DB117">
            <v>0</v>
          </cell>
          <cell r="DC117">
            <v>0</v>
          </cell>
          <cell r="DJ117" t="str">
            <v>НКРКП</v>
          </cell>
          <cell r="DL117">
            <v>40816</v>
          </cell>
          <cell r="DM117" t="str">
            <v>№ 39</v>
          </cell>
          <cell r="DT117">
            <v>852.05</v>
          </cell>
        </row>
        <row r="118">
          <cell r="W118">
            <v>591.80999999999995</v>
          </cell>
          <cell r="AF118">
            <v>39867</v>
          </cell>
          <cell r="AG118">
            <v>609</v>
          </cell>
          <cell r="AH118">
            <v>510.1843964252194</v>
          </cell>
          <cell r="AM118">
            <v>5536.116</v>
          </cell>
          <cell r="AO118">
            <v>3276328.8099599998</v>
          </cell>
          <cell r="AQ118">
            <v>2824440</v>
          </cell>
          <cell r="AU118">
            <v>0</v>
          </cell>
          <cell r="AW118">
            <v>0</v>
          </cell>
          <cell r="AY118">
            <v>1967210.822775</v>
          </cell>
          <cell r="AZ118">
            <v>355.34133005431966</v>
          </cell>
          <cell r="BA118">
            <v>0</v>
          </cell>
          <cell r="BB118">
            <v>0</v>
          </cell>
          <cell r="BC118">
            <v>0</v>
          </cell>
          <cell r="BD118">
            <v>0</v>
          </cell>
          <cell r="BG118">
            <v>0</v>
          </cell>
          <cell r="BH118">
            <v>0</v>
          </cell>
          <cell r="BI118">
            <v>150250</v>
          </cell>
          <cell r="BJ118">
            <v>27.139965997822301</v>
          </cell>
          <cell r="BK118">
            <v>0</v>
          </cell>
          <cell r="BL118">
            <v>0</v>
          </cell>
          <cell r="BM118">
            <v>620988</v>
          </cell>
          <cell r="BN118">
            <v>112.17033747125241</v>
          </cell>
          <cell r="BO118">
            <v>0</v>
          </cell>
          <cell r="BP118">
            <v>0</v>
          </cell>
          <cell r="BY118">
            <v>1844.47</v>
          </cell>
          <cell r="CF118">
            <v>918.29190000000006</v>
          </cell>
          <cell r="CG118">
            <v>2142.25</v>
          </cell>
          <cell r="CJ118">
            <v>0</v>
          </cell>
          <cell r="CK118">
            <v>0</v>
          </cell>
          <cell r="CL118">
            <v>0</v>
          </cell>
          <cell r="CM118">
            <v>0</v>
          </cell>
          <cell r="CN118">
            <v>0</v>
          </cell>
          <cell r="CO118">
            <v>0</v>
          </cell>
          <cell r="CX118">
            <v>0</v>
          </cell>
          <cell r="CY118">
            <v>0</v>
          </cell>
          <cell r="DB118">
            <v>0</v>
          </cell>
          <cell r="DC118">
            <v>0</v>
          </cell>
          <cell r="DJ118" t="str">
            <v>НКРКП</v>
          </cell>
          <cell r="DL118">
            <v>40816</v>
          </cell>
          <cell r="DM118" t="str">
            <v>№ 39</v>
          </cell>
          <cell r="DT118">
            <v>858.81</v>
          </cell>
        </row>
        <row r="119">
          <cell r="W119">
            <v>228.4</v>
          </cell>
          <cell r="AF119">
            <v>39811</v>
          </cell>
          <cell r="AG119">
            <v>526</v>
          </cell>
          <cell r="AH119">
            <v>198.40881582861573</v>
          </cell>
          <cell r="AM119">
            <v>187955.74100000001</v>
          </cell>
          <cell r="AO119">
            <v>42929091.244400002</v>
          </cell>
          <cell r="AQ119">
            <v>37292076</v>
          </cell>
          <cell r="AU119">
            <v>0</v>
          </cell>
          <cell r="AW119">
            <v>0</v>
          </cell>
          <cell r="AY119">
            <v>22573502.999581002</v>
          </cell>
          <cell r="AZ119">
            <v>120.10009845658824</v>
          </cell>
          <cell r="BA119">
            <v>0</v>
          </cell>
          <cell r="BB119">
            <v>0</v>
          </cell>
          <cell r="BC119">
            <v>0</v>
          </cell>
          <cell r="BD119">
            <v>0</v>
          </cell>
          <cell r="BG119">
            <v>0</v>
          </cell>
          <cell r="BH119">
            <v>0</v>
          </cell>
          <cell r="BI119">
            <v>3151987</v>
          </cell>
          <cell r="BJ119">
            <v>16.769836256291846</v>
          </cell>
          <cell r="BK119">
            <v>0</v>
          </cell>
          <cell r="BL119">
            <v>0</v>
          </cell>
          <cell r="BM119">
            <v>7858693.5</v>
          </cell>
          <cell r="BN119">
            <v>41.811404419937347</v>
          </cell>
          <cell r="BO119">
            <v>0</v>
          </cell>
          <cell r="BP119">
            <v>0</v>
          </cell>
          <cell r="BY119">
            <v>2295.64</v>
          </cell>
          <cell r="CF119">
            <v>31291.243415000001</v>
          </cell>
          <cell r="CG119">
            <v>721.4</v>
          </cell>
          <cell r="CJ119">
            <v>0</v>
          </cell>
          <cell r="CK119">
            <v>0</v>
          </cell>
          <cell r="CL119">
            <v>0</v>
          </cell>
          <cell r="CM119">
            <v>0</v>
          </cell>
          <cell r="CN119">
            <v>0</v>
          </cell>
          <cell r="CO119">
            <v>0</v>
          </cell>
          <cell r="CX119">
            <v>0</v>
          </cell>
          <cell r="CY119">
            <v>0</v>
          </cell>
          <cell r="DB119">
            <v>0</v>
          </cell>
          <cell r="DC119">
            <v>0</v>
          </cell>
          <cell r="DJ119" t="str">
            <v>НКРЕ</v>
          </cell>
          <cell r="DL119">
            <v>40526</v>
          </cell>
          <cell r="DM119" t="str">
            <v>№ 1724</v>
          </cell>
          <cell r="DO119" t="str">
            <v>Тариф на теплову енергію</v>
          </cell>
          <cell r="DT119">
            <v>251.42</v>
          </cell>
        </row>
        <row r="120">
          <cell r="W120">
            <v>495.75</v>
          </cell>
          <cell r="AF120">
            <v>39876</v>
          </cell>
          <cell r="AG120">
            <v>145</v>
          </cell>
          <cell r="AH120">
            <v>367.22497131210474</v>
          </cell>
          <cell r="AM120">
            <v>9391.3302999999996</v>
          </cell>
          <cell r="AO120">
            <v>4655751.9962249994</v>
          </cell>
          <cell r="AQ120">
            <v>3448731</v>
          </cell>
          <cell r="AU120">
            <v>0</v>
          </cell>
          <cell r="AW120">
            <v>0</v>
          </cell>
          <cell r="AY120">
            <v>2731824.8350249999</v>
          </cell>
          <cell r="AZ120">
            <v>290.88795173405839</v>
          </cell>
          <cell r="BA120">
            <v>0</v>
          </cell>
          <cell r="BB120">
            <v>0</v>
          </cell>
          <cell r="BC120">
            <v>0</v>
          </cell>
          <cell r="BD120">
            <v>0</v>
          </cell>
          <cell r="BG120">
            <v>0</v>
          </cell>
          <cell r="BH120">
            <v>0</v>
          </cell>
          <cell r="BI120">
            <v>158113</v>
          </cell>
          <cell r="BJ120">
            <v>16.836059956276909</v>
          </cell>
          <cell r="BK120">
            <v>0</v>
          </cell>
          <cell r="BL120">
            <v>0</v>
          </cell>
          <cell r="BM120">
            <v>422044</v>
          </cell>
          <cell r="BN120">
            <v>44.939746182710664</v>
          </cell>
          <cell r="BO120">
            <v>0</v>
          </cell>
          <cell r="BP120">
            <v>0</v>
          </cell>
          <cell r="BY120">
            <v>2295.64</v>
          </cell>
          <cell r="CF120">
            <v>1275.2129</v>
          </cell>
          <cell r="CG120">
            <v>2142.25</v>
          </cell>
          <cell r="CJ120">
            <v>0</v>
          </cell>
          <cell r="CK120">
            <v>0</v>
          </cell>
          <cell r="CL120">
            <v>0</v>
          </cell>
          <cell r="CM120">
            <v>0</v>
          </cell>
          <cell r="CN120">
            <v>0</v>
          </cell>
          <cell r="CO120">
            <v>0</v>
          </cell>
          <cell r="CX120">
            <v>0</v>
          </cell>
          <cell r="CY120">
            <v>0</v>
          </cell>
          <cell r="DB120">
            <v>0</v>
          </cell>
          <cell r="DC120">
            <v>0</v>
          </cell>
          <cell r="DJ120" t="str">
            <v>НКРКП</v>
          </cell>
          <cell r="DL120">
            <v>40942</v>
          </cell>
          <cell r="DM120">
            <v>45</v>
          </cell>
          <cell r="DT120">
            <v>699.2</v>
          </cell>
        </row>
        <row r="121">
          <cell r="W121">
            <v>535.02</v>
          </cell>
          <cell r="AF121">
            <v>39876</v>
          </cell>
          <cell r="AG121">
            <v>146</v>
          </cell>
          <cell r="AH121">
            <v>368.95819140504523</v>
          </cell>
          <cell r="AM121">
            <v>4196.9552000000003</v>
          </cell>
          <cell r="AO121">
            <v>2245454.9711040002</v>
          </cell>
          <cell r="AQ121">
            <v>1548501</v>
          </cell>
          <cell r="AU121">
            <v>0</v>
          </cell>
          <cell r="AW121">
            <v>0</v>
          </cell>
          <cell r="AY121">
            <v>1227067.9465000001</v>
          </cell>
          <cell r="AZ121">
            <v>292.37098992622077</v>
          </cell>
          <cell r="BA121">
            <v>0</v>
          </cell>
          <cell r="BB121">
            <v>0</v>
          </cell>
          <cell r="BC121">
            <v>0</v>
          </cell>
          <cell r="BD121">
            <v>0</v>
          </cell>
          <cell r="BG121">
            <v>0</v>
          </cell>
          <cell r="BH121">
            <v>0</v>
          </cell>
          <cell r="BI121">
            <v>70660</v>
          </cell>
          <cell r="BJ121">
            <v>16.836014832848345</v>
          </cell>
          <cell r="BK121">
            <v>0</v>
          </cell>
          <cell r="BL121">
            <v>0</v>
          </cell>
          <cell r="BM121">
            <v>188610</v>
          </cell>
          <cell r="BN121">
            <v>44.939722015617413</v>
          </cell>
          <cell r="BO121">
            <v>0</v>
          </cell>
          <cell r="BP121">
            <v>0</v>
          </cell>
          <cell r="BY121">
            <v>2295.64</v>
          </cell>
          <cell r="CF121">
            <v>572.79399999999998</v>
          </cell>
          <cell r="CG121">
            <v>2142.25</v>
          </cell>
          <cell r="CJ121">
            <v>0</v>
          </cell>
          <cell r="CK121">
            <v>0</v>
          </cell>
          <cell r="CL121">
            <v>0</v>
          </cell>
          <cell r="CM121">
            <v>0</v>
          </cell>
          <cell r="CN121">
            <v>0</v>
          </cell>
          <cell r="CO121">
            <v>0</v>
          </cell>
          <cell r="CX121">
            <v>0</v>
          </cell>
          <cell r="CY121">
            <v>0</v>
          </cell>
          <cell r="DB121">
            <v>0</v>
          </cell>
          <cell r="DC121">
            <v>0</v>
          </cell>
          <cell r="DJ121" t="str">
            <v>НКРКП</v>
          </cell>
          <cell r="DL121">
            <v>40942</v>
          </cell>
          <cell r="DM121">
            <v>45</v>
          </cell>
          <cell r="DT121">
            <v>777.03</v>
          </cell>
        </row>
        <row r="122">
          <cell r="W122">
            <v>305.61</v>
          </cell>
          <cell r="AF122">
            <v>40417</v>
          </cell>
          <cell r="AG122">
            <v>108</v>
          </cell>
          <cell r="AH122">
            <v>291.06413392806411</v>
          </cell>
          <cell r="AM122">
            <v>12144.43</v>
          </cell>
          <cell r="AO122">
            <v>3711459.2523000003</v>
          </cell>
          <cell r="AQ122">
            <v>3534808</v>
          </cell>
          <cell r="AU122">
            <v>0</v>
          </cell>
          <cell r="AW122">
            <v>0</v>
          </cell>
          <cell r="AY122">
            <v>2070270.69</v>
          </cell>
          <cell r="AZ122">
            <v>170.47079937057563</v>
          </cell>
          <cell r="BA122">
            <v>0</v>
          </cell>
          <cell r="BB122">
            <v>0</v>
          </cell>
          <cell r="BC122">
            <v>0</v>
          </cell>
          <cell r="BD122">
            <v>0</v>
          </cell>
          <cell r="BG122">
            <v>0</v>
          </cell>
          <cell r="BH122">
            <v>0</v>
          </cell>
          <cell r="BI122">
            <v>318108</v>
          </cell>
          <cell r="BJ122">
            <v>26.193736552477144</v>
          </cell>
          <cell r="BK122">
            <v>0</v>
          </cell>
          <cell r="BL122">
            <v>0</v>
          </cell>
          <cell r="BM122">
            <v>1015427</v>
          </cell>
          <cell r="BN122">
            <v>83.612569713028932</v>
          </cell>
          <cell r="BO122">
            <v>0</v>
          </cell>
          <cell r="BP122">
            <v>0</v>
          </cell>
          <cell r="BY122">
            <v>1821.2</v>
          </cell>
          <cell r="CF122">
            <v>1897.59</v>
          </cell>
          <cell r="CG122">
            <v>1091</v>
          </cell>
          <cell r="CJ122">
            <v>0</v>
          </cell>
          <cell r="CK122">
            <v>0</v>
          </cell>
          <cell r="CL122">
            <v>0</v>
          </cell>
          <cell r="CM122">
            <v>0</v>
          </cell>
          <cell r="CN122">
            <v>0</v>
          </cell>
          <cell r="CO122">
            <v>0</v>
          </cell>
          <cell r="CX122">
            <v>0</v>
          </cell>
          <cell r="CY122">
            <v>0</v>
          </cell>
          <cell r="DB122">
            <v>0</v>
          </cell>
          <cell r="DC122">
            <v>0</v>
          </cell>
          <cell r="DJ122" t="str">
            <v>МОС</v>
          </cell>
          <cell r="DL122">
            <v>40843</v>
          </cell>
          <cell r="DM122" t="str">
            <v>№ 159</v>
          </cell>
          <cell r="DO122" t="str">
            <v>тариф на теплову енергію</v>
          </cell>
          <cell r="DT122">
            <v>305.61</v>
          </cell>
        </row>
        <row r="123">
          <cell r="W123">
            <v>576.67999999999995</v>
          </cell>
          <cell r="AF123">
            <v>40417</v>
          </cell>
          <cell r="AG123">
            <v>109</v>
          </cell>
          <cell r="AH123">
            <v>505.85658120815594</v>
          </cell>
          <cell r="AM123">
            <v>9451.76</v>
          </cell>
          <cell r="AO123">
            <v>5450640.9567999998</v>
          </cell>
          <cell r="AQ123">
            <v>4781235</v>
          </cell>
          <cell r="AU123">
            <v>0</v>
          </cell>
          <cell r="AW123">
            <v>0</v>
          </cell>
          <cell r="AY123">
            <v>3641381.9138000002</v>
          </cell>
          <cell r="AZ123">
            <v>385.25966738469873</v>
          </cell>
          <cell r="BA123">
            <v>0</v>
          </cell>
          <cell r="BB123">
            <v>0</v>
          </cell>
          <cell r="BC123">
            <v>0</v>
          </cell>
          <cell r="BD123">
            <v>0</v>
          </cell>
          <cell r="BG123">
            <v>0</v>
          </cell>
          <cell r="BH123">
            <v>0</v>
          </cell>
          <cell r="BI123">
            <v>247576</v>
          </cell>
          <cell r="BJ123">
            <v>26.193640126283359</v>
          </cell>
          <cell r="BK123">
            <v>0</v>
          </cell>
          <cell r="BL123">
            <v>0</v>
          </cell>
          <cell r="BM123">
            <v>790319</v>
          </cell>
          <cell r="BN123">
            <v>83.616067272127097</v>
          </cell>
          <cell r="BO123">
            <v>0</v>
          </cell>
          <cell r="BP123">
            <v>0</v>
          </cell>
          <cell r="BY123">
            <v>1821.2</v>
          </cell>
          <cell r="CF123">
            <v>1477.27</v>
          </cell>
          <cell r="CG123">
            <v>2464.94</v>
          </cell>
          <cell r="CJ123">
            <v>0</v>
          </cell>
          <cell r="CK123">
            <v>0</v>
          </cell>
          <cell r="CL123">
            <v>0</v>
          </cell>
          <cell r="CM123">
            <v>0</v>
          </cell>
          <cell r="CN123">
            <v>0</v>
          </cell>
          <cell r="CO123">
            <v>0</v>
          </cell>
          <cell r="CX123">
            <v>0</v>
          </cell>
          <cell r="CY123">
            <v>0</v>
          </cell>
          <cell r="DB123">
            <v>0</v>
          </cell>
          <cell r="DC123">
            <v>0</v>
          </cell>
          <cell r="DJ123" t="str">
            <v>МОС</v>
          </cell>
          <cell r="DL123">
            <v>40843</v>
          </cell>
          <cell r="DM123" t="str">
            <v>№ 159</v>
          </cell>
          <cell r="DT123">
            <v>771.81</v>
          </cell>
        </row>
        <row r="124">
          <cell r="W124">
            <v>632.32000000000005</v>
          </cell>
          <cell r="AF124">
            <v>40417</v>
          </cell>
          <cell r="AG124">
            <v>110</v>
          </cell>
          <cell r="AH124">
            <v>505.85727990934322</v>
          </cell>
          <cell r="AM124">
            <v>1553.11</v>
          </cell>
          <cell r="AO124">
            <v>982062.51520000002</v>
          </cell>
          <cell r="AQ124">
            <v>785652</v>
          </cell>
          <cell r="AU124">
            <v>0</v>
          </cell>
          <cell r="AW124">
            <v>0</v>
          </cell>
          <cell r="AY124">
            <v>598348.97632020002</v>
          </cell>
          <cell r="AZ124">
            <v>385.25859489681994</v>
          </cell>
          <cell r="BA124">
            <v>0</v>
          </cell>
          <cell r="BB124">
            <v>0</v>
          </cell>
          <cell r="BC124">
            <v>0</v>
          </cell>
          <cell r="BD124">
            <v>0</v>
          </cell>
          <cell r="BG124">
            <v>0</v>
          </cell>
          <cell r="BH124">
            <v>0</v>
          </cell>
          <cell r="BI124">
            <v>40681</v>
          </cell>
          <cell r="BJ124">
            <v>26.193250960975078</v>
          </cell>
          <cell r="BK124">
            <v>0</v>
          </cell>
          <cell r="BL124">
            <v>0</v>
          </cell>
          <cell r="BM124">
            <v>129862</v>
          </cell>
          <cell r="BN124">
            <v>83.614167702223284</v>
          </cell>
          <cell r="BO124">
            <v>0</v>
          </cell>
          <cell r="BP124">
            <v>0</v>
          </cell>
          <cell r="BY124">
            <v>1821.2</v>
          </cell>
          <cell r="CF124">
            <v>242.74383</v>
          </cell>
          <cell r="CG124">
            <v>2464.94</v>
          </cell>
          <cell r="CJ124">
            <v>0</v>
          </cell>
          <cell r="CK124">
            <v>0</v>
          </cell>
          <cell r="CL124">
            <v>0</v>
          </cell>
          <cell r="CM124">
            <v>0</v>
          </cell>
          <cell r="CN124">
            <v>0</v>
          </cell>
          <cell r="CO124">
            <v>0</v>
          </cell>
          <cell r="CX124">
            <v>0</v>
          </cell>
          <cell r="CY124">
            <v>0</v>
          </cell>
          <cell r="DB124">
            <v>0</v>
          </cell>
          <cell r="DC124">
            <v>0</v>
          </cell>
          <cell r="DJ124" t="str">
            <v>МОС</v>
          </cell>
          <cell r="DL124">
            <v>40843</v>
          </cell>
          <cell r="DM124" t="str">
            <v>№ 159</v>
          </cell>
          <cell r="DT124">
            <v>833.47</v>
          </cell>
        </row>
        <row r="125">
          <cell r="W125">
            <v>220.51</v>
          </cell>
          <cell r="AF125">
            <v>40093</v>
          </cell>
          <cell r="AG125">
            <v>696</v>
          </cell>
          <cell r="AH125">
            <v>220.51</v>
          </cell>
          <cell r="AM125">
            <v>41200</v>
          </cell>
          <cell r="AO125">
            <v>9085012</v>
          </cell>
          <cell r="AQ125">
            <v>9085012</v>
          </cell>
          <cell r="AU125">
            <v>0</v>
          </cell>
          <cell r="AW125">
            <v>0</v>
          </cell>
          <cell r="AY125">
            <v>4716524.7360000005</v>
          </cell>
          <cell r="AZ125">
            <v>114.47875572815535</v>
          </cell>
          <cell r="BA125">
            <v>0</v>
          </cell>
          <cell r="BB125">
            <v>0</v>
          </cell>
          <cell r="BC125">
            <v>0</v>
          </cell>
          <cell r="BD125">
            <v>0</v>
          </cell>
          <cell r="BG125">
            <v>0</v>
          </cell>
          <cell r="BH125">
            <v>0</v>
          </cell>
          <cell r="BI125">
            <v>909300</v>
          </cell>
          <cell r="BJ125">
            <v>22.070388349514563</v>
          </cell>
          <cell r="BK125">
            <v>0</v>
          </cell>
          <cell r="BL125">
            <v>0</v>
          </cell>
          <cell r="BM125">
            <v>2304847</v>
          </cell>
          <cell r="BN125">
            <v>55.942888349514561</v>
          </cell>
          <cell r="BO125">
            <v>0</v>
          </cell>
          <cell r="BP125">
            <v>0</v>
          </cell>
          <cell r="BY125">
            <v>1090</v>
          </cell>
          <cell r="CF125">
            <v>6484.8</v>
          </cell>
          <cell r="CG125">
            <v>727.32</v>
          </cell>
          <cell r="CJ125">
            <v>0</v>
          </cell>
          <cell r="CK125">
            <v>0</v>
          </cell>
          <cell r="CL125">
            <v>0</v>
          </cell>
          <cell r="CM125">
            <v>0</v>
          </cell>
          <cell r="CN125">
            <v>0</v>
          </cell>
          <cell r="CO125">
            <v>0</v>
          </cell>
          <cell r="CX125">
            <v>0</v>
          </cell>
          <cell r="CY125">
            <v>0</v>
          </cell>
          <cell r="DB125">
            <v>0</v>
          </cell>
          <cell r="DC125">
            <v>0</v>
          </cell>
          <cell r="DJ125" t="str">
            <v>МОС</v>
          </cell>
          <cell r="DL125">
            <v>40491</v>
          </cell>
          <cell r="DM125" t="str">
            <v>№ 338</v>
          </cell>
          <cell r="DO125" t="str">
            <v>тариф на послуги з теплопостачання для населення (споживачам з встановленими лічильниками)</v>
          </cell>
          <cell r="DT125">
            <v>220.51</v>
          </cell>
        </row>
        <row r="126">
          <cell r="W126">
            <v>576.38</v>
          </cell>
          <cell r="AF126">
            <v>40431</v>
          </cell>
          <cell r="AG126">
            <v>978</v>
          </cell>
          <cell r="AH126">
            <v>501.2</v>
          </cell>
          <cell r="AM126">
            <v>19300</v>
          </cell>
          <cell r="AO126">
            <v>11124134</v>
          </cell>
          <cell r="AQ126">
            <v>9673160</v>
          </cell>
          <cell r="AU126">
            <v>0</v>
          </cell>
          <cell r="AW126">
            <v>0</v>
          </cell>
          <cell r="AY126">
            <v>7598037.9965841984</v>
          </cell>
          <cell r="AZ126">
            <v>393.6807252116165</v>
          </cell>
          <cell r="BA126">
            <v>0</v>
          </cell>
          <cell r="BB126">
            <v>0</v>
          </cell>
          <cell r="BC126">
            <v>0</v>
          </cell>
          <cell r="BD126">
            <v>0</v>
          </cell>
          <cell r="BG126">
            <v>0</v>
          </cell>
          <cell r="BH126">
            <v>0</v>
          </cell>
          <cell r="BI126">
            <v>425877</v>
          </cell>
          <cell r="BJ126">
            <v>22.066165803108809</v>
          </cell>
          <cell r="BK126">
            <v>0</v>
          </cell>
          <cell r="BL126">
            <v>0</v>
          </cell>
          <cell r="BM126">
            <v>1079698</v>
          </cell>
          <cell r="BN126">
            <v>55.942901554404145</v>
          </cell>
          <cell r="BO126">
            <v>0</v>
          </cell>
          <cell r="BP126">
            <v>0</v>
          </cell>
          <cell r="BY126">
            <v>1090</v>
          </cell>
          <cell r="CF126">
            <v>3029.8348299999998</v>
          </cell>
          <cell r="CG126">
            <v>2507.7399999999998</v>
          </cell>
          <cell r="CJ126">
            <v>0</v>
          </cell>
          <cell r="CK126">
            <v>0</v>
          </cell>
          <cell r="CL126">
            <v>0</v>
          </cell>
          <cell r="CM126">
            <v>0</v>
          </cell>
          <cell r="CN126">
            <v>0</v>
          </cell>
          <cell r="CO126">
            <v>0</v>
          </cell>
          <cell r="CX126">
            <v>0</v>
          </cell>
          <cell r="CY126">
            <v>0</v>
          </cell>
          <cell r="DB126">
            <v>0</v>
          </cell>
          <cell r="DC126">
            <v>0</v>
          </cell>
          <cell r="DJ126" t="str">
            <v>НКРКП</v>
          </cell>
          <cell r="DL126">
            <v>40942</v>
          </cell>
          <cell r="DM126" t="str">
            <v>№ 48</v>
          </cell>
          <cell r="DT126">
            <v>799.35</v>
          </cell>
        </row>
        <row r="127">
          <cell r="W127">
            <v>732.99</v>
          </cell>
          <cell r="AF127">
            <v>40431</v>
          </cell>
          <cell r="AG127">
            <v>979</v>
          </cell>
          <cell r="AH127">
            <v>488.69</v>
          </cell>
          <cell r="AM127">
            <v>2600</v>
          </cell>
          <cell r="AO127">
            <v>1905774</v>
          </cell>
          <cell r="AQ127">
            <v>1270594</v>
          </cell>
          <cell r="AU127">
            <v>0</v>
          </cell>
          <cell r="AW127">
            <v>0</v>
          </cell>
          <cell r="AY127">
            <v>1023568.9999980448</v>
          </cell>
          <cell r="AZ127">
            <v>393.6803846146326</v>
          </cell>
          <cell r="BA127">
            <v>0</v>
          </cell>
          <cell r="BB127">
            <v>0</v>
          </cell>
          <cell r="BC127">
            <v>0</v>
          </cell>
          <cell r="BD127">
            <v>0</v>
          </cell>
          <cell r="BG127">
            <v>0</v>
          </cell>
          <cell r="BH127">
            <v>0</v>
          </cell>
          <cell r="BI127">
            <v>57372</v>
          </cell>
          <cell r="BJ127">
            <v>22.066153846153846</v>
          </cell>
          <cell r="BK127">
            <v>0</v>
          </cell>
          <cell r="BL127">
            <v>0</v>
          </cell>
          <cell r="BM127">
            <v>145451</v>
          </cell>
          <cell r="BN127">
            <v>55.942692307692305</v>
          </cell>
          <cell r="BO127">
            <v>0</v>
          </cell>
          <cell r="BP127">
            <v>0</v>
          </cell>
          <cell r="BY127">
            <v>1090</v>
          </cell>
          <cell r="CF127">
            <v>408.16392448900001</v>
          </cell>
          <cell r="CG127">
            <v>2507.7399999999998</v>
          </cell>
          <cell r="CJ127">
            <v>0</v>
          </cell>
          <cell r="CK127">
            <v>0</v>
          </cell>
          <cell r="CL127">
            <v>0</v>
          </cell>
          <cell r="CM127">
            <v>0</v>
          </cell>
          <cell r="CN127">
            <v>0</v>
          </cell>
          <cell r="CO127">
            <v>0</v>
          </cell>
          <cell r="CX127">
            <v>0</v>
          </cell>
          <cell r="CY127">
            <v>0</v>
          </cell>
          <cell r="DB127">
            <v>0</v>
          </cell>
          <cell r="DC127">
            <v>0</v>
          </cell>
          <cell r="DJ127" t="str">
            <v>НКРКП</v>
          </cell>
          <cell r="DL127">
            <v>40942</v>
          </cell>
          <cell r="DM127" t="str">
            <v>№ 48</v>
          </cell>
          <cell r="DT127">
            <v>955.96</v>
          </cell>
        </row>
        <row r="128">
          <cell r="W128">
            <v>217.78</v>
          </cell>
          <cell r="AF128">
            <v>39794</v>
          </cell>
          <cell r="AG128" t="str">
            <v>4/6-5/3952</v>
          </cell>
          <cell r="AH128">
            <v>201.65055097597383</v>
          </cell>
          <cell r="AM128">
            <v>105177</v>
          </cell>
          <cell r="AO128">
            <v>22905447.059999999</v>
          </cell>
          <cell r="AQ128">
            <v>21209000</v>
          </cell>
          <cell r="AU128">
            <v>0</v>
          </cell>
          <cell r="AW128">
            <v>0</v>
          </cell>
          <cell r="AY128">
            <v>12418989</v>
          </cell>
          <cell r="AZ128">
            <v>118.07704155851565</v>
          </cell>
          <cell r="BA128">
            <v>0</v>
          </cell>
          <cell r="BB128">
            <v>0</v>
          </cell>
          <cell r="BC128">
            <v>0</v>
          </cell>
          <cell r="BD128">
            <v>0</v>
          </cell>
          <cell r="BG128">
            <v>0</v>
          </cell>
          <cell r="BH128">
            <v>0</v>
          </cell>
          <cell r="BI128">
            <v>2355000</v>
          </cell>
          <cell r="BJ128">
            <v>22.390826891810946</v>
          </cell>
          <cell r="BK128">
            <v>0</v>
          </cell>
          <cell r="BL128">
            <v>0</v>
          </cell>
          <cell r="BM128">
            <v>874800</v>
          </cell>
          <cell r="BN128">
            <v>8.3174077982828951</v>
          </cell>
          <cell r="BO128">
            <v>0</v>
          </cell>
          <cell r="BP128">
            <v>0</v>
          </cell>
          <cell r="BY128">
            <v>1275</v>
          </cell>
          <cell r="CF128">
            <v>17075</v>
          </cell>
          <cell r="CG128">
            <v>727.32</v>
          </cell>
          <cell r="CJ128">
            <v>0</v>
          </cell>
          <cell r="CK128">
            <v>0</v>
          </cell>
          <cell r="CL128">
            <v>0</v>
          </cell>
          <cell r="CM128">
            <v>0</v>
          </cell>
          <cell r="CN128">
            <v>0</v>
          </cell>
          <cell r="CO128">
            <v>0</v>
          </cell>
          <cell r="CX128">
            <v>0</v>
          </cell>
          <cell r="CY128">
            <v>0</v>
          </cell>
          <cell r="DB128">
            <v>0</v>
          </cell>
          <cell r="DC128">
            <v>0</v>
          </cell>
          <cell r="DJ128" t="str">
            <v>НКРЕ</v>
          </cell>
          <cell r="DL128">
            <v>40526</v>
          </cell>
          <cell r="DM128" t="str">
            <v>№ 1840</v>
          </cell>
          <cell r="DO128" t="str">
            <v>Тариф на теплову енергію</v>
          </cell>
          <cell r="DT128">
            <v>239.56</v>
          </cell>
        </row>
        <row r="129">
          <cell r="W129">
            <v>510.67</v>
          </cell>
          <cell r="AF129">
            <v>39853</v>
          </cell>
          <cell r="AG129" t="str">
            <v>6/1/1-57</v>
          </cell>
          <cell r="AH129">
            <v>431.35162928208752</v>
          </cell>
          <cell r="AM129">
            <v>23338.5</v>
          </cell>
          <cell r="AO129">
            <v>11918271.795</v>
          </cell>
          <cell r="AQ129">
            <v>10067100</v>
          </cell>
          <cell r="AU129">
            <v>0</v>
          </cell>
          <cell r="AW129">
            <v>0</v>
          </cell>
          <cell r="AY129">
            <v>8116985.25</v>
          </cell>
          <cell r="AZ129">
            <v>347.79378494761875</v>
          </cell>
          <cell r="BA129">
            <v>0</v>
          </cell>
          <cell r="BB129">
            <v>0</v>
          </cell>
          <cell r="BC129">
            <v>0</v>
          </cell>
          <cell r="BD129">
            <v>0</v>
          </cell>
          <cell r="BG129">
            <v>0</v>
          </cell>
          <cell r="BH129">
            <v>0</v>
          </cell>
          <cell r="BI129">
            <v>522600</v>
          </cell>
          <cell r="BJ129">
            <v>22.392184587698438</v>
          </cell>
          <cell r="BK129">
            <v>0</v>
          </cell>
          <cell r="BL129">
            <v>0</v>
          </cell>
          <cell r="BM129">
            <v>194100</v>
          </cell>
          <cell r="BN129">
            <v>8.3167298669580312</v>
          </cell>
          <cell r="BO129">
            <v>0</v>
          </cell>
          <cell r="BP129">
            <v>0</v>
          </cell>
          <cell r="BY129">
            <v>1275</v>
          </cell>
          <cell r="CF129">
            <v>3789</v>
          </cell>
          <cell r="CG129">
            <v>2142.25</v>
          </cell>
          <cell r="CJ129">
            <v>0</v>
          </cell>
          <cell r="CK129">
            <v>0</v>
          </cell>
          <cell r="CL129">
            <v>0</v>
          </cell>
          <cell r="CM129">
            <v>0</v>
          </cell>
          <cell r="CN129">
            <v>0</v>
          </cell>
          <cell r="CO129">
            <v>0</v>
          </cell>
          <cell r="CX129">
            <v>0</v>
          </cell>
          <cell r="CY129">
            <v>0</v>
          </cell>
          <cell r="DB129">
            <v>0</v>
          </cell>
          <cell r="DC129">
            <v>0</v>
          </cell>
          <cell r="DJ129" t="str">
            <v>НКРКП</v>
          </cell>
          <cell r="DL129">
            <v>40816</v>
          </cell>
          <cell r="DM129" t="str">
            <v>№ 15</v>
          </cell>
          <cell r="DT129">
            <v>771.97</v>
          </cell>
        </row>
        <row r="130">
          <cell r="W130">
            <v>510.67</v>
          </cell>
          <cell r="AF130">
            <v>39853</v>
          </cell>
          <cell r="AG130" t="str">
            <v>6/1/1-57</v>
          </cell>
          <cell r="AH130">
            <v>431.34658421282626</v>
          </cell>
          <cell r="AM130">
            <v>7551.7</v>
          </cell>
          <cell r="AO130">
            <v>3856426.639</v>
          </cell>
          <cell r="AQ130">
            <v>3257400</v>
          </cell>
          <cell r="AU130">
            <v>0</v>
          </cell>
          <cell r="AW130">
            <v>0</v>
          </cell>
          <cell r="AY130">
            <v>2626398.5</v>
          </cell>
          <cell r="AZ130">
            <v>347.78904087821286</v>
          </cell>
          <cell r="BA130">
            <v>0</v>
          </cell>
          <cell r="BB130">
            <v>0</v>
          </cell>
          <cell r="BC130">
            <v>0</v>
          </cell>
          <cell r="BD130">
            <v>0</v>
          </cell>
          <cell r="BG130">
            <v>0</v>
          </cell>
          <cell r="BH130">
            <v>0</v>
          </cell>
          <cell r="BI130">
            <v>169100</v>
          </cell>
          <cell r="BJ130">
            <v>22.39230901651284</v>
          </cell>
          <cell r="BK130">
            <v>0</v>
          </cell>
          <cell r="BL130">
            <v>0</v>
          </cell>
          <cell r="BM130">
            <v>62800</v>
          </cell>
          <cell r="BN130">
            <v>8.3160083160083165</v>
          </cell>
          <cell r="BO130">
            <v>0</v>
          </cell>
          <cell r="BP130">
            <v>0</v>
          </cell>
          <cell r="BY130">
            <v>1275</v>
          </cell>
          <cell r="CF130">
            <v>1226</v>
          </cell>
          <cell r="CG130">
            <v>2142.25</v>
          </cell>
          <cell r="CJ130">
            <v>0</v>
          </cell>
          <cell r="CK130">
            <v>0</v>
          </cell>
          <cell r="CL130">
            <v>0</v>
          </cell>
          <cell r="CM130">
            <v>0</v>
          </cell>
          <cell r="CN130">
            <v>0</v>
          </cell>
          <cell r="CO130">
            <v>0</v>
          </cell>
          <cell r="CX130">
            <v>0</v>
          </cell>
          <cell r="CY130">
            <v>0</v>
          </cell>
          <cell r="DB130">
            <v>0</v>
          </cell>
          <cell r="DC130">
            <v>0</v>
          </cell>
          <cell r="DJ130" t="str">
            <v>НКРКП</v>
          </cell>
          <cell r="DL130">
            <v>40816</v>
          </cell>
          <cell r="DM130" t="str">
            <v>№ 15</v>
          </cell>
          <cell r="DT130">
            <v>771.97</v>
          </cell>
        </row>
        <row r="131">
          <cell r="W131">
            <v>247.38</v>
          </cell>
          <cell r="AF131">
            <v>39790</v>
          </cell>
          <cell r="AG131">
            <v>572</v>
          </cell>
          <cell r="AH131">
            <v>266.42802741812642</v>
          </cell>
          <cell r="AM131">
            <v>10504</v>
          </cell>
          <cell r="AO131">
            <v>2598479.52</v>
          </cell>
          <cell r="AQ131">
            <v>2798560</v>
          </cell>
          <cell r="AU131">
            <v>0</v>
          </cell>
          <cell r="AW131">
            <v>0</v>
          </cell>
          <cell r="AY131">
            <v>1291780</v>
          </cell>
          <cell r="AZ131">
            <v>122.97981721249047</v>
          </cell>
          <cell r="BA131">
            <v>0</v>
          </cell>
          <cell r="BB131">
            <v>0</v>
          </cell>
          <cell r="BC131">
            <v>0</v>
          </cell>
          <cell r="BD131">
            <v>0</v>
          </cell>
          <cell r="BG131">
            <v>0</v>
          </cell>
          <cell r="BH131">
            <v>0</v>
          </cell>
          <cell r="BI131">
            <v>230050</v>
          </cell>
          <cell r="BJ131">
            <v>21.90118050266565</v>
          </cell>
          <cell r="BK131">
            <v>0</v>
          </cell>
          <cell r="BL131">
            <v>0</v>
          </cell>
          <cell r="BM131">
            <v>1009690</v>
          </cell>
          <cell r="BN131">
            <v>96.124333587204873</v>
          </cell>
          <cell r="BO131">
            <v>0</v>
          </cell>
          <cell r="BP131">
            <v>0</v>
          </cell>
          <cell r="BY131">
            <v>2113.6</v>
          </cell>
          <cell r="CF131">
            <v>1776.0820546664465</v>
          </cell>
          <cell r="CG131">
            <v>727.32</v>
          </cell>
          <cell r="CJ131">
            <v>0</v>
          </cell>
          <cell r="CK131">
            <v>0</v>
          </cell>
          <cell r="CL131">
            <v>0</v>
          </cell>
          <cell r="CM131">
            <v>0</v>
          </cell>
          <cell r="CN131">
            <v>0</v>
          </cell>
          <cell r="CO131">
            <v>0</v>
          </cell>
          <cell r="CX131">
            <v>0</v>
          </cell>
          <cell r="CY131">
            <v>0</v>
          </cell>
          <cell r="DB131">
            <v>0</v>
          </cell>
          <cell r="DC131">
            <v>0</v>
          </cell>
          <cell r="DJ131" t="str">
            <v>НКРЕ</v>
          </cell>
          <cell r="DL131">
            <v>40526</v>
          </cell>
          <cell r="DM131">
            <v>1706</v>
          </cell>
          <cell r="DO131" t="str">
            <v>тариф на теплову енергію для населення</v>
          </cell>
          <cell r="DT131">
            <v>272.12</v>
          </cell>
        </row>
        <row r="132">
          <cell r="W132">
            <v>602.67499999999995</v>
          </cell>
          <cell r="AF132">
            <v>39856</v>
          </cell>
          <cell r="AG132">
            <v>44</v>
          </cell>
          <cell r="AH132">
            <v>506.45132743362831</v>
          </cell>
          <cell r="AM132">
            <v>12430</v>
          </cell>
          <cell r="AO132">
            <v>7491250.2499999991</v>
          </cell>
          <cell r="AQ132">
            <v>6295190</v>
          </cell>
          <cell r="AU132">
            <v>0</v>
          </cell>
          <cell r="AW132">
            <v>0</v>
          </cell>
          <cell r="AY132">
            <v>4502320</v>
          </cell>
          <cell r="AZ132">
            <v>362.21399839098956</v>
          </cell>
          <cell r="BA132">
            <v>0</v>
          </cell>
          <cell r="BB132">
            <v>0</v>
          </cell>
          <cell r="BC132">
            <v>0</v>
          </cell>
          <cell r="BD132">
            <v>0</v>
          </cell>
          <cell r="BG132">
            <v>0</v>
          </cell>
          <cell r="BH132">
            <v>0</v>
          </cell>
          <cell r="BI132">
            <v>272210</v>
          </cell>
          <cell r="BJ132">
            <v>21.899436846339501</v>
          </cell>
          <cell r="BK132">
            <v>0</v>
          </cell>
          <cell r="BL132">
            <v>0</v>
          </cell>
          <cell r="BM132">
            <v>1194760</v>
          </cell>
          <cell r="BN132">
            <v>96.119066773934037</v>
          </cell>
          <cell r="BO132">
            <v>0</v>
          </cell>
          <cell r="BP132">
            <v>0</v>
          </cell>
          <cell r="BY132">
            <v>2113.6</v>
          </cell>
          <cell r="CF132">
            <v>2101.6781421402729</v>
          </cell>
          <cell r="CG132">
            <v>2142.25</v>
          </cell>
          <cell r="CJ132">
            <v>0</v>
          </cell>
          <cell r="CK132">
            <v>0</v>
          </cell>
          <cell r="CL132">
            <v>0</v>
          </cell>
          <cell r="CM132">
            <v>0</v>
          </cell>
          <cell r="CN132">
            <v>0</v>
          </cell>
          <cell r="CO132">
            <v>0</v>
          </cell>
          <cell r="CX132">
            <v>0</v>
          </cell>
          <cell r="CY132">
            <v>0</v>
          </cell>
          <cell r="DB132">
            <v>0</v>
          </cell>
          <cell r="DC132">
            <v>0</v>
          </cell>
          <cell r="DJ132" t="str">
            <v>НКРКП</v>
          </cell>
          <cell r="DL132">
            <v>40816</v>
          </cell>
          <cell r="DM132">
            <v>75</v>
          </cell>
          <cell r="DT132">
            <v>874.81</v>
          </cell>
        </row>
        <row r="133">
          <cell r="W133">
            <v>602.67499999999995</v>
          </cell>
          <cell r="AF133">
            <v>39856</v>
          </cell>
          <cell r="AG133">
            <v>44</v>
          </cell>
          <cell r="AH133">
            <v>506.45278450363196</v>
          </cell>
          <cell r="AM133">
            <v>826</v>
          </cell>
          <cell r="AO133">
            <v>497809.55</v>
          </cell>
          <cell r="AQ133">
            <v>418330</v>
          </cell>
          <cell r="AU133">
            <v>0</v>
          </cell>
          <cell r="AW133">
            <v>0</v>
          </cell>
          <cell r="AY133">
            <v>299129.99999999994</v>
          </cell>
          <cell r="AZ133">
            <v>362.14285714285705</v>
          </cell>
          <cell r="BA133">
            <v>0</v>
          </cell>
          <cell r="BB133">
            <v>0</v>
          </cell>
          <cell r="BC133">
            <v>0</v>
          </cell>
          <cell r="BD133">
            <v>0</v>
          </cell>
          <cell r="BG133">
            <v>0</v>
          </cell>
          <cell r="BH133">
            <v>0</v>
          </cell>
          <cell r="BI133">
            <v>18090</v>
          </cell>
          <cell r="BJ133">
            <v>21.900726392251816</v>
          </cell>
          <cell r="BK133">
            <v>0</v>
          </cell>
          <cell r="BL133">
            <v>0</v>
          </cell>
          <cell r="BM133">
            <v>79410</v>
          </cell>
          <cell r="BN133">
            <v>96.13801452784503</v>
          </cell>
          <cell r="BO133">
            <v>0</v>
          </cell>
          <cell r="BP133">
            <v>0</v>
          </cell>
          <cell r="BY133">
            <v>2113.6</v>
          </cell>
          <cell r="CF133">
            <v>139.63356284280545</v>
          </cell>
          <cell r="CG133">
            <v>2142.25</v>
          </cell>
          <cell r="CJ133">
            <v>0</v>
          </cell>
          <cell r="CK133">
            <v>0</v>
          </cell>
          <cell r="CL133">
            <v>0</v>
          </cell>
          <cell r="CM133">
            <v>0</v>
          </cell>
          <cell r="CN133">
            <v>0</v>
          </cell>
          <cell r="CO133">
            <v>0</v>
          </cell>
          <cell r="CX133">
            <v>0</v>
          </cell>
          <cell r="CY133">
            <v>0</v>
          </cell>
          <cell r="DB133">
            <v>0</v>
          </cell>
          <cell r="DC133">
            <v>0</v>
          </cell>
          <cell r="DJ133" t="str">
            <v>НКРКП</v>
          </cell>
          <cell r="DL133">
            <v>40816</v>
          </cell>
          <cell r="DM133">
            <v>75</v>
          </cell>
          <cell r="DT133">
            <v>874.81</v>
          </cell>
        </row>
        <row r="134">
          <cell r="W134">
            <v>266.642</v>
          </cell>
          <cell r="AF134">
            <v>40427</v>
          </cell>
          <cell r="AG134">
            <v>117</v>
          </cell>
          <cell r="AH134">
            <v>242.39648158566669</v>
          </cell>
          <cell r="AM134">
            <v>46214</v>
          </cell>
          <cell r="AO134">
            <v>12322593.388</v>
          </cell>
          <cell r="AQ134">
            <v>11202111</v>
          </cell>
          <cell r="AU134">
            <v>0</v>
          </cell>
          <cell r="AW134">
            <v>0</v>
          </cell>
          <cell r="AY134">
            <v>8253585</v>
          </cell>
          <cell r="AZ134">
            <v>178.59490630544857</v>
          </cell>
          <cell r="BA134">
            <v>0</v>
          </cell>
          <cell r="BB134">
            <v>0</v>
          </cell>
          <cell r="BC134">
            <v>0</v>
          </cell>
          <cell r="BD134">
            <v>0</v>
          </cell>
          <cell r="BG134">
            <v>0</v>
          </cell>
          <cell r="BH134">
            <v>0</v>
          </cell>
          <cell r="BI134">
            <v>908652</v>
          </cell>
          <cell r="BJ134">
            <v>19.66183407625395</v>
          </cell>
          <cell r="BK134">
            <v>0</v>
          </cell>
          <cell r="BL134">
            <v>0</v>
          </cell>
          <cell r="BM134">
            <v>1459668</v>
          </cell>
          <cell r="BN134">
            <v>31.584974250227205</v>
          </cell>
          <cell r="BO134">
            <v>0</v>
          </cell>
          <cell r="BP134">
            <v>0</v>
          </cell>
          <cell r="BY134">
            <v>1275</v>
          </cell>
          <cell r="CF134">
            <v>7565.1558203483046</v>
          </cell>
          <cell r="CG134">
            <v>1091</v>
          </cell>
          <cell r="CJ134">
            <v>0</v>
          </cell>
          <cell r="CK134">
            <v>0</v>
          </cell>
          <cell r="CL134">
            <v>0</v>
          </cell>
          <cell r="CM134">
            <v>0</v>
          </cell>
          <cell r="CN134">
            <v>0</v>
          </cell>
          <cell r="CO134">
            <v>0</v>
          </cell>
          <cell r="CX134">
            <v>0</v>
          </cell>
          <cell r="CY134">
            <v>0</v>
          </cell>
          <cell r="DB134">
            <v>0</v>
          </cell>
          <cell r="DC134">
            <v>0</v>
          </cell>
          <cell r="DJ134" t="str">
            <v>МОС</v>
          </cell>
          <cell r="DL134">
            <v>40448</v>
          </cell>
          <cell r="DM134">
            <v>298</v>
          </cell>
          <cell r="DO134" t="str">
            <v>тариф на теплову енергію</v>
          </cell>
          <cell r="DT134">
            <v>266.642</v>
          </cell>
        </row>
        <row r="135">
          <cell r="W135">
            <v>511.23399999999998</v>
          </cell>
          <cell r="AF135">
            <v>40427</v>
          </cell>
          <cell r="AG135">
            <v>118</v>
          </cell>
          <cell r="AH135">
            <v>456.46159195801982</v>
          </cell>
          <cell r="AM135">
            <v>31634</v>
          </cell>
          <cell r="AO135">
            <v>16172376.355999999</v>
          </cell>
          <cell r="AQ135">
            <v>14439706</v>
          </cell>
          <cell r="AU135">
            <v>0</v>
          </cell>
          <cell r="AW135">
            <v>0</v>
          </cell>
          <cell r="AY135">
            <v>12421371</v>
          </cell>
          <cell r="AZ135">
            <v>392.65887968641334</v>
          </cell>
          <cell r="BA135">
            <v>0</v>
          </cell>
          <cell r="BB135">
            <v>0</v>
          </cell>
          <cell r="BC135">
            <v>0</v>
          </cell>
          <cell r="BD135">
            <v>0</v>
          </cell>
          <cell r="BG135">
            <v>0</v>
          </cell>
          <cell r="BH135">
            <v>0</v>
          </cell>
          <cell r="BI135">
            <v>621984</v>
          </cell>
          <cell r="BJ135">
            <v>19.661882784345956</v>
          </cell>
          <cell r="BK135">
            <v>0</v>
          </cell>
          <cell r="BL135">
            <v>0</v>
          </cell>
          <cell r="BM135">
            <v>999162</v>
          </cell>
          <cell r="BN135">
            <v>31.58506670038566</v>
          </cell>
          <cell r="BO135">
            <v>0</v>
          </cell>
          <cell r="BP135">
            <v>0</v>
          </cell>
          <cell r="BY135">
            <v>1275</v>
          </cell>
          <cell r="CF135">
            <v>5178.7216389970563</v>
          </cell>
          <cell r="CG135">
            <v>2398.54</v>
          </cell>
          <cell r="CJ135">
            <v>0</v>
          </cell>
          <cell r="CK135">
            <v>0</v>
          </cell>
          <cell r="CL135">
            <v>0</v>
          </cell>
          <cell r="CM135">
            <v>0</v>
          </cell>
          <cell r="CN135">
            <v>0</v>
          </cell>
          <cell r="CO135">
            <v>0</v>
          </cell>
          <cell r="CX135">
            <v>0</v>
          </cell>
          <cell r="CY135">
            <v>0</v>
          </cell>
          <cell r="DB135">
            <v>0</v>
          </cell>
          <cell r="DC135">
            <v>0</v>
          </cell>
          <cell r="DJ135" t="str">
            <v>НКРКП</v>
          </cell>
          <cell r="DL135">
            <v>40836</v>
          </cell>
          <cell r="DM135">
            <v>221</v>
          </cell>
          <cell r="DT135">
            <v>719.28</v>
          </cell>
        </row>
        <row r="136">
          <cell r="W136">
            <v>547.75</v>
          </cell>
          <cell r="AF136">
            <v>40427</v>
          </cell>
          <cell r="AG136">
            <v>119</v>
          </cell>
          <cell r="AH136">
            <v>456.46229581561869</v>
          </cell>
          <cell r="AM136">
            <v>4469</v>
          </cell>
          <cell r="AO136">
            <v>2447894.75</v>
          </cell>
          <cell r="AQ136">
            <v>2039930</v>
          </cell>
          <cell r="AU136">
            <v>0</v>
          </cell>
          <cell r="AW136">
            <v>0</v>
          </cell>
          <cell r="AY136">
            <v>1754794</v>
          </cell>
          <cell r="AZ136">
            <v>392.65920787648241</v>
          </cell>
          <cell r="BA136">
            <v>0</v>
          </cell>
          <cell r="BB136">
            <v>0</v>
          </cell>
          <cell r="BC136">
            <v>0</v>
          </cell>
          <cell r="BD136">
            <v>0</v>
          </cell>
          <cell r="BG136">
            <v>0</v>
          </cell>
          <cell r="BH136">
            <v>0</v>
          </cell>
          <cell r="BI136">
            <v>87869</v>
          </cell>
          <cell r="BJ136">
            <v>19.661893040948758</v>
          </cell>
          <cell r="BK136">
            <v>0</v>
          </cell>
          <cell r="BL136">
            <v>0</v>
          </cell>
          <cell r="BM136">
            <v>141154</v>
          </cell>
          <cell r="BN136">
            <v>31.58514208995301</v>
          </cell>
          <cell r="BO136">
            <v>0</v>
          </cell>
          <cell r="BP136">
            <v>0</v>
          </cell>
          <cell r="BY136">
            <v>1275</v>
          </cell>
          <cell r="CF136">
            <v>731.60922894760984</v>
          </cell>
          <cell r="CG136">
            <v>2398.54</v>
          </cell>
          <cell r="CJ136">
            <v>0</v>
          </cell>
          <cell r="CK136">
            <v>0</v>
          </cell>
          <cell r="CL136">
            <v>0</v>
          </cell>
          <cell r="CM136">
            <v>0</v>
          </cell>
          <cell r="CN136">
            <v>0</v>
          </cell>
          <cell r="CO136">
            <v>0</v>
          </cell>
          <cell r="CX136">
            <v>0</v>
          </cell>
          <cell r="CY136">
            <v>0</v>
          </cell>
          <cell r="DB136">
            <v>0</v>
          </cell>
          <cell r="DC136">
            <v>0</v>
          </cell>
          <cell r="DJ136" t="str">
            <v>НКРКП</v>
          </cell>
          <cell r="DL136">
            <v>40836</v>
          </cell>
          <cell r="DM136">
            <v>221</v>
          </cell>
          <cell r="DT136">
            <v>745.66</v>
          </cell>
        </row>
        <row r="137">
          <cell r="W137">
            <v>247.29</v>
          </cell>
          <cell r="AF137">
            <v>40122</v>
          </cell>
          <cell r="AG137">
            <v>260</v>
          </cell>
          <cell r="AH137">
            <v>235.70827285921627</v>
          </cell>
          <cell r="AM137">
            <v>68900</v>
          </cell>
          <cell r="AO137">
            <v>17038281</v>
          </cell>
          <cell r="AQ137">
            <v>16240300</v>
          </cell>
          <cell r="AU137">
            <v>0</v>
          </cell>
          <cell r="AW137">
            <v>0</v>
          </cell>
          <cell r="AY137">
            <v>9318309</v>
          </cell>
          <cell r="AZ137">
            <v>135.24396226415095</v>
          </cell>
          <cell r="BA137">
            <v>0</v>
          </cell>
          <cell r="BB137">
            <v>0</v>
          </cell>
          <cell r="BC137">
            <v>0</v>
          </cell>
          <cell r="BD137">
            <v>0</v>
          </cell>
          <cell r="BG137">
            <v>0</v>
          </cell>
          <cell r="BH137">
            <v>0</v>
          </cell>
          <cell r="BI137">
            <v>1141300</v>
          </cell>
          <cell r="BJ137">
            <v>16.564586357039186</v>
          </cell>
          <cell r="BK137">
            <v>0</v>
          </cell>
          <cell r="BL137">
            <v>0</v>
          </cell>
          <cell r="BM137">
            <v>3901300</v>
          </cell>
          <cell r="BN137">
            <v>56.622641509433961</v>
          </cell>
          <cell r="BO137">
            <v>0</v>
          </cell>
          <cell r="BP137">
            <v>0</v>
          </cell>
          <cell r="BY137">
            <v>1739</v>
          </cell>
          <cell r="CF137">
            <v>12811.842105263157</v>
          </cell>
          <cell r="CG137">
            <v>727.32</v>
          </cell>
          <cell r="CJ137">
            <v>0</v>
          </cell>
          <cell r="CK137">
            <v>0</v>
          </cell>
          <cell r="CL137">
            <v>0</v>
          </cell>
          <cell r="CM137">
            <v>0</v>
          </cell>
          <cell r="CN137">
            <v>0</v>
          </cell>
          <cell r="CO137">
            <v>0</v>
          </cell>
          <cell r="CX137">
            <v>0</v>
          </cell>
          <cell r="CY137">
            <v>0</v>
          </cell>
          <cell r="DB137">
            <v>0</v>
          </cell>
          <cell r="DC137">
            <v>0</v>
          </cell>
          <cell r="DJ137" t="str">
            <v>НКРЕ</v>
          </cell>
          <cell r="DL137">
            <v>40526</v>
          </cell>
          <cell r="DM137">
            <v>1782</v>
          </cell>
          <cell r="DO137" t="str">
            <v>тариф на теплову енергію для населення</v>
          </cell>
          <cell r="DT137">
            <v>272.02</v>
          </cell>
        </row>
        <row r="138">
          <cell r="W138">
            <v>580.47500000000002</v>
          </cell>
          <cell r="AF138">
            <v>40122</v>
          </cell>
          <cell r="AG138">
            <v>261</v>
          </cell>
          <cell r="AH138">
            <v>505.26950354609932</v>
          </cell>
          <cell r="AM138">
            <v>14100</v>
          </cell>
          <cell r="AO138">
            <v>8184697.5</v>
          </cell>
          <cell r="AQ138">
            <v>7124300</v>
          </cell>
          <cell r="AU138">
            <v>0</v>
          </cell>
          <cell r="AW138">
            <v>0</v>
          </cell>
          <cell r="AY138">
            <v>5722655</v>
          </cell>
          <cell r="AZ138">
            <v>405.86205673758866</v>
          </cell>
          <cell r="BA138">
            <v>0</v>
          </cell>
          <cell r="BB138">
            <v>0</v>
          </cell>
          <cell r="BC138">
            <v>0</v>
          </cell>
          <cell r="BD138">
            <v>0</v>
          </cell>
          <cell r="BG138">
            <v>0</v>
          </cell>
          <cell r="BH138">
            <v>0</v>
          </cell>
          <cell r="BI138">
            <v>233566</v>
          </cell>
          <cell r="BJ138">
            <v>16.564964539007093</v>
          </cell>
          <cell r="BK138">
            <v>0</v>
          </cell>
          <cell r="BL138">
            <v>0</v>
          </cell>
          <cell r="BM138">
            <v>800860</v>
          </cell>
          <cell r="BN138">
            <v>56.798581560283687</v>
          </cell>
          <cell r="BO138">
            <v>0</v>
          </cell>
          <cell r="BP138">
            <v>0</v>
          </cell>
          <cell r="BY138">
            <v>1739</v>
          </cell>
          <cell r="CF138">
            <v>2621.8719360779969</v>
          </cell>
          <cell r="CG138">
            <v>2182.66</v>
          </cell>
          <cell r="CJ138">
            <v>0</v>
          </cell>
          <cell r="CK138">
            <v>0</v>
          </cell>
          <cell r="CL138">
            <v>0</v>
          </cell>
          <cell r="CM138">
            <v>0</v>
          </cell>
          <cell r="CN138">
            <v>0</v>
          </cell>
          <cell r="CO138">
            <v>0</v>
          </cell>
          <cell r="CX138">
            <v>0</v>
          </cell>
          <cell r="CY138">
            <v>0</v>
          </cell>
          <cell r="DB138">
            <v>0</v>
          </cell>
          <cell r="DC138">
            <v>0</v>
          </cell>
          <cell r="DJ138" t="str">
            <v>НКРКП</v>
          </cell>
          <cell r="DL138">
            <v>40816</v>
          </cell>
          <cell r="DM138">
            <v>69</v>
          </cell>
          <cell r="DT138">
            <v>872.28</v>
          </cell>
        </row>
        <row r="139">
          <cell r="W139">
            <v>605.63</v>
          </cell>
          <cell r="AF139">
            <v>40122</v>
          </cell>
          <cell r="AG139">
            <v>261</v>
          </cell>
          <cell r="AH139">
            <v>505.26923076923077</v>
          </cell>
          <cell r="AM139">
            <v>1300</v>
          </cell>
          <cell r="AO139">
            <v>787319</v>
          </cell>
          <cell r="AQ139">
            <v>656850</v>
          </cell>
          <cell r="AU139">
            <v>0</v>
          </cell>
          <cell r="AW139">
            <v>0</v>
          </cell>
          <cell r="AY139">
            <v>527620.99999999988</v>
          </cell>
          <cell r="AZ139">
            <v>405.86230769230758</v>
          </cell>
          <cell r="BA139">
            <v>0</v>
          </cell>
          <cell r="BB139">
            <v>0</v>
          </cell>
          <cell r="BC139">
            <v>0</v>
          </cell>
          <cell r="BD139">
            <v>0</v>
          </cell>
          <cell r="BG139">
            <v>0</v>
          </cell>
          <cell r="BH139">
            <v>0</v>
          </cell>
          <cell r="BI139">
            <v>21534</v>
          </cell>
          <cell r="BJ139">
            <v>16.564615384615383</v>
          </cell>
          <cell r="BK139">
            <v>0</v>
          </cell>
          <cell r="BL139">
            <v>0</v>
          </cell>
          <cell r="BM139">
            <v>73840</v>
          </cell>
          <cell r="BN139">
            <v>56.8</v>
          </cell>
          <cell r="BO139">
            <v>0</v>
          </cell>
          <cell r="BP139">
            <v>0</v>
          </cell>
          <cell r="BY139">
            <v>1739</v>
          </cell>
          <cell r="CF139">
            <v>241.7330230086225</v>
          </cell>
          <cell r="CG139">
            <v>2182.66</v>
          </cell>
          <cell r="CJ139">
            <v>0</v>
          </cell>
          <cell r="CK139">
            <v>0</v>
          </cell>
          <cell r="CL139">
            <v>0</v>
          </cell>
          <cell r="CM139">
            <v>0</v>
          </cell>
          <cell r="CN139">
            <v>0</v>
          </cell>
          <cell r="CO139">
            <v>0</v>
          </cell>
          <cell r="CX139">
            <v>0</v>
          </cell>
          <cell r="CY139">
            <v>0</v>
          </cell>
          <cell r="DB139">
            <v>0</v>
          </cell>
          <cell r="DC139">
            <v>0</v>
          </cell>
          <cell r="DJ139" t="str">
            <v>НКРКП</v>
          </cell>
          <cell r="DL139">
            <v>40816</v>
          </cell>
          <cell r="DM139">
            <v>69</v>
          </cell>
          <cell r="DT139">
            <v>897.43</v>
          </cell>
        </row>
        <row r="140">
          <cell r="W140">
            <v>222.83</v>
          </cell>
          <cell r="AF140">
            <v>39749</v>
          </cell>
          <cell r="AG140">
            <v>480</v>
          </cell>
          <cell r="AH140">
            <v>222.82665535719013</v>
          </cell>
          <cell r="AM140">
            <v>29001.602118206702</v>
          </cell>
          <cell r="AO140">
            <v>6462427</v>
          </cell>
          <cell r="AQ140">
            <v>6462330</v>
          </cell>
          <cell r="AU140">
            <v>0</v>
          </cell>
          <cell r="AW140">
            <v>0</v>
          </cell>
          <cell r="AY140">
            <v>3129100</v>
          </cell>
          <cell r="AZ140">
            <v>107.89403934466108</v>
          </cell>
          <cell r="BA140">
            <v>0</v>
          </cell>
          <cell r="BB140">
            <v>0</v>
          </cell>
          <cell r="BC140">
            <v>0</v>
          </cell>
          <cell r="BD140">
            <v>0</v>
          </cell>
          <cell r="BG140">
            <v>0</v>
          </cell>
          <cell r="BH140">
            <v>0</v>
          </cell>
          <cell r="BI140">
            <v>471410</v>
          </cell>
          <cell r="BJ140">
            <v>16.254619247536571</v>
          </cell>
          <cell r="BK140">
            <v>0</v>
          </cell>
          <cell r="BL140">
            <v>0</v>
          </cell>
          <cell r="BM140">
            <v>2416700</v>
          </cell>
          <cell r="BN140">
            <v>83.329879161497701</v>
          </cell>
          <cell r="BO140">
            <v>0</v>
          </cell>
          <cell r="BP140">
            <v>0</v>
          </cell>
          <cell r="BY140">
            <v>1930</v>
          </cell>
          <cell r="CF140">
            <v>4610.0920810313073</v>
          </cell>
          <cell r="CG140">
            <v>678.75</v>
          </cell>
          <cell r="CJ140">
            <v>0</v>
          </cell>
          <cell r="CK140">
            <v>0</v>
          </cell>
          <cell r="CL140">
            <v>0</v>
          </cell>
          <cell r="CM140">
            <v>0</v>
          </cell>
          <cell r="CN140">
            <v>0</v>
          </cell>
          <cell r="CO140">
            <v>0</v>
          </cell>
          <cell r="CX140">
            <v>0</v>
          </cell>
          <cell r="CY140">
            <v>0</v>
          </cell>
          <cell r="DB140">
            <v>0</v>
          </cell>
          <cell r="DC140">
            <v>0</v>
          </cell>
          <cell r="DJ140" t="str">
            <v>НКРЕ</v>
          </cell>
          <cell r="DL140">
            <v>40526</v>
          </cell>
          <cell r="DM140">
            <v>1707</v>
          </cell>
          <cell r="DO140" t="str">
            <v>тариф на теплову енергію для населення</v>
          </cell>
          <cell r="DT140">
            <v>245.10635553949004</v>
          </cell>
        </row>
        <row r="141">
          <cell r="W141">
            <v>530.65</v>
          </cell>
          <cell r="AF141">
            <v>39867</v>
          </cell>
          <cell r="AG141">
            <v>86</v>
          </cell>
          <cell r="AH141">
            <v>466.53534482758619</v>
          </cell>
          <cell r="AM141">
            <v>11600</v>
          </cell>
          <cell r="AO141">
            <v>6155540</v>
          </cell>
          <cell r="AQ141">
            <v>5411810</v>
          </cell>
          <cell r="AU141">
            <v>0</v>
          </cell>
          <cell r="AW141">
            <v>0</v>
          </cell>
          <cell r="AY141">
            <v>4076150</v>
          </cell>
          <cell r="AZ141">
            <v>351.39224137931035</v>
          </cell>
          <cell r="BA141">
            <v>0</v>
          </cell>
          <cell r="BB141">
            <v>0</v>
          </cell>
          <cell r="BC141">
            <v>0</v>
          </cell>
          <cell r="BD141">
            <v>0</v>
          </cell>
          <cell r="BG141">
            <v>0</v>
          </cell>
          <cell r="BH141">
            <v>0</v>
          </cell>
          <cell r="BI141">
            <v>215850</v>
          </cell>
          <cell r="BJ141">
            <v>18.607758620689655</v>
          </cell>
          <cell r="BK141">
            <v>0</v>
          </cell>
          <cell r="BL141">
            <v>0</v>
          </cell>
          <cell r="BM141">
            <v>965920</v>
          </cell>
          <cell r="BN141">
            <v>83.268965517241384</v>
          </cell>
          <cell r="BO141">
            <v>0</v>
          </cell>
          <cell r="BP141">
            <v>0</v>
          </cell>
          <cell r="BY141">
            <v>1930</v>
          </cell>
          <cell r="CF141">
            <v>1902.7424436923795</v>
          </cell>
          <cell r="CG141">
            <v>2142.25</v>
          </cell>
          <cell r="CJ141">
            <v>0</v>
          </cell>
          <cell r="CK141">
            <v>0</v>
          </cell>
          <cell r="CL141">
            <v>0</v>
          </cell>
          <cell r="CM141">
            <v>0</v>
          </cell>
          <cell r="CN141">
            <v>0</v>
          </cell>
          <cell r="CO141">
            <v>0</v>
          </cell>
          <cell r="CX141">
            <v>0</v>
          </cell>
          <cell r="CY141">
            <v>0</v>
          </cell>
          <cell r="DB141">
            <v>0</v>
          </cell>
          <cell r="DC141">
            <v>0</v>
          </cell>
          <cell r="DJ141" t="str">
            <v>НКРКП</v>
          </cell>
          <cell r="DL141">
            <v>40816</v>
          </cell>
          <cell r="DM141">
            <v>74</v>
          </cell>
          <cell r="DT141">
            <v>794.68</v>
          </cell>
        </row>
        <row r="142">
          <cell r="W142">
            <v>530.65</v>
          </cell>
          <cell r="AF142">
            <v>39867</v>
          </cell>
          <cell r="AG142">
            <v>86</v>
          </cell>
          <cell r="AH142">
            <v>466.54444444444442</v>
          </cell>
          <cell r="AM142">
            <v>900</v>
          </cell>
          <cell r="AO142">
            <v>477585</v>
          </cell>
          <cell r="AQ142">
            <v>419890</v>
          </cell>
          <cell r="AU142">
            <v>0</v>
          </cell>
          <cell r="AW142">
            <v>0</v>
          </cell>
          <cell r="AY142">
            <v>316250</v>
          </cell>
          <cell r="AZ142">
            <v>351.38888888888891</v>
          </cell>
          <cell r="BA142">
            <v>0</v>
          </cell>
          <cell r="BB142">
            <v>0</v>
          </cell>
          <cell r="BC142">
            <v>0</v>
          </cell>
          <cell r="BD142">
            <v>0</v>
          </cell>
          <cell r="BG142">
            <v>0</v>
          </cell>
          <cell r="BH142">
            <v>0</v>
          </cell>
          <cell r="BI142">
            <v>16750</v>
          </cell>
          <cell r="BJ142">
            <v>18.611111111111111</v>
          </cell>
          <cell r="BK142">
            <v>0</v>
          </cell>
          <cell r="BL142">
            <v>0</v>
          </cell>
          <cell r="BM142">
            <v>74920</v>
          </cell>
          <cell r="BN142">
            <v>83.24444444444444</v>
          </cell>
          <cell r="BO142">
            <v>0</v>
          </cell>
          <cell r="BP142">
            <v>0</v>
          </cell>
          <cell r="BY142">
            <v>1930</v>
          </cell>
          <cell r="CF142">
            <v>147.62516046213094</v>
          </cell>
          <cell r="CG142">
            <v>2142.25</v>
          </cell>
          <cell r="CJ142">
            <v>0</v>
          </cell>
          <cell r="CK142">
            <v>0</v>
          </cell>
          <cell r="CL142">
            <v>0</v>
          </cell>
          <cell r="CM142">
            <v>0</v>
          </cell>
          <cell r="CN142">
            <v>0</v>
          </cell>
          <cell r="CO142">
            <v>0</v>
          </cell>
          <cell r="CX142">
            <v>0</v>
          </cell>
          <cell r="CY142">
            <v>0</v>
          </cell>
          <cell r="DB142">
            <v>0</v>
          </cell>
          <cell r="DC142">
            <v>0</v>
          </cell>
          <cell r="DJ142" t="str">
            <v>НКРКП</v>
          </cell>
          <cell r="DL142">
            <v>40816</v>
          </cell>
          <cell r="DM142">
            <v>74</v>
          </cell>
          <cell r="DT142">
            <v>794.68</v>
          </cell>
        </row>
        <row r="143">
          <cell r="W143">
            <v>231.14</v>
          </cell>
          <cell r="AF143">
            <v>39851</v>
          </cell>
          <cell r="AG143">
            <v>37</v>
          </cell>
          <cell r="AH143">
            <v>220.13023255813954</v>
          </cell>
          <cell r="AM143">
            <v>21500</v>
          </cell>
          <cell r="AO143">
            <v>4969510</v>
          </cell>
          <cell r="AQ143">
            <v>4732800</v>
          </cell>
          <cell r="AU143">
            <v>0</v>
          </cell>
          <cell r="AW143">
            <v>0</v>
          </cell>
          <cell r="AY143">
            <v>2545613.0000000005</v>
          </cell>
          <cell r="AZ143">
            <v>118.40060465116281</v>
          </cell>
          <cell r="BA143">
            <v>0</v>
          </cell>
          <cell r="BB143">
            <v>0</v>
          </cell>
          <cell r="BC143">
            <v>0</v>
          </cell>
          <cell r="BD143">
            <v>0</v>
          </cell>
          <cell r="BG143">
            <v>0</v>
          </cell>
          <cell r="BH143">
            <v>0</v>
          </cell>
          <cell r="BI143">
            <v>394769</v>
          </cell>
          <cell r="BJ143">
            <v>18.361348837209302</v>
          </cell>
          <cell r="BK143">
            <v>0</v>
          </cell>
          <cell r="BL143">
            <v>0</v>
          </cell>
          <cell r="BM143">
            <v>1533458</v>
          </cell>
          <cell r="BN143">
            <v>71.323627906976739</v>
          </cell>
          <cell r="BO143">
            <v>0</v>
          </cell>
          <cell r="BP143">
            <v>0</v>
          </cell>
          <cell r="BY143">
            <v>2215</v>
          </cell>
          <cell r="CF143">
            <v>3499.9903756255844</v>
          </cell>
          <cell r="CG143">
            <v>727.32</v>
          </cell>
          <cell r="CJ143">
            <v>0</v>
          </cell>
          <cell r="CK143">
            <v>0</v>
          </cell>
          <cell r="CL143">
            <v>0</v>
          </cell>
          <cell r="CM143">
            <v>0</v>
          </cell>
          <cell r="CN143">
            <v>0</v>
          </cell>
          <cell r="CO143">
            <v>0</v>
          </cell>
          <cell r="CX143">
            <v>0</v>
          </cell>
          <cell r="CY143">
            <v>0</v>
          </cell>
          <cell r="DB143">
            <v>0</v>
          </cell>
          <cell r="DC143">
            <v>0</v>
          </cell>
          <cell r="DJ143" t="str">
            <v>НКРЕ</v>
          </cell>
          <cell r="DL143">
            <v>40526</v>
          </cell>
          <cell r="DM143">
            <v>1705</v>
          </cell>
          <cell r="DO143" t="str">
            <v>тариф на теплову енергію для населення</v>
          </cell>
          <cell r="DT143">
            <v>254.25</v>
          </cell>
        </row>
        <row r="144">
          <cell r="W144">
            <v>525.29</v>
          </cell>
          <cell r="AF144">
            <v>39851</v>
          </cell>
          <cell r="AG144">
            <v>38</v>
          </cell>
          <cell r="AH144">
            <v>448.97346153846155</v>
          </cell>
          <cell r="AM144">
            <v>10400</v>
          </cell>
          <cell r="AO144">
            <v>5463016</v>
          </cell>
          <cell r="AQ144">
            <v>4669324</v>
          </cell>
          <cell r="AU144">
            <v>0</v>
          </cell>
          <cell r="AW144">
            <v>0</v>
          </cell>
          <cell r="AY144">
            <v>3611383.6274999999</v>
          </cell>
          <cell r="AZ144">
            <v>347.24842572115386</v>
          </cell>
          <cell r="BA144">
            <v>0</v>
          </cell>
          <cell r="BB144">
            <v>0</v>
          </cell>
          <cell r="BC144">
            <v>0</v>
          </cell>
          <cell r="BD144">
            <v>0</v>
          </cell>
          <cell r="BG144">
            <v>0</v>
          </cell>
          <cell r="BH144">
            <v>0</v>
          </cell>
          <cell r="BI144">
            <v>190941</v>
          </cell>
          <cell r="BJ144">
            <v>18.359711538461539</v>
          </cell>
          <cell r="BK144">
            <v>0</v>
          </cell>
          <cell r="BL144">
            <v>0</v>
          </cell>
          <cell r="BM144">
            <v>741761</v>
          </cell>
          <cell r="BN144">
            <v>71.323173076923084</v>
          </cell>
          <cell r="BO144">
            <v>0</v>
          </cell>
          <cell r="BP144">
            <v>0</v>
          </cell>
          <cell r="BY144">
            <v>2215</v>
          </cell>
          <cell r="CF144">
            <v>1685.79</v>
          </cell>
          <cell r="CG144">
            <v>2142.25</v>
          </cell>
          <cell r="CJ144">
            <v>0</v>
          </cell>
          <cell r="CK144">
            <v>0</v>
          </cell>
          <cell r="CL144">
            <v>0</v>
          </cell>
          <cell r="CM144">
            <v>0</v>
          </cell>
          <cell r="CN144">
            <v>0</v>
          </cell>
          <cell r="CO144">
            <v>0</v>
          </cell>
          <cell r="CX144">
            <v>0</v>
          </cell>
          <cell r="CY144">
            <v>0</v>
          </cell>
          <cell r="DB144">
            <v>0</v>
          </cell>
          <cell r="DC144">
            <v>0</v>
          </cell>
          <cell r="DJ144" t="str">
            <v>НКРКП</v>
          </cell>
          <cell r="DL144">
            <v>40942</v>
          </cell>
          <cell r="DM144">
            <v>47</v>
          </cell>
          <cell r="DT144">
            <v>786.21</v>
          </cell>
        </row>
        <row r="145">
          <cell r="W145">
            <v>561.21</v>
          </cell>
          <cell r="AF145">
            <v>39851</v>
          </cell>
          <cell r="AG145">
            <v>38</v>
          </cell>
          <cell r="AH145">
            <v>448.97333333333336</v>
          </cell>
          <cell r="AM145">
            <v>900</v>
          </cell>
          <cell r="AO145">
            <v>505089.00000000006</v>
          </cell>
          <cell r="AQ145">
            <v>404076</v>
          </cell>
          <cell r="AU145">
            <v>0</v>
          </cell>
          <cell r="AW145">
            <v>0</v>
          </cell>
          <cell r="AY145">
            <v>312522</v>
          </cell>
          <cell r="AZ145">
            <v>347.24666666666667</v>
          </cell>
          <cell r="BA145">
            <v>0</v>
          </cell>
          <cell r="BB145">
            <v>0</v>
          </cell>
          <cell r="BC145">
            <v>0</v>
          </cell>
          <cell r="BD145">
            <v>0</v>
          </cell>
          <cell r="BG145">
            <v>0</v>
          </cell>
          <cell r="BH145">
            <v>0</v>
          </cell>
          <cell r="BI145">
            <v>16523</v>
          </cell>
          <cell r="BJ145">
            <v>18.358888888888888</v>
          </cell>
          <cell r="BK145">
            <v>0</v>
          </cell>
          <cell r="BL145">
            <v>0</v>
          </cell>
          <cell r="BM145">
            <v>64191</v>
          </cell>
          <cell r="BN145">
            <v>71.323333333333338</v>
          </cell>
          <cell r="BO145">
            <v>0</v>
          </cell>
          <cell r="BP145">
            <v>0</v>
          </cell>
          <cell r="BY145">
            <v>2215</v>
          </cell>
          <cell r="CF145">
            <v>145.88493406465165</v>
          </cell>
          <cell r="CG145">
            <v>2142.25</v>
          </cell>
          <cell r="CJ145">
            <v>0</v>
          </cell>
          <cell r="CK145">
            <v>0</v>
          </cell>
          <cell r="CL145">
            <v>0</v>
          </cell>
          <cell r="CM145">
            <v>0</v>
          </cell>
          <cell r="CN145">
            <v>0</v>
          </cell>
          <cell r="CO145">
            <v>0</v>
          </cell>
          <cell r="CX145">
            <v>0</v>
          </cell>
          <cell r="CY145">
            <v>0</v>
          </cell>
          <cell r="DB145">
            <v>0</v>
          </cell>
          <cell r="DC145">
            <v>0</v>
          </cell>
          <cell r="DJ145" t="str">
            <v>НКРКП</v>
          </cell>
          <cell r="DL145">
            <v>40942</v>
          </cell>
          <cell r="DM145">
            <v>47</v>
          </cell>
          <cell r="DT145">
            <v>822.2</v>
          </cell>
        </row>
        <row r="146">
          <cell r="W146">
            <v>490.54</v>
          </cell>
          <cell r="AF146">
            <v>39841</v>
          </cell>
          <cell r="AG146">
            <v>13</v>
          </cell>
          <cell r="AH146">
            <v>467.17666666666668</v>
          </cell>
          <cell r="AM146">
            <v>300</v>
          </cell>
          <cell r="AO146">
            <v>147162</v>
          </cell>
          <cell r="AQ146">
            <v>140153</v>
          </cell>
          <cell r="AU146">
            <v>0</v>
          </cell>
          <cell r="AW146">
            <v>0</v>
          </cell>
          <cell r="AY146">
            <v>0</v>
          </cell>
          <cell r="AZ146">
            <v>0</v>
          </cell>
          <cell r="BA146">
            <v>65096</v>
          </cell>
          <cell r="BB146">
            <v>216.98666666666668</v>
          </cell>
          <cell r="BC146">
            <v>0</v>
          </cell>
          <cell r="BD146">
            <v>0</v>
          </cell>
          <cell r="BG146">
            <v>0</v>
          </cell>
          <cell r="BH146">
            <v>0</v>
          </cell>
          <cell r="BI146">
            <v>7964</v>
          </cell>
          <cell r="BJ146">
            <v>26.546666666666667</v>
          </cell>
          <cell r="BK146">
            <v>0</v>
          </cell>
          <cell r="BL146">
            <v>0</v>
          </cell>
          <cell r="BM146">
            <v>57682</v>
          </cell>
          <cell r="BN146">
            <v>192.27333333333334</v>
          </cell>
          <cell r="BO146">
            <v>0</v>
          </cell>
          <cell r="BP146">
            <v>0</v>
          </cell>
          <cell r="BY146">
            <v>1959.43</v>
          </cell>
          <cell r="CF146">
            <v>0</v>
          </cell>
          <cell r="CG146">
            <v>0</v>
          </cell>
          <cell r="CJ146">
            <v>0</v>
          </cell>
          <cell r="CK146">
            <v>0</v>
          </cell>
          <cell r="CL146">
            <v>0</v>
          </cell>
          <cell r="CM146">
            <v>0</v>
          </cell>
          <cell r="CN146">
            <v>0</v>
          </cell>
          <cell r="CO146">
            <v>0</v>
          </cell>
          <cell r="CX146">
            <v>0</v>
          </cell>
          <cell r="CY146">
            <v>0</v>
          </cell>
          <cell r="DB146">
            <v>0</v>
          </cell>
          <cell r="DC146">
            <v>0</v>
          </cell>
          <cell r="DJ146" t="str">
            <v>НКРЕ</v>
          </cell>
          <cell r="DL146">
            <v>40526</v>
          </cell>
          <cell r="DM146">
            <v>1705</v>
          </cell>
          <cell r="DO146" t="str">
            <v>тариф на теплову енергію</v>
          </cell>
          <cell r="DT146">
            <v>254.25</v>
          </cell>
        </row>
        <row r="147">
          <cell r="W147">
            <v>537.25</v>
          </cell>
          <cell r="AF147">
            <v>39841</v>
          </cell>
          <cell r="AG147">
            <v>13</v>
          </cell>
          <cell r="AH147">
            <v>467.17750000000001</v>
          </cell>
          <cell r="AM147">
            <v>800</v>
          </cell>
          <cell r="AO147">
            <v>429800</v>
          </cell>
          <cell r="AQ147">
            <v>373742</v>
          </cell>
          <cell r="AU147">
            <v>0</v>
          </cell>
          <cell r="AW147">
            <v>0</v>
          </cell>
          <cell r="AY147">
            <v>0</v>
          </cell>
          <cell r="AZ147">
            <v>0</v>
          </cell>
          <cell r="BA147">
            <v>173589</v>
          </cell>
          <cell r="BB147">
            <v>216.98625000000001</v>
          </cell>
          <cell r="BC147">
            <v>0</v>
          </cell>
          <cell r="BD147">
            <v>0</v>
          </cell>
          <cell r="BG147">
            <v>0</v>
          </cell>
          <cell r="BH147">
            <v>0</v>
          </cell>
          <cell r="BI147">
            <v>21236</v>
          </cell>
          <cell r="BJ147">
            <v>26.545000000000002</v>
          </cell>
          <cell r="BK147">
            <v>0</v>
          </cell>
          <cell r="BL147">
            <v>0</v>
          </cell>
          <cell r="BM147">
            <v>153816</v>
          </cell>
          <cell r="BN147">
            <v>192.27</v>
          </cell>
          <cell r="BO147">
            <v>0</v>
          </cell>
          <cell r="BP147">
            <v>0</v>
          </cell>
          <cell r="BY147">
            <v>1959.43</v>
          </cell>
          <cell r="CF147">
            <v>0</v>
          </cell>
          <cell r="CG147">
            <v>0</v>
          </cell>
          <cell r="CJ147">
            <v>0</v>
          </cell>
          <cell r="CK147">
            <v>0</v>
          </cell>
          <cell r="CL147">
            <v>0</v>
          </cell>
          <cell r="CM147">
            <v>0</v>
          </cell>
          <cell r="CN147">
            <v>0</v>
          </cell>
          <cell r="CO147">
            <v>0</v>
          </cell>
          <cell r="CX147">
            <v>0</v>
          </cell>
          <cell r="CY147">
            <v>0</v>
          </cell>
          <cell r="DB147">
            <v>0</v>
          </cell>
          <cell r="DC147">
            <v>0</v>
          </cell>
          <cell r="DJ147" t="str">
            <v>НКРКП</v>
          </cell>
          <cell r="DL147">
            <v>40942</v>
          </cell>
          <cell r="DM147">
            <v>47</v>
          </cell>
          <cell r="DT147">
            <v>614.66999999999996</v>
          </cell>
        </row>
        <row r="148">
          <cell r="W148">
            <v>227.66</v>
          </cell>
          <cell r="AF148">
            <v>39766</v>
          </cell>
          <cell r="AG148">
            <v>546</v>
          </cell>
          <cell r="AH148">
            <v>217.07932515337424</v>
          </cell>
          <cell r="AM148">
            <v>32600</v>
          </cell>
          <cell r="AO148">
            <v>7421716</v>
          </cell>
          <cell r="AQ148">
            <v>7076786</v>
          </cell>
          <cell r="AU148">
            <v>0</v>
          </cell>
          <cell r="AW148">
            <v>0</v>
          </cell>
          <cell r="AY148">
            <v>3813600.0000000005</v>
          </cell>
          <cell r="AZ148">
            <v>116.98159509202455</v>
          </cell>
          <cell r="BA148">
            <v>0</v>
          </cell>
          <cell r="BB148">
            <v>0</v>
          </cell>
          <cell r="BC148">
            <v>0</v>
          </cell>
          <cell r="BD148">
            <v>0</v>
          </cell>
          <cell r="BG148">
            <v>0</v>
          </cell>
          <cell r="BH148">
            <v>0</v>
          </cell>
          <cell r="BI148">
            <v>424930</v>
          </cell>
          <cell r="BJ148">
            <v>13.034662576687117</v>
          </cell>
          <cell r="BK148">
            <v>0</v>
          </cell>
          <cell r="BL148">
            <v>0</v>
          </cell>
          <cell r="BM148">
            <v>2403056</v>
          </cell>
          <cell r="BN148">
            <v>73.713374233128832</v>
          </cell>
          <cell r="BO148">
            <v>0</v>
          </cell>
          <cell r="BP148">
            <v>0</v>
          </cell>
          <cell r="BY148">
            <v>1972</v>
          </cell>
          <cell r="CF148">
            <v>5243.3591816531925</v>
          </cell>
          <cell r="CG148">
            <v>727.32</v>
          </cell>
          <cell r="CJ148">
            <v>0</v>
          </cell>
          <cell r="CK148">
            <v>0</v>
          </cell>
          <cell r="CL148">
            <v>0</v>
          </cell>
          <cell r="CM148">
            <v>0</v>
          </cell>
          <cell r="CN148">
            <v>0</v>
          </cell>
          <cell r="CO148">
            <v>0</v>
          </cell>
          <cell r="CX148">
            <v>0</v>
          </cell>
          <cell r="CY148">
            <v>0</v>
          </cell>
          <cell r="DB148">
            <v>0</v>
          </cell>
          <cell r="DC148">
            <v>0</v>
          </cell>
          <cell r="DJ148" t="str">
            <v>НКРЕ</v>
          </cell>
          <cell r="DL148">
            <v>40526</v>
          </cell>
          <cell r="DM148">
            <v>1710</v>
          </cell>
          <cell r="DO148" t="str">
            <v>тариф на теплову енергію для населення</v>
          </cell>
          <cell r="DT148">
            <v>250.42</v>
          </cell>
        </row>
        <row r="149">
          <cell r="W149">
            <v>505.44</v>
          </cell>
          <cell r="AF149">
            <v>39860</v>
          </cell>
          <cell r="AG149">
            <v>74</v>
          </cell>
          <cell r="AH149">
            <v>445.95150943396226</v>
          </cell>
          <cell r="AM149">
            <v>10600</v>
          </cell>
          <cell r="AO149">
            <v>5357664</v>
          </cell>
          <cell r="AQ149">
            <v>4727086</v>
          </cell>
          <cell r="AU149">
            <v>0</v>
          </cell>
          <cell r="AW149">
            <v>0</v>
          </cell>
          <cell r="AY149">
            <v>3647600</v>
          </cell>
          <cell r="AZ149">
            <v>344.11320754716979</v>
          </cell>
          <cell r="BA149">
            <v>0</v>
          </cell>
          <cell r="BB149">
            <v>0</v>
          </cell>
          <cell r="BC149">
            <v>0</v>
          </cell>
          <cell r="BD149">
            <v>0</v>
          </cell>
          <cell r="BG149">
            <v>0</v>
          </cell>
          <cell r="BH149">
            <v>0</v>
          </cell>
          <cell r="BI149">
            <v>144337</v>
          </cell>
          <cell r="BJ149">
            <v>13.616698113207548</v>
          </cell>
          <cell r="BK149">
            <v>0</v>
          </cell>
          <cell r="BL149">
            <v>0</v>
          </cell>
          <cell r="BM149">
            <v>801059</v>
          </cell>
          <cell r="BN149">
            <v>75.571603773584911</v>
          </cell>
          <cell r="BO149">
            <v>0</v>
          </cell>
          <cell r="BP149">
            <v>0</v>
          </cell>
          <cell r="BY149">
            <v>1972</v>
          </cell>
          <cell r="CF149">
            <v>1702.6957637997432</v>
          </cell>
          <cell r="CG149">
            <v>2142.25</v>
          </cell>
          <cell r="CJ149">
            <v>0</v>
          </cell>
          <cell r="CK149">
            <v>0</v>
          </cell>
          <cell r="CL149">
            <v>0</v>
          </cell>
          <cell r="CM149">
            <v>0</v>
          </cell>
          <cell r="CN149">
            <v>0</v>
          </cell>
          <cell r="CO149">
            <v>0</v>
          </cell>
          <cell r="CX149">
            <v>0</v>
          </cell>
          <cell r="CY149">
            <v>0</v>
          </cell>
          <cell r="DB149">
            <v>0</v>
          </cell>
          <cell r="DC149">
            <v>0</v>
          </cell>
          <cell r="DJ149" t="str">
            <v>НКРКП</v>
          </cell>
          <cell r="DL149">
            <v>40816</v>
          </cell>
          <cell r="DM149">
            <v>71</v>
          </cell>
          <cell r="DT149">
            <v>765.72</v>
          </cell>
        </row>
        <row r="150">
          <cell r="W150">
            <v>546.11</v>
          </cell>
          <cell r="AF150">
            <v>39860</v>
          </cell>
          <cell r="AG150">
            <v>75</v>
          </cell>
          <cell r="AH150">
            <v>466.33</v>
          </cell>
          <cell r="AM150">
            <v>900</v>
          </cell>
          <cell r="AO150">
            <v>491499</v>
          </cell>
          <cell r="AQ150">
            <v>419697</v>
          </cell>
          <cell r="AU150">
            <v>0</v>
          </cell>
          <cell r="AW150">
            <v>0</v>
          </cell>
          <cell r="AY150">
            <v>319200</v>
          </cell>
          <cell r="AZ150">
            <v>354.66666666666669</v>
          </cell>
          <cell r="BA150">
            <v>0</v>
          </cell>
          <cell r="BB150">
            <v>0</v>
          </cell>
          <cell r="BC150">
            <v>0</v>
          </cell>
          <cell r="BD150">
            <v>0</v>
          </cell>
          <cell r="BG150">
            <v>0</v>
          </cell>
          <cell r="BH150">
            <v>0</v>
          </cell>
          <cell r="BI150">
            <v>12668</v>
          </cell>
          <cell r="BJ150">
            <v>14.075555555555555</v>
          </cell>
          <cell r="BK150">
            <v>0</v>
          </cell>
          <cell r="BL150">
            <v>0</v>
          </cell>
          <cell r="BM150">
            <v>69318</v>
          </cell>
          <cell r="BN150">
            <v>77.02</v>
          </cell>
          <cell r="BO150">
            <v>0</v>
          </cell>
          <cell r="BP150">
            <v>0</v>
          </cell>
          <cell r="BY150">
            <v>1972</v>
          </cell>
          <cell r="CF150">
            <v>149.00221729490022</v>
          </cell>
          <cell r="CG150">
            <v>2142.25</v>
          </cell>
          <cell r="CJ150">
            <v>0</v>
          </cell>
          <cell r="CK150">
            <v>0</v>
          </cell>
          <cell r="CL150">
            <v>0</v>
          </cell>
          <cell r="CM150">
            <v>0</v>
          </cell>
          <cell r="CN150">
            <v>0</v>
          </cell>
          <cell r="CO150">
            <v>0</v>
          </cell>
          <cell r="CX150">
            <v>0</v>
          </cell>
          <cell r="CY150">
            <v>0</v>
          </cell>
          <cell r="DB150">
            <v>0</v>
          </cell>
          <cell r="DC150">
            <v>0</v>
          </cell>
          <cell r="DJ150" t="str">
            <v>НКРКП</v>
          </cell>
          <cell r="DL150">
            <v>40816</v>
          </cell>
          <cell r="DM150">
            <v>71</v>
          </cell>
          <cell r="DT150">
            <v>799.38</v>
          </cell>
        </row>
        <row r="151">
          <cell r="W151">
            <v>214.22</v>
          </cell>
          <cell r="AF151">
            <v>39730</v>
          </cell>
          <cell r="AG151">
            <v>165</v>
          </cell>
          <cell r="AH151">
            <v>206.96725566536887</v>
          </cell>
          <cell r="AM151">
            <v>30051</v>
          </cell>
          <cell r="AO151">
            <v>6437525.2199999997</v>
          </cell>
          <cell r="AQ151">
            <v>6219573</v>
          </cell>
          <cell r="AU151">
            <v>0</v>
          </cell>
          <cell r="AW151">
            <v>0</v>
          </cell>
          <cell r="AY151">
            <v>3676842.6156000001</v>
          </cell>
          <cell r="AZ151">
            <v>122.35341970649895</v>
          </cell>
          <cell r="BA151">
            <v>0</v>
          </cell>
          <cell r="BB151">
            <v>0</v>
          </cell>
          <cell r="BC151">
            <v>0</v>
          </cell>
          <cell r="BD151">
            <v>0</v>
          </cell>
          <cell r="BG151">
            <v>0</v>
          </cell>
          <cell r="BH151">
            <v>0</v>
          </cell>
          <cell r="BI151">
            <v>510721</v>
          </cell>
          <cell r="BJ151">
            <v>16.99514159262587</v>
          </cell>
          <cell r="BK151">
            <v>0</v>
          </cell>
          <cell r="BL151">
            <v>0</v>
          </cell>
          <cell r="BM151">
            <v>1416289</v>
          </cell>
          <cell r="BN151">
            <v>47.129513160959704</v>
          </cell>
          <cell r="BO151">
            <v>0</v>
          </cell>
          <cell r="BP151">
            <v>0</v>
          </cell>
          <cell r="BY151">
            <v>1626.4</v>
          </cell>
          <cell r="CF151">
            <v>5055.33</v>
          </cell>
          <cell r="CG151">
            <v>727.32</v>
          </cell>
          <cell r="CJ151">
            <v>0</v>
          </cell>
          <cell r="CK151">
            <v>0</v>
          </cell>
          <cell r="CL151">
            <v>0</v>
          </cell>
          <cell r="CM151">
            <v>0</v>
          </cell>
          <cell r="CN151">
            <v>0</v>
          </cell>
          <cell r="CO151">
            <v>0</v>
          </cell>
          <cell r="CX151">
            <v>0</v>
          </cell>
          <cell r="CY151">
            <v>0</v>
          </cell>
          <cell r="DB151">
            <v>0</v>
          </cell>
          <cell r="DC151">
            <v>0</v>
          </cell>
          <cell r="DJ151" t="str">
            <v>НКРЕ</v>
          </cell>
          <cell r="DL151">
            <v>40526</v>
          </cell>
          <cell r="DM151">
            <v>1741</v>
          </cell>
          <cell r="DO151" t="str">
            <v>Тариф на теплову енергію</v>
          </cell>
          <cell r="DT151">
            <v>235.63</v>
          </cell>
        </row>
        <row r="152">
          <cell r="W152">
            <v>622.92999999999995</v>
          </cell>
          <cell r="AF152">
            <v>40423</v>
          </cell>
          <cell r="AG152">
            <v>28</v>
          </cell>
          <cell r="AH152">
            <v>541.6841161733048</v>
          </cell>
          <cell r="AM152">
            <v>6805.35</v>
          </cell>
          <cell r="AO152">
            <v>4239256.6754999999</v>
          </cell>
          <cell r="AQ152">
            <v>3686350</v>
          </cell>
          <cell r="AU152">
            <v>0</v>
          </cell>
          <cell r="AW152">
            <v>0</v>
          </cell>
          <cell r="AY152">
            <v>2821986.5589999999</v>
          </cell>
          <cell r="AZ152">
            <v>414.67177426583493</v>
          </cell>
          <cell r="BA152">
            <v>0</v>
          </cell>
          <cell r="BB152">
            <v>0</v>
          </cell>
          <cell r="BC152">
            <v>0</v>
          </cell>
          <cell r="BD152">
            <v>0</v>
          </cell>
          <cell r="BG152">
            <v>0</v>
          </cell>
          <cell r="BH152">
            <v>0</v>
          </cell>
          <cell r="BI152">
            <v>182234</v>
          </cell>
          <cell r="BJ152">
            <v>26.778049622723298</v>
          </cell>
          <cell r="BK152">
            <v>0</v>
          </cell>
          <cell r="BL152">
            <v>0</v>
          </cell>
          <cell r="BM152">
            <v>532808</v>
          </cell>
          <cell r="BN152">
            <v>78.292519855701755</v>
          </cell>
          <cell r="BO152">
            <v>0</v>
          </cell>
          <cell r="BP152">
            <v>0</v>
          </cell>
          <cell r="BY152">
            <v>2620.3000000000002</v>
          </cell>
          <cell r="CF152">
            <v>1144.8499999999999</v>
          </cell>
          <cell r="CG152">
            <v>2464.94</v>
          </cell>
          <cell r="CJ152">
            <v>0</v>
          </cell>
          <cell r="CK152">
            <v>0</v>
          </cell>
          <cell r="CL152">
            <v>0</v>
          </cell>
          <cell r="CM152">
            <v>0</v>
          </cell>
          <cell r="CN152">
            <v>0</v>
          </cell>
          <cell r="CO152">
            <v>0</v>
          </cell>
          <cell r="CX152">
            <v>0</v>
          </cell>
          <cell r="CY152">
            <v>0</v>
          </cell>
          <cell r="DB152">
            <v>0</v>
          </cell>
          <cell r="DC152">
            <v>0</v>
          </cell>
          <cell r="DJ152" t="str">
            <v>НКРКП</v>
          </cell>
          <cell r="DL152">
            <v>40984</v>
          </cell>
          <cell r="DM152">
            <v>133</v>
          </cell>
          <cell r="DT152">
            <v>868.35</v>
          </cell>
        </row>
        <row r="153">
          <cell r="W153">
            <v>622.92999999999995</v>
          </cell>
          <cell r="AF153">
            <v>40423</v>
          </cell>
          <cell r="AG153">
            <v>27</v>
          </cell>
          <cell r="AH153">
            <v>541.67987982975887</v>
          </cell>
          <cell r="AM153">
            <v>2396.6</v>
          </cell>
          <cell r="AO153">
            <v>1492914.0379999997</v>
          </cell>
          <cell r="AQ153">
            <v>1298190</v>
          </cell>
          <cell r="AU153">
            <v>0</v>
          </cell>
          <cell r="AW153">
            <v>0</v>
          </cell>
          <cell r="AY153">
            <v>993789.85980000009</v>
          </cell>
          <cell r="AZ153">
            <v>414.66655253275479</v>
          </cell>
          <cell r="BA153">
            <v>0</v>
          </cell>
          <cell r="BB153">
            <v>0</v>
          </cell>
          <cell r="BC153">
            <v>0</v>
          </cell>
          <cell r="BD153">
            <v>0</v>
          </cell>
          <cell r="BG153">
            <v>0</v>
          </cell>
          <cell r="BH153">
            <v>0</v>
          </cell>
          <cell r="BI153">
            <v>64176</v>
          </cell>
          <cell r="BJ153">
            <v>26.77793540849537</v>
          </cell>
          <cell r="BK153">
            <v>0</v>
          </cell>
          <cell r="BL153">
            <v>0</v>
          </cell>
          <cell r="BM153">
            <v>187634</v>
          </cell>
          <cell r="BN153">
            <v>78.291746641074866</v>
          </cell>
          <cell r="BO153">
            <v>0</v>
          </cell>
          <cell r="BP153">
            <v>0</v>
          </cell>
          <cell r="BY153">
            <v>2620.3000000000002</v>
          </cell>
          <cell r="CF153">
            <v>403.17</v>
          </cell>
          <cell r="CG153">
            <v>2464.94</v>
          </cell>
          <cell r="CJ153">
            <v>0</v>
          </cell>
          <cell r="CK153">
            <v>0</v>
          </cell>
          <cell r="CL153">
            <v>0</v>
          </cell>
          <cell r="CM153">
            <v>0</v>
          </cell>
          <cell r="CN153">
            <v>0</v>
          </cell>
          <cell r="CO153">
            <v>0</v>
          </cell>
          <cell r="CX153">
            <v>0</v>
          </cell>
          <cell r="CY153">
            <v>0</v>
          </cell>
          <cell r="DB153">
            <v>0</v>
          </cell>
          <cell r="DC153">
            <v>0</v>
          </cell>
          <cell r="DJ153" t="str">
            <v>НКРКП</v>
          </cell>
          <cell r="DL153">
            <v>40984</v>
          </cell>
          <cell r="DM153">
            <v>133</v>
          </cell>
          <cell r="DT153">
            <v>868.35</v>
          </cell>
        </row>
        <row r="154">
          <cell r="W154">
            <v>271.39999999999998</v>
          </cell>
          <cell r="AF154">
            <v>40429</v>
          </cell>
          <cell r="AG154">
            <v>120</v>
          </cell>
          <cell r="AH154">
            <v>260.08570619362877</v>
          </cell>
          <cell r="AM154">
            <v>19207.48</v>
          </cell>
          <cell r="AO154">
            <v>5212910.0719999997</v>
          </cell>
          <cell r="AQ154">
            <v>4995591</v>
          </cell>
          <cell r="AU154">
            <v>0</v>
          </cell>
          <cell r="AW154">
            <v>0</v>
          </cell>
          <cell r="AY154">
            <v>3576098.3470000001</v>
          </cell>
          <cell r="AZ154">
            <v>186.18258860610555</v>
          </cell>
          <cell r="BA154">
            <v>0</v>
          </cell>
          <cell r="BB154">
            <v>0</v>
          </cell>
          <cell r="BC154">
            <v>0</v>
          </cell>
          <cell r="BD154">
            <v>0</v>
          </cell>
          <cell r="BG154">
            <v>0</v>
          </cell>
          <cell r="BH154">
            <v>0</v>
          </cell>
          <cell r="BI154">
            <v>586297</v>
          </cell>
          <cell r="BJ154">
            <v>30.524410281827706</v>
          </cell>
          <cell r="BK154">
            <v>0</v>
          </cell>
          <cell r="BL154">
            <v>0</v>
          </cell>
          <cell r="BM154">
            <v>519040</v>
          </cell>
          <cell r="BN154">
            <v>27.022805698613251</v>
          </cell>
          <cell r="BO154">
            <v>0</v>
          </cell>
          <cell r="BP154">
            <v>0</v>
          </cell>
          <cell r="BY154">
            <v>1544.76</v>
          </cell>
          <cell r="CF154">
            <v>3277.817</v>
          </cell>
          <cell r="CG154">
            <v>1091</v>
          </cell>
          <cell r="CJ154">
            <v>0</v>
          </cell>
          <cell r="CK154">
            <v>0</v>
          </cell>
          <cell r="CL154">
            <v>0</v>
          </cell>
          <cell r="CM154">
            <v>0</v>
          </cell>
          <cell r="CN154">
            <v>0</v>
          </cell>
          <cell r="CO154">
            <v>0</v>
          </cell>
          <cell r="CX154">
            <v>0</v>
          </cell>
          <cell r="CY154">
            <v>0</v>
          </cell>
          <cell r="DB154">
            <v>0</v>
          </cell>
          <cell r="DC154">
            <v>0</v>
          </cell>
          <cell r="DJ154" t="str">
            <v>МОС</v>
          </cell>
          <cell r="DL154">
            <v>40448</v>
          </cell>
          <cell r="DM154">
            <v>298</v>
          </cell>
          <cell r="DO154" t="str">
            <v>тариф на послуги по опаленню</v>
          </cell>
          <cell r="DT154">
            <v>271.39999999999998</v>
          </cell>
        </row>
        <row r="155">
          <cell r="W155">
            <v>528.79200000000003</v>
          </cell>
          <cell r="AF155">
            <v>40429</v>
          </cell>
          <cell r="AG155">
            <v>121</v>
          </cell>
          <cell r="AH155">
            <v>480.723458972066</v>
          </cell>
          <cell r="AM155">
            <v>1889.81</v>
          </cell>
          <cell r="AO155">
            <v>999316.40951999999</v>
          </cell>
          <cell r="AQ155">
            <v>908476</v>
          </cell>
          <cell r="AU155">
            <v>0</v>
          </cell>
          <cell r="AW155">
            <v>0</v>
          </cell>
          <cell r="AY155">
            <v>773991.16</v>
          </cell>
          <cell r="AZ155">
            <v>409.56030500420678</v>
          </cell>
          <cell r="BA155">
            <v>0</v>
          </cell>
          <cell r="BB155">
            <v>0</v>
          </cell>
          <cell r="BC155">
            <v>0</v>
          </cell>
          <cell r="BD155">
            <v>0</v>
          </cell>
          <cell r="BG155">
            <v>0</v>
          </cell>
          <cell r="BH155">
            <v>0</v>
          </cell>
          <cell r="BI155">
            <v>57681</v>
          </cell>
          <cell r="BJ155">
            <v>30.522115979913327</v>
          </cell>
          <cell r="BK155">
            <v>0</v>
          </cell>
          <cell r="BL155">
            <v>0</v>
          </cell>
          <cell r="BM155">
            <v>51064</v>
          </cell>
          <cell r="BN155">
            <v>27.02070578523767</v>
          </cell>
          <cell r="BO155">
            <v>0</v>
          </cell>
          <cell r="BP155">
            <v>0</v>
          </cell>
          <cell r="BY155">
            <v>1544.76</v>
          </cell>
          <cell r="CF155">
            <v>314</v>
          </cell>
          <cell r="CG155">
            <v>2464.94</v>
          </cell>
          <cell r="CJ155">
            <v>0</v>
          </cell>
          <cell r="CK155">
            <v>0</v>
          </cell>
          <cell r="CL155">
            <v>0</v>
          </cell>
          <cell r="CM155">
            <v>0</v>
          </cell>
          <cell r="CN155">
            <v>0</v>
          </cell>
          <cell r="CO155">
            <v>0</v>
          </cell>
          <cell r="CX155">
            <v>0</v>
          </cell>
          <cell r="CY155">
            <v>0</v>
          </cell>
          <cell r="DB155">
            <v>0</v>
          </cell>
          <cell r="DC155">
            <v>0</v>
          </cell>
          <cell r="DJ155" t="str">
            <v>НКРКП</v>
          </cell>
          <cell r="DL155">
            <v>40942</v>
          </cell>
          <cell r="DM155">
            <v>49</v>
          </cell>
          <cell r="DT155">
            <v>772.88</v>
          </cell>
        </row>
        <row r="156">
          <cell r="W156">
            <v>537.81700000000001</v>
          </cell>
          <cell r="AF156">
            <v>40429</v>
          </cell>
          <cell r="AG156">
            <v>122</v>
          </cell>
          <cell r="AH156">
            <v>467.6734599330573</v>
          </cell>
          <cell r="AM156">
            <v>15455.01</v>
          </cell>
          <cell r="AO156">
            <v>8311967.1131699998</v>
          </cell>
          <cell r="AQ156">
            <v>7227898</v>
          </cell>
          <cell r="AU156">
            <v>0</v>
          </cell>
          <cell r="AW156">
            <v>0</v>
          </cell>
          <cell r="AY156">
            <v>6130305.7800000003</v>
          </cell>
          <cell r="AZ156">
            <v>396.65492160794463</v>
          </cell>
          <cell r="BA156">
            <v>0</v>
          </cell>
          <cell r="BB156">
            <v>0</v>
          </cell>
          <cell r="BC156">
            <v>0</v>
          </cell>
          <cell r="BD156">
            <v>0</v>
          </cell>
          <cell r="BG156">
            <v>0</v>
          </cell>
          <cell r="BH156">
            <v>0</v>
          </cell>
          <cell r="BI156">
            <v>471715</v>
          </cell>
          <cell r="BJ156">
            <v>30.521817844181271</v>
          </cell>
          <cell r="BK156">
            <v>0</v>
          </cell>
          <cell r="BL156">
            <v>0</v>
          </cell>
          <cell r="BM156">
            <v>425800</v>
          </cell>
          <cell r="BN156">
            <v>27.550936557142311</v>
          </cell>
          <cell r="BO156">
            <v>0</v>
          </cell>
          <cell r="BP156">
            <v>0</v>
          </cell>
          <cell r="BY156">
            <v>1544.76</v>
          </cell>
          <cell r="CF156">
            <v>2487</v>
          </cell>
          <cell r="CG156">
            <v>2464.94</v>
          </cell>
          <cell r="CJ156">
            <v>0</v>
          </cell>
          <cell r="CK156">
            <v>0</v>
          </cell>
          <cell r="CL156">
            <v>0</v>
          </cell>
          <cell r="CM156">
            <v>0</v>
          </cell>
          <cell r="CN156">
            <v>0</v>
          </cell>
          <cell r="CO156">
            <v>0</v>
          </cell>
          <cell r="CX156">
            <v>0</v>
          </cell>
          <cell r="CY156">
            <v>0</v>
          </cell>
          <cell r="DB156">
            <v>0</v>
          </cell>
          <cell r="DC156">
            <v>0</v>
          </cell>
          <cell r="DJ156" t="str">
            <v>НКРКП</v>
          </cell>
          <cell r="DL156">
            <v>40942</v>
          </cell>
          <cell r="DM156">
            <v>49</v>
          </cell>
          <cell r="DT156">
            <v>774.14</v>
          </cell>
        </row>
        <row r="157">
          <cell r="W157">
            <v>286.69</v>
          </cell>
          <cell r="AF157">
            <v>40448</v>
          </cell>
          <cell r="AG157">
            <v>151</v>
          </cell>
          <cell r="AH157">
            <v>270.46018140966964</v>
          </cell>
          <cell r="AM157">
            <v>24034</v>
          </cell>
          <cell r="AO157">
            <v>6890307.46</v>
          </cell>
          <cell r="AQ157">
            <v>6500240</v>
          </cell>
          <cell r="AU157">
            <v>0</v>
          </cell>
          <cell r="AW157">
            <v>0</v>
          </cell>
          <cell r="AY157">
            <v>4064122.9941500002</v>
          </cell>
          <cell r="AZ157">
            <v>169.09890131272365</v>
          </cell>
          <cell r="BA157">
            <v>0</v>
          </cell>
          <cell r="BB157">
            <v>0</v>
          </cell>
          <cell r="BC157">
            <v>0</v>
          </cell>
          <cell r="BD157">
            <v>0</v>
          </cell>
          <cell r="BG157">
            <v>0</v>
          </cell>
          <cell r="BH157">
            <v>0</v>
          </cell>
          <cell r="BI157">
            <v>439950</v>
          </cell>
          <cell r="BJ157">
            <v>18.30531746692186</v>
          </cell>
          <cell r="BK157">
            <v>0</v>
          </cell>
          <cell r="BL157">
            <v>0</v>
          </cell>
          <cell r="BM157">
            <v>1384640</v>
          </cell>
          <cell r="BN157">
            <v>57.611716734625944</v>
          </cell>
          <cell r="BO157">
            <v>0</v>
          </cell>
          <cell r="BP157">
            <v>0</v>
          </cell>
          <cell r="BY157">
            <v>3176.69</v>
          </cell>
          <cell r="CF157">
            <v>3725.1356500000002</v>
          </cell>
          <cell r="CG157">
            <v>1091</v>
          </cell>
          <cell r="CJ157">
            <v>0</v>
          </cell>
          <cell r="CK157">
            <v>0</v>
          </cell>
          <cell r="CL157">
            <v>0</v>
          </cell>
          <cell r="CM157">
            <v>0</v>
          </cell>
          <cell r="CN157">
            <v>0</v>
          </cell>
          <cell r="CO157">
            <v>0</v>
          </cell>
          <cell r="CX157">
            <v>0</v>
          </cell>
          <cell r="CY157">
            <v>0</v>
          </cell>
          <cell r="DB157">
            <v>0</v>
          </cell>
          <cell r="DC157">
            <v>0</v>
          </cell>
          <cell r="DJ157" t="str">
            <v>МОС</v>
          </cell>
          <cell r="DL157">
            <v>40792</v>
          </cell>
          <cell r="DM157">
            <v>295</v>
          </cell>
          <cell r="DO157" t="str">
            <v>тариф за теплову енергію</v>
          </cell>
          <cell r="DT157">
            <v>289.95999999999998</v>
          </cell>
        </row>
        <row r="158">
          <cell r="W158">
            <v>534.21</v>
          </cell>
          <cell r="AF158">
            <v>40448</v>
          </cell>
          <cell r="AG158">
            <v>152</v>
          </cell>
          <cell r="AH158">
            <v>483.38678195516155</v>
          </cell>
          <cell r="AM158">
            <v>27409.5</v>
          </cell>
          <cell r="AO158">
            <v>14642428.995000001</v>
          </cell>
          <cell r="AQ158">
            <v>13249390</v>
          </cell>
          <cell r="AU158">
            <v>0</v>
          </cell>
          <cell r="AW158">
            <v>0</v>
          </cell>
          <cell r="AY158">
            <v>10471476.764980001</v>
          </cell>
          <cell r="AZ158">
            <v>382.03822634415081</v>
          </cell>
          <cell r="BA158">
            <v>0</v>
          </cell>
          <cell r="BB158">
            <v>0</v>
          </cell>
          <cell r="BC158">
            <v>0</v>
          </cell>
          <cell r="BD158">
            <v>0</v>
          </cell>
          <cell r="BG158">
            <v>0</v>
          </cell>
          <cell r="BH158">
            <v>0</v>
          </cell>
          <cell r="BI158">
            <v>501670</v>
          </cell>
          <cell r="BJ158">
            <v>18.302778233824039</v>
          </cell>
          <cell r="BK158">
            <v>0</v>
          </cell>
          <cell r="BL158">
            <v>0</v>
          </cell>
          <cell r="BM158">
            <v>1578970</v>
          </cell>
          <cell r="BN158">
            <v>57.606669220525731</v>
          </cell>
          <cell r="BO158">
            <v>0</v>
          </cell>
          <cell r="BP158">
            <v>0</v>
          </cell>
          <cell r="BY158">
            <v>3176.35</v>
          </cell>
          <cell r="CF158">
            <v>4248.1670000000004</v>
          </cell>
          <cell r="CG158">
            <v>2464.94</v>
          </cell>
          <cell r="CJ158">
            <v>0</v>
          </cell>
          <cell r="CK158">
            <v>0</v>
          </cell>
          <cell r="CL158">
            <v>0</v>
          </cell>
          <cell r="CM158">
            <v>0</v>
          </cell>
          <cell r="CN158">
            <v>0</v>
          </cell>
          <cell r="CO158">
            <v>0</v>
          </cell>
          <cell r="CX158">
            <v>0</v>
          </cell>
          <cell r="CY158">
            <v>0</v>
          </cell>
          <cell r="DB158">
            <v>0</v>
          </cell>
          <cell r="DC158">
            <v>0</v>
          </cell>
          <cell r="DJ158" t="str">
            <v>НКРКП</v>
          </cell>
          <cell r="DL158">
            <v>40836</v>
          </cell>
          <cell r="DM158">
            <v>211</v>
          </cell>
          <cell r="DT158">
            <v>733.68</v>
          </cell>
        </row>
        <row r="159">
          <cell r="W159">
            <v>725.08</v>
          </cell>
          <cell r="AF159">
            <v>40448</v>
          </cell>
          <cell r="AG159">
            <v>150</v>
          </cell>
          <cell r="AH159">
            <v>483.38531513970111</v>
          </cell>
          <cell r="AM159">
            <v>3078</v>
          </cell>
          <cell r="AO159">
            <v>2231796.2400000002</v>
          </cell>
          <cell r="AQ159">
            <v>1487860</v>
          </cell>
          <cell r="AU159">
            <v>0</v>
          </cell>
          <cell r="AW159">
            <v>0</v>
          </cell>
          <cell r="AY159">
            <v>1175874.9776000001</v>
          </cell>
          <cell r="AZ159">
            <v>382.02565873944121</v>
          </cell>
          <cell r="BA159">
            <v>0</v>
          </cell>
          <cell r="BB159">
            <v>0</v>
          </cell>
          <cell r="BC159">
            <v>0</v>
          </cell>
          <cell r="BD159">
            <v>0</v>
          </cell>
          <cell r="BG159">
            <v>0</v>
          </cell>
          <cell r="BH159">
            <v>0</v>
          </cell>
          <cell r="BI159">
            <v>56340</v>
          </cell>
          <cell r="BJ159">
            <v>18.304093567251464</v>
          </cell>
          <cell r="BK159">
            <v>0</v>
          </cell>
          <cell r="BL159">
            <v>0</v>
          </cell>
          <cell r="BM159">
            <v>177370</v>
          </cell>
          <cell r="BN159">
            <v>57.625081221572451</v>
          </cell>
          <cell r="BO159">
            <v>0</v>
          </cell>
          <cell r="BP159">
            <v>0</v>
          </cell>
          <cell r="BY159">
            <v>3177.42</v>
          </cell>
          <cell r="CF159">
            <v>477.04</v>
          </cell>
          <cell r="CG159">
            <v>2464.94</v>
          </cell>
          <cell r="CJ159">
            <v>0</v>
          </cell>
          <cell r="CK159">
            <v>0</v>
          </cell>
          <cell r="CL159">
            <v>0</v>
          </cell>
          <cell r="CM159">
            <v>0</v>
          </cell>
          <cell r="CN159">
            <v>0</v>
          </cell>
          <cell r="CO159">
            <v>0</v>
          </cell>
          <cell r="CX159">
            <v>0</v>
          </cell>
          <cell r="CY159">
            <v>0</v>
          </cell>
          <cell r="DB159">
            <v>0</v>
          </cell>
          <cell r="DC159">
            <v>0</v>
          </cell>
          <cell r="DJ159" t="str">
            <v>МОС</v>
          </cell>
          <cell r="DL159">
            <v>40792</v>
          </cell>
          <cell r="DM159">
            <v>295</v>
          </cell>
          <cell r="DT159">
            <v>947.14</v>
          </cell>
        </row>
        <row r="160">
          <cell r="W160">
            <v>249.52</v>
          </cell>
          <cell r="AF160">
            <v>40099</v>
          </cell>
          <cell r="AG160" t="str">
            <v>№ 66</v>
          </cell>
          <cell r="AH160">
            <v>234.68083283852317</v>
          </cell>
          <cell r="AM160">
            <v>102733</v>
          </cell>
          <cell r="AO160">
            <v>25633938.16</v>
          </cell>
          <cell r="AQ160">
            <v>24109466</v>
          </cell>
          <cell r="AU160">
            <v>0</v>
          </cell>
          <cell r="AW160">
            <v>0</v>
          </cell>
          <cell r="AY160">
            <v>11377274.020200001</v>
          </cell>
          <cell r="AZ160">
            <v>110.74605063806179</v>
          </cell>
          <cell r="BA160">
            <v>176997</v>
          </cell>
          <cell r="BB160">
            <v>1.7228835914457867</v>
          </cell>
          <cell r="BC160">
            <v>0</v>
          </cell>
          <cell r="BD160">
            <v>0</v>
          </cell>
          <cell r="BG160">
            <v>835332.59</v>
          </cell>
          <cell r="BH160">
            <v>8.1311028588671608</v>
          </cell>
          <cell r="BI160">
            <v>1351186.82</v>
          </cell>
          <cell r="BJ160">
            <v>13.152412759288643</v>
          </cell>
          <cell r="BK160">
            <v>0</v>
          </cell>
          <cell r="BL160">
            <v>0</v>
          </cell>
          <cell r="BM160">
            <v>7739241.0300000003</v>
          </cell>
          <cell r="BN160">
            <v>75.333544528048435</v>
          </cell>
          <cell r="BO160">
            <v>0</v>
          </cell>
          <cell r="BP160">
            <v>0</v>
          </cell>
          <cell r="BY160">
            <v>1728</v>
          </cell>
          <cell r="CF160">
            <v>15642.735000000001</v>
          </cell>
          <cell r="CG160">
            <v>727.32</v>
          </cell>
          <cell r="CJ160">
            <v>0</v>
          </cell>
          <cell r="CK160">
            <v>0</v>
          </cell>
          <cell r="CL160">
            <v>0</v>
          </cell>
          <cell r="CM160">
            <v>0</v>
          </cell>
          <cell r="CN160">
            <v>0</v>
          </cell>
          <cell r="CO160">
            <v>0</v>
          </cell>
          <cell r="CX160">
            <v>0</v>
          </cell>
          <cell r="CY160">
            <v>0</v>
          </cell>
          <cell r="DB160">
            <v>0</v>
          </cell>
          <cell r="DC160">
            <v>0</v>
          </cell>
          <cell r="DJ160" t="str">
            <v>НКРЕ</v>
          </cell>
          <cell r="DL160">
            <v>40526</v>
          </cell>
          <cell r="DM160" t="str">
            <v>№ 1850</v>
          </cell>
          <cell r="DO160" t="str">
            <v>тариф на теплову енергію</v>
          </cell>
          <cell r="DT160">
            <v>274.47000000000003</v>
          </cell>
        </row>
        <row r="161">
          <cell r="W161">
            <v>559.82000000000005</v>
          </cell>
          <cell r="AF161">
            <v>40099</v>
          </cell>
          <cell r="AG161" t="str">
            <v>№ 67</v>
          </cell>
          <cell r="AH161">
            <v>487.52505330490408</v>
          </cell>
          <cell r="AM161">
            <v>22512</v>
          </cell>
          <cell r="AO161">
            <v>12602667.840000002</v>
          </cell>
          <cell r="AQ161">
            <v>10975164</v>
          </cell>
          <cell r="AU161">
            <v>0</v>
          </cell>
          <cell r="AW161">
            <v>0</v>
          </cell>
          <cell r="AY161">
            <v>8185062.3063999992</v>
          </cell>
          <cell r="AZ161">
            <v>363.58663407960194</v>
          </cell>
          <cell r="BA161">
            <v>38818</v>
          </cell>
          <cell r="BB161">
            <v>1.7243248045486852</v>
          </cell>
          <cell r="BC161">
            <v>0</v>
          </cell>
          <cell r="BD161">
            <v>0</v>
          </cell>
          <cell r="BG161">
            <v>183047.39</v>
          </cell>
          <cell r="BH161">
            <v>8.131102967306326</v>
          </cell>
          <cell r="BI161">
            <v>296157.43</v>
          </cell>
          <cell r="BJ161">
            <v>13.155536158493248</v>
          </cell>
          <cell r="BK161">
            <v>0</v>
          </cell>
          <cell r="BL161">
            <v>0</v>
          </cell>
          <cell r="BM161">
            <v>1695872</v>
          </cell>
          <cell r="BN161">
            <v>75.331911869225308</v>
          </cell>
          <cell r="BO161">
            <v>0</v>
          </cell>
          <cell r="BP161">
            <v>0</v>
          </cell>
          <cell r="BY161">
            <v>1728</v>
          </cell>
          <cell r="CF161">
            <v>3750.04</v>
          </cell>
          <cell r="CG161">
            <v>2182.66</v>
          </cell>
          <cell r="CJ161">
            <v>0</v>
          </cell>
          <cell r="CK161">
            <v>0</v>
          </cell>
          <cell r="CL161">
            <v>0</v>
          </cell>
          <cell r="CM161">
            <v>0</v>
          </cell>
          <cell r="CN161">
            <v>0</v>
          </cell>
          <cell r="CO161">
            <v>0</v>
          </cell>
          <cell r="CX161">
            <v>0</v>
          </cell>
          <cell r="CY161">
            <v>0</v>
          </cell>
          <cell r="DB161">
            <v>0</v>
          </cell>
          <cell r="DC161">
            <v>0</v>
          </cell>
          <cell r="DJ161" t="str">
            <v>НКРКП</v>
          </cell>
          <cell r="DL161">
            <v>40816</v>
          </cell>
          <cell r="DM161" t="str">
            <v>№ 6</v>
          </cell>
          <cell r="DT161">
            <v>821.23</v>
          </cell>
        </row>
        <row r="162">
          <cell r="W162">
            <v>685.61260000000004</v>
          </cell>
          <cell r="AF162">
            <v>40099</v>
          </cell>
          <cell r="AG162" t="str">
            <v>№ 67</v>
          </cell>
          <cell r="AH162">
            <v>487.52505935109468</v>
          </cell>
          <cell r="AM162">
            <v>7582</v>
          </cell>
          <cell r="AO162">
            <v>5198314.7332000006</v>
          </cell>
          <cell r="AQ162">
            <v>3696415</v>
          </cell>
          <cell r="AU162">
            <v>0</v>
          </cell>
          <cell r="AW162">
            <v>0</v>
          </cell>
          <cell r="AY162">
            <v>2756852.3661999996</v>
          </cell>
          <cell r="AZ162">
            <v>363.60490189923496</v>
          </cell>
          <cell r="BA162">
            <v>13066</v>
          </cell>
          <cell r="BB162">
            <v>1.7232920073859139</v>
          </cell>
          <cell r="BC162">
            <v>0</v>
          </cell>
          <cell r="BD162">
            <v>0</v>
          </cell>
          <cell r="BG162">
            <v>61650.02</v>
          </cell>
          <cell r="BH162">
            <v>8.131102611448167</v>
          </cell>
          <cell r="BI162">
            <v>99707.75</v>
          </cell>
          <cell r="BJ162">
            <v>13.150586916380902</v>
          </cell>
          <cell r="BK162">
            <v>0</v>
          </cell>
          <cell r="BL162">
            <v>0</v>
          </cell>
          <cell r="BM162">
            <v>571175.62</v>
          </cell>
          <cell r="BN162">
            <v>75.333107359535745</v>
          </cell>
          <cell r="BO162">
            <v>0</v>
          </cell>
          <cell r="BP162">
            <v>0</v>
          </cell>
          <cell r="BY162">
            <v>1728</v>
          </cell>
          <cell r="CF162">
            <v>1263.07</v>
          </cell>
          <cell r="CG162">
            <v>2182.66</v>
          </cell>
          <cell r="CJ162">
            <v>0</v>
          </cell>
          <cell r="CK162">
            <v>0</v>
          </cell>
          <cell r="CL162">
            <v>0</v>
          </cell>
          <cell r="CM162">
            <v>0</v>
          </cell>
          <cell r="CN162">
            <v>0</v>
          </cell>
          <cell r="CO162">
            <v>0</v>
          </cell>
          <cell r="CX162">
            <v>0</v>
          </cell>
          <cell r="CY162">
            <v>0</v>
          </cell>
          <cell r="DB162">
            <v>0</v>
          </cell>
          <cell r="DC162">
            <v>0</v>
          </cell>
          <cell r="DJ162" t="str">
            <v>НКРКП</v>
          </cell>
          <cell r="DL162">
            <v>40816</v>
          </cell>
          <cell r="DM162" t="str">
            <v>№ 6</v>
          </cell>
          <cell r="DT162">
            <v>947.03</v>
          </cell>
        </row>
        <row r="163">
          <cell r="W163">
            <v>293.88</v>
          </cell>
          <cell r="AF163">
            <v>40410</v>
          </cell>
          <cell r="AG163">
            <v>103</v>
          </cell>
          <cell r="AH163">
            <v>267.21511532798951</v>
          </cell>
          <cell r="AM163">
            <v>12226</v>
          </cell>
          <cell r="AO163">
            <v>3592976.88</v>
          </cell>
          <cell r="AQ163">
            <v>3266972</v>
          </cell>
          <cell r="AU163">
            <v>0</v>
          </cell>
          <cell r="AW163">
            <v>0</v>
          </cell>
          <cell r="AY163">
            <v>2111259.56</v>
          </cell>
          <cell r="AZ163">
            <v>172.68604285947981</v>
          </cell>
          <cell r="BA163">
            <v>0</v>
          </cell>
          <cell r="BB163">
            <v>0</v>
          </cell>
          <cell r="BC163">
            <v>0</v>
          </cell>
          <cell r="BD163">
            <v>0</v>
          </cell>
          <cell r="BG163">
            <v>0</v>
          </cell>
          <cell r="BH163">
            <v>0</v>
          </cell>
          <cell r="BI163">
            <v>437224</v>
          </cell>
          <cell r="BJ163">
            <v>35.761819074104366</v>
          </cell>
          <cell r="BK163">
            <v>0</v>
          </cell>
          <cell r="BL163">
            <v>0</v>
          </cell>
          <cell r="BM163">
            <v>519300</v>
          </cell>
          <cell r="BN163">
            <v>42.475053165385248</v>
          </cell>
          <cell r="BO163">
            <v>0</v>
          </cell>
          <cell r="BP163">
            <v>0</v>
          </cell>
          <cell r="BY163">
            <v>1134</v>
          </cell>
          <cell r="CF163">
            <v>1935.16</v>
          </cell>
          <cell r="CG163">
            <v>1091</v>
          </cell>
          <cell r="CJ163">
            <v>0</v>
          </cell>
          <cell r="CK163">
            <v>0</v>
          </cell>
          <cell r="CL163">
            <v>0</v>
          </cell>
          <cell r="CM163">
            <v>0</v>
          </cell>
          <cell r="CN163">
            <v>0</v>
          </cell>
          <cell r="CO163">
            <v>0</v>
          </cell>
          <cell r="CX163">
            <v>0</v>
          </cell>
          <cell r="CY163">
            <v>0</v>
          </cell>
          <cell r="DB163">
            <v>0</v>
          </cell>
          <cell r="DC163">
            <v>0</v>
          </cell>
          <cell r="DJ163" t="str">
            <v>МОС</v>
          </cell>
          <cell r="DL163">
            <v>40448</v>
          </cell>
          <cell r="DM163">
            <v>298</v>
          </cell>
          <cell r="DO163" t="str">
            <v>тариф на послуги по опаленню</v>
          </cell>
          <cell r="DT163">
            <v>293.88</v>
          </cell>
        </row>
        <row r="164">
          <cell r="W164">
            <v>527.66</v>
          </cell>
          <cell r="AF164">
            <v>40410</v>
          </cell>
          <cell r="AG164">
            <v>102</v>
          </cell>
          <cell r="AH164">
            <v>479.59579789894946</v>
          </cell>
          <cell r="AM164">
            <v>1999</v>
          </cell>
          <cell r="AO164">
            <v>1054792.3399999999</v>
          </cell>
          <cell r="AQ164">
            <v>958712</v>
          </cell>
          <cell r="AU164">
            <v>0</v>
          </cell>
          <cell r="AW164">
            <v>0</v>
          </cell>
          <cell r="AY164">
            <v>779414.00335060002</v>
          </cell>
          <cell r="AZ164">
            <v>389.90195265162583</v>
          </cell>
          <cell r="BA164">
            <v>0</v>
          </cell>
          <cell r="BB164">
            <v>0</v>
          </cell>
          <cell r="BC164">
            <v>0</v>
          </cell>
          <cell r="BD164">
            <v>0</v>
          </cell>
          <cell r="BG164">
            <v>0</v>
          </cell>
          <cell r="BH164">
            <v>0</v>
          </cell>
          <cell r="BI164">
            <v>71463</v>
          </cell>
          <cell r="BJ164">
            <v>35.749374687343675</v>
          </cell>
          <cell r="BK164">
            <v>0</v>
          </cell>
          <cell r="BL164">
            <v>0</v>
          </cell>
          <cell r="BM164">
            <v>84878</v>
          </cell>
          <cell r="BN164">
            <v>42.460230115057527</v>
          </cell>
          <cell r="BO164">
            <v>0</v>
          </cell>
          <cell r="BP164">
            <v>0</v>
          </cell>
          <cell r="BY164">
            <v>1134</v>
          </cell>
          <cell r="CF164">
            <v>316.19999000000001</v>
          </cell>
          <cell r="CG164">
            <v>2464.94</v>
          </cell>
          <cell r="CJ164">
            <v>0</v>
          </cell>
          <cell r="CK164">
            <v>0</v>
          </cell>
          <cell r="CL164">
            <v>0</v>
          </cell>
          <cell r="CM164">
            <v>0</v>
          </cell>
          <cell r="CN164">
            <v>0</v>
          </cell>
          <cell r="CO164">
            <v>0</v>
          </cell>
          <cell r="CX164">
            <v>0</v>
          </cell>
          <cell r="CY164">
            <v>0</v>
          </cell>
          <cell r="DB164">
            <v>0</v>
          </cell>
          <cell r="DC164">
            <v>0</v>
          </cell>
          <cell r="DJ164" t="str">
            <v>НКРКП</v>
          </cell>
          <cell r="DL164">
            <v>40844</v>
          </cell>
          <cell r="DM164">
            <v>231</v>
          </cell>
          <cell r="DT164">
            <v>704.38</v>
          </cell>
        </row>
        <row r="165">
          <cell r="W165">
            <v>551.64</v>
          </cell>
          <cell r="AF165">
            <v>40410</v>
          </cell>
          <cell r="AG165">
            <v>101</v>
          </cell>
          <cell r="AH165">
            <v>479.68112881551161</v>
          </cell>
          <cell r="AM165">
            <v>5209</v>
          </cell>
          <cell r="AO165">
            <v>2873492.76</v>
          </cell>
          <cell r="AQ165">
            <v>2498659</v>
          </cell>
          <cell r="AU165">
            <v>0</v>
          </cell>
          <cell r="AW165">
            <v>0</v>
          </cell>
          <cell r="AY165">
            <v>2031430.9997350601</v>
          </cell>
          <cell r="AZ165">
            <v>389.98483389039359</v>
          </cell>
          <cell r="BA165">
            <v>0</v>
          </cell>
          <cell r="BB165">
            <v>0</v>
          </cell>
          <cell r="BC165">
            <v>0</v>
          </cell>
          <cell r="BD165">
            <v>0</v>
          </cell>
          <cell r="BG165">
            <v>0</v>
          </cell>
          <cell r="BH165">
            <v>0</v>
          </cell>
          <cell r="BI165">
            <v>186253</v>
          </cell>
          <cell r="BJ165">
            <v>35.75599923209829</v>
          </cell>
          <cell r="BK165">
            <v>0</v>
          </cell>
          <cell r="BL165">
            <v>0</v>
          </cell>
          <cell r="BM165">
            <v>221216</v>
          </cell>
          <cell r="BN165">
            <v>42.468036091380306</v>
          </cell>
          <cell r="BO165">
            <v>0</v>
          </cell>
          <cell r="BP165">
            <v>0</v>
          </cell>
          <cell r="BY165">
            <v>1134</v>
          </cell>
          <cell r="CF165">
            <v>824.129999</v>
          </cell>
          <cell r="CG165">
            <v>2464.94</v>
          </cell>
          <cell r="CJ165">
            <v>0</v>
          </cell>
          <cell r="CK165">
            <v>0</v>
          </cell>
          <cell r="CL165">
            <v>0</v>
          </cell>
          <cell r="CM165">
            <v>0</v>
          </cell>
          <cell r="CN165">
            <v>0</v>
          </cell>
          <cell r="CO165">
            <v>0</v>
          </cell>
          <cell r="CX165">
            <v>0</v>
          </cell>
          <cell r="CY165">
            <v>0</v>
          </cell>
          <cell r="DB165">
            <v>0</v>
          </cell>
          <cell r="DC165">
            <v>0</v>
          </cell>
          <cell r="DJ165" t="str">
            <v>НКРКП</v>
          </cell>
          <cell r="DL165">
            <v>40844</v>
          </cell>
          <cell r="DM165">
            <v>231</v>
          </cell>
          <cell r="DT165">
            <v>721.31</v>
          </cell>
        </row>
        <row r="166">
          <cell r="W166">
            <v>201.61</v>
          </cell>
          <cell r="AF166">
            <v>39783</v>
          </cell>
          <cell r="AG166">
            <v>160</v>
          </cell>
          <cell r="AH166">
            <v>192.00811969024886</v>
          </cell>
          <cell r="AM166">
            <v>26602</v>
          </cell>
          <cell r="AO166">
            <v>5363229.2200000007</v>
          </cell>
          <cell r="AQ166">
            <v>5107800</v>
          </cell>
          <cell r="AU166">
            <v>0</v>
          </cell>
          <cell r="AW166">
            <v>0</v>
          </cell>
          <cell r="AY166">
            <v>2863021.9970616</v>
          </cell>
          <cell r="AZ166">
            <v>107.62431385089843</v>
          </cell>
          <cell r="BA166">
            <v>0</v>
          </cell>
          <cell r="BB166">
            <v>0</v>
          </cell>
          <cell r="BC166">
            <v>0</v>
          </cell>
          <cell r="BD166">
            <v>0</v>
          </cell>
          <cell r="BG166">
            <v>0</v>
          </cell>
          <cell r="BH166">
            <v>0</v>
          </cell>
          <cell r="BI166">
            <v>394400</v>
          </cell>
          <cell r="BJ166">
            <v>14.825952935869484</v>
          </cell>
          <cell r="BK166">
            <v>0</v>
          </cell>
          <cell r="BL166">
            <v>0</v>
          </cell>
          <cell r="BM166">
            <v>1461470</v>
          </cell>
          <cell r="BN166">
            <v>54.938350499962411</v>
          </cell>
          <cell r="BO166">
            <v>0</v>
          </cell>
          <cell r="BP166">
            <v>0</v>
          </cell>
          <cell r="BY166">
            <v>1376.33</v>
          </cell>
          <cell r="CF166">
            <v>3936.3993799999998</v>
          </cell>
          <cell r="CG166">
            <v>727.32</v>
          </cell>
          <cell r="CJ166">
            <v>0</v>
          </cell>
          <cell r="CK166">
            <v>0</v>
          </cell>
          <cell r="CL166">
            <v>0</v>
          </cell>
          <cell r="CM166">
            <v>0</v>
          </cell>
          <cell r="CN166">
            <v>0</v>
          </cell>
          <cell r="CO166">
            <v>0</v>
          </cell>
          <cell r="CX166">
            <v>0</v>
          </cell>
          <cell r="CY166">
            <v>0</v>
          </cell>
          <cell r="DB166">
            <v>0</v>
          </cell>
          <cell r="DC166">
            <v>0</v>
          </cell>
          <cell r="DJ166" t="str">
            <v>НКРЕ</v>
          </cell>
          <cell r="DL166">
            <v>40526</v>
          </cell>
          <cell r="DM166">
            <v>1702</v>
          </cell>
          <cell r="DO166" t="str">
            <v xml:space="preserve">тариф на теплову енергію </v>
          </cell>
          <cell r="DT166">
            <v>221.77</v>
          </cell>
        </row>
        <row r="167">
          <cell r="W167">
            <v>436.23</v>
          </cell>
          <cell r="AF167">
            <v>39850</v>
          </cell>
          <cell r="AG167">
            <v>33</v>
          </cell>
          <cell r="AH167">
            <v>407.69208224036112</v>
          </cell>
          <cell r="AM167">
            <v>27295.599999999999</v>
          </cell>
          <cell r="AO167">
            <v>11907159.588</v>
          </cell>
          <cell r="AQ167">
            <v>11128200</v>
          </cell>
          <cell r="AU167">
            <v>0</v>
          </cell>
          <cell r="AW167">
            <v>0</v>
          </cell>
          <cell r="AY167">
            <v>8652699.8497499991</v>
          </cell>
          <cell r="AZ167">
            <v>316.9998039885549</v>
          </cell>
          <cell r="BA167">
            <v>0</v>
          </cell>
          <cell r="BB167">
            <v>0</v>
          </cell>
          <cell r="BC167">
            <v>0</v>
          </cell>
          <cell r="BD167">
            <v>0</v>
          </cell>
          <cell r="BG167">
            <v>0</v>
          </cell>
          <cell r="BH167">
            <v>0</v>
          </cell>
          <cell r="BI167">
            <v>0</v>
          </cell>
          <cell r="BJ167">
            <v>0</v>
          </cell>
          <cell r="BK167">
            <v>0</v>
          </cell>
          <cell r="BL167">
            <v>0</v>
          </cell>
          <cell r="BM167">
            <v>0</v>
          </cell>
          <cell r="BN167">
            <v>0</v>
          </cell>
          <cell r="BO167">
            <v>0</v>
          </cell>
          <cell r="BP167">
            <v>0</v>
          </cell>
          <cell r="BY167">
            <v>0</v>
          </cell>
          <cell r="CF167">
            <v>4039.0709999999999</v>
          </cell>
          <cell r="CG167">
            <v>2142.25</v>
          </cell>
          <cell r="CJ167">
            <v>0</v>
          </cell>
          <cell r="CK167">
            <v>0</v>
          </cell>
          <cell r="CL167">
            <v>0</v>
          </cell>
          <cell r="CM167">
            <v>0</v>
          </cell>
          <cell r="CN167">
            <v>0</v>
          </cell>
          <cell r="CO167">
            <v>0</v>
          </cell>
          <cell r="CX167">
            <v>0</v>
          </cell>
          <cell r="CY167">
            <v>0</v>
          </cell>
          <cell r="DB167">
            <v>0</v>
          </cell>
          <cell r="DC167">
            <v>0</v>
          </cell>
          <cell r="DJ167" t="str">
            <v>НКРКП</v>
          </cell>
          <cell r="DL167">
            <v>40816</v>
          </cell>
          <cell r="DM167">
            <v>91</v>
          </cell>
          <cell r="DT167">
            <v>674.42</v>
          </cell>
        </row>
        <row r="168">
          <cell r="W168">
            <v>517.16999999999996</v>
          </cell>
          <cell r="AF168">
            <v>40266</v>
          </cell>
          <cell r="AG168">
            <v>27</v>
          </cell>
          <cell r="AH168">
            <v>413.7386034466648</v>
          </cell>
          <cell r="AM168">
            <v>7491.3</v>
          </cell>
          <cell r="AO168">
            <v>3874275.6209999998</v>
          </cell>
          <cell r="AQ168">
            <v>3099440</v>
          </cell>
          <cell r="AU168">
            <v>0</v>
          </cell>
          <cell r="AW168">
            <v>0</v>
          </cell>
          <cell r="AY168">
            <v>2418099.8296000003</v>
          </cell>
          <cell r="AZ168">
            <v>322.78774439683372</v>
          </cell>
          <cell r="BA168">
            <v>0</v>
          </cell>
          <cell r="BB168">
            <v>0</v>
          </cell>
          <cell r="BC168">
            <v>0</v>
          </cell>
          <cell r="BD168">
            <v>0</v>
          </cell>
          <cell r="BG168">
            <v>0</v>
          </cell>
          <cell r="BH168">
            <v>0</v>
          </cell>
          <cell r="BI168">
            <v>0</v>
          </cell>
          <cell r="BJ168">
            <v>0</v>
          </cell>
          <cell r="BK168">
            <v>0</v>
          </cell>
          <cell r="BL168">
            <v>0</v>
          </cell>
          <cell r="BM168">
            <v>0</v>
          </cell>
          <cell r="BN168">
            <v>0</v>
          </cell>
          <cell r="BO168">
            <v>0</v>
          </cell>
          <cell r="BP168">
            <v>0</v>
          </cell>
          <cell r="BY168">
            <v>0</v>
          </cell>
          <cell r="CF168">
            <v>1108.432</v>
          </cell>
          <cell r="CG168">
            <v>2181.5500000000002</v>
          </cell>
          <cell r="CJ168">
            <v>0</v>
          </cell>
          <cell r="CK168">
            <v>0</v>
          </cell>
          <cell r="CL168">
            <v>0</v>
          </cell>
          <cell r="CM168">
            <v>0</v>
          </cell>
          <cell r="CN168">
            <v>0</v>
          </cell>
          <cell r="CO168">
            <v>0</v>
          </cell>
          <cell r="CX168">
            <v>0</v>
          </cell>
          <cell r="CY168">
            <v>0</v>
          </cell>
          <cell r="DB168">
            <v>0</v>
          </cell>
          <cell r="DC168">
            <v>0</v>
          </cell>
          <cell r="DJ168" t="str">
            <v>НКРКП</v>
          </cell>
          <cell r="DL168">
            <v>40816</v>
          </cell>
          <cell r="DM168">
            <v>91</v>
          </cell>
          <cell r="DT168">
            <v>749.65</v>
          </cell>
        </row>
        <row r="169">
          <cell r="W169">
            <v>209.23</v>
          </cell>
          <cell r="AF169">
            <v>39884</v>
          </cell>
          <cell r="AG169">
            <v>639</v>
          </cell>
          <cell r="AH169">
            <v>192.39527328138925</v>
          </cell>
          <cell r="AM169">
            <v>139124</v>
          </cell>
          <cell r="AO169">
            <v>29108914.52</v>
          </cell>
          <cell r="AQ169">
            <v>26766800</v>
          </cell>
          <cell r="AU169">
            <v>0</v>
          </cell>
          <cell r="AW169">
            <v>0</v>
          </cell>
          <cell r="AY169">
            <v>16752800.133960001</v>
          </cell>
          <cell r="AZ169">
            <v>120.41632021764758</v>
          </cell>
          <cell r="BA169">
            <v>0</v>
          </cell>
          <cell r="BB169">
            <v>0</v>
          </cell>
          <cell r="BC169">
            <v>0</v>
          </cell>
          <cell r="BD169">
            <v>0</v>
          </cell>
          <cell r="BG169">
            <v>0</v>
          </cell>
          <cell r="BH169">
            <v>0</v>
          </cell>
          <cell r="BI169">
            <v>2448200</v>
          </cell>
          <cell r="BJ169">
            <v>17.597251372875995</v>
          </cell>
          <cell r="BK169">
            <v>0</v>
          </cell>
          <cell r="BL169">
            <v>0</v>
          </cell>
          <cell r="BM169">
            <v>4784400</v>
          </cell>
          <cell r="BN169">
            <v>34.389465512779964</v>
          </cell>
          <cell r="BO169">
            <v>0</v>
          </cell>
          <cell r="BP169">
            <v>0</v>
          </cell>
          <cell r="BY169">
            <v>2026.56</v>
          </cell>
          <cell r="CF169">
            <v>23033.602999999999</v>
          </cell>
          <cell r="CG169">
            <v>727.32</v>
          </cell>
          <cell r="CJ169">
            <v>0</v>
          </cell>
          <cell r="CK169">
            <v>0</v>
          </cell>
          <cell r="CL169">
            <v>0</v>
          </cell>
          <cell r="CM169">
            <v>0</v>
          </cell>
          <cell r="CN169">
            <v>0</v>
          </cell>
          <cell r="CO169">
            <v>0</v>
          </cell>
          <cell r="CX169">
            <v>0</v>
          </cell>
          <cell r="CY169">
            <v>0</v>
          </cell>
          <cell r="DB169">
            <v>0</v>
          </cell>
          <cell r="DC169">
            <v>0</v>
          </cell>
          <cell r="DJ169" t="str">
            <v>НКРЕ</v>
          </cell>
          <cell r="DL169">
            <v>40526</v>
          </cell>
          <cell r="DM169">
            <v>1808</v>
          </cell>
          <cell r="DO169" t="str">
            <v>тариф на теплову енергію</v>
          </cell>
          <cell r="DT169">
            <v>230.15</v>
          </cell>
        </row>
        <row r="170">
          <cell r="W170">
            <v>489.6</v>
          </cell>
          <cell r="AF170" t="str">
            <v xml:space="preserve">висновок ДЦІ  не встановлювався, витрати прийняти за даними підприємства  </v>
          </cell>
          <cell r="AG170">
            <v>0</v>
          </cell>
          <cell r="AH170">
            <v>426.66283854914349</v>
          </cell>
          <cell r="AM170">
            <v>10449</v>
          </cell>
          <cell r="AO170">
            <v>5115830.4000000004</v>
          </cell>
          <cell r="AQ170">
            <v>4458200</v>
          </cell>
          <cell r="AU170">
            <v>0</v>
          </cell>
          <cell r="AW170">
            <v>0</v>
          </cell>
          <cell r="AY170">
            <v>3706092.5</v>
          </cell>
          <cell r="AZ170">
            <v>354.68394104699013</v>
          </cell>
          <cell r="BA170">
            <v>0</v>
          </cell>
          <cell r="BB170">
            <v>0</v>
          </cell>
          <cell r="BC170">
            <v>0</v>
          </cell>
          <cell r="BD170">
            <v>0</v>
          </cell>
          <cell r="BG170">
            <v>0</v>
          </cell>
          <cell r="BH170">
            <v>0</v>
          </cell>
          <cell r="BI170">
            <v>0</v>
          </cell>
          <cell r="BJ170">
            <v>0</v>
          </cell>
          <cell r="BK170">
            <v>0</v>
          </cell>
          <cell r="BL170">
            <v>0</v>
          </cell>
          <cell r="BM170">
            <v>0</v>
          </cell>
          <cell r="BN170">
            <v>0</v>
          </cell>
          <cell r="BO170">
            <v>0</v>
          </cell>
          <cell r="BP170">
            <v>0</v>
          </cell>
          <cell r="BY170">
            <v>0</v>
          </cell>
          <cell r="CF170">
            <v>1730</v>
          </cell>
          <cell r="CG170">
            <v>2142.25</v>
          </cell>
          <cell r="CJ170">
            <v>0</v>
          </cell>
          <cell r="CK170">
            <v>0</v>
          </cell>
          <cell r="CL170">
            <v>0</v>
          </cell>
          <cell r="CM170">
            <v>0</v>
          </cell>
          <cell r="CN170">
            <v>0</v>
          </cell>
          <cell r="CO170">
            <v>0</v>
          </cell>
          <cell r="CX170">
            <v>0</v>
          </cell>
          <cell r="CY170">
            <v>0</v>
          </cell>
          <cell r="DB170">
            <v>0</v>
          </cell>
          <cell r="DC170">
            <v>0</v>
          </cell>
          <cell r="DJ170" t="str">
            <v>НКРКП</v>
          </cell>
          <cell r="DL170">
            <v>40816</v>
          </cell>
          <cell r="DM170" t="str">
            <v>№ 40</v>
          </cell>
          <cell r="DT170">
            <v>756.11</v>
          </cell>
        </row>
        <row r="171">
          <cell r="W171">
            <v>580.11</v>
          </cell>
          <cell r="AF171" t="str">
            <v>висновок ДЦІ не встановлювався, витрати прийняти за даними підприємства</v>
          </cell>
          <cell r="AG171">
            <v>0</v>
          </cell>
          <cell r="AH171">
            <v>429.974234182651</v>
          </cell>
          <cell r="AM171">
            <v>10479</v>
          </cell>
          <cell r="AO171">
            <v>6078972.6900000004</v>
          </cell>
          <cell r="AQ171">
            <v>4505700</v>
          </cell>
          <cell r="AU171">
            <v>0</v>
          </cell>
          <cell r="AW171">
            <v>0</v>
          </cell>
          <cell r="AY171">
            <v>3751401.0875000004</v>
          </cell>
          <cell r="AZ171">
            <v>357.99227860482875</v>
          </cell>
          <cell r="BA171">
            <v>0</v>
          </cell>
          <cell r="BB171">
            <v>0</v>
          </cell>
          <cell r="BC171">
            <v>0</v>
          </cell>
          <cell r="BD171">
            <v>0</v>
          </cell>
          <cell r="BG171">
            <v>0</v>
          </cell>
          <cell r="BH171">
            <v>0</v>
          </cell>
          <cell r="BI171">
            <v>0</v>
          </cell>
          <cell r="BJ171">
            <v>0</v>
          </cell>
          <cell r="BK171">
            <v>0</v>
          </cell>
          <cell r="BL171">
            <v>0</v>
          </cell>
          <cell r="BM171">
            <v>0</v>
          </cell>
          <cell r="BN171">
            <v>0</v>
          </cell>
          <cell r="BO171">
            <v>0</v>
          </cell>
          <cell r="BP171">
            <v>0</v>
          </cell>
          <cell r="BY171">
            <v>0</v>
          </cell>
          <cell r="CF171">
            <v>1751.15</v>
          </cell>
          <cell r="CG171">
            <v>2142.25</v>
          </cell>
          <cell r="CJ171">
            <v>0</v>
          </cell>
          <cell r="CK171">
            <v>0</v>
          </cell>
          <cell r="CL171">
            <v>0</v>
          </cell>
          <cell r="CM171">
            <v>0</v>
          </cell>
          <cell r="CN171">
            <v>0</v>
          </cell>
          <cell r="CO171">
            <v>0</v>
          </cell>
          <cell r="CX171">
            <v>0</v>
          </cell>
          <cell r="CY171">
            <v>0</v>
          </cell>
          <cell r="DB171">
            <v>0</v>
          </cell>
          <cell r="DC171">
            <v>0</v>
          </cell>
          <cell r="DJ171" t="str">
            <v>НКРКП</v>
          </cell>
          <cell r="DL171">
            <v>40816</v>
          </cell>
          <cell r="DM171" t="str">
            <v>№ 40</v>
          </cell>
          <cell r="DT171">
            <v>846.62</v>
          </cell>
        </row>
        <row r="172">
          <cell r="W172">
            <v>200.74</v>
          </cell>
          <cell r="AF172">
            <v>39778</v>
          </cell>
          <cell r="AG172">
            <v>434</v>
          </cell>
          <cell r="AH172">
            <v>200.38444190803875</v>
          </cell>
          <cell r="AM172">
            <v>90679.5</v>
          </cell>
          <cell r="AO172">
            <v>18203002.830000002</v>
          </cell>
          <cell r="AQ172">
            <v>18170761</v>
          </cell>
          <cell r="AU172">
            <v>0</v>
          </cell>
          <cell r="AW172">
            <v>0</v>
          </cell>
          <cell r="AY172">
            <v>10420977.974088</v>
          </cell>
          <cell r="AZ172">
            <v>114.92099067692257</v>
          </cell>
          <cell r="BA172">
            <v>0</v>
          </cell>
          <cell r="BB172">
            <v>0</v>
          </cell>
          <cell r="BC172">
            <v>0</v>
          </cell>
          <cell r="BD172">
            <v>0</v>
          </cell>
          <cell r="BG172">
            <v>0</v>
          </cell>
          <cell r="BH172">
            <v>0</v>
          </cell>
          <cell r="BI172">
            <v>2146280</v>
          </cell>
          <cell r="BJ172">
            <v>23.668855695057868</v>
          </cell>
          <cell r="BK172">
            <v>0</v>
          </cell>
          <cell r="BL172">
            <v>0</v>
          </cell>
          <cell r="BM172">
            <v>3930177</v>
          </cell>
          <cell r="BN172">
            <v>43.341405720146227</v>
          </cell>
          <cell r="BO172">
            <v>0</v>
          </cell>
          <cell r="BP172">
            <v>0</v>
          </cell>
          <cell r="BY172">
            <v>2441.14</v>
          </cell>
          <cell r="CF172">
            <v>14327.913399999999</v>
          </cell>
          <cell r="CG172">
            <v>727.32</v>
          </cell>
          <cell r="CJ172">
            <v>0</v>
          </cell>
          <cell r="CK172">
            <v>0</v>
          </cell>
          <cell r="CL172">
            <v>0</v>
          </cell>
          <cell r="CM172">
            <v>0</v>
          </cell>
          <cell r="CN172">
            <v>0</v>
          </cell>
          <cell r="CO172">
            <v>0</v>
          </cell>
          <cell r="CX172">
            <v>0</v>
          </cell>
          <cell r="CY172">
            <v>0</v>
          </cell>
          <cell r="DB172">
            <v>0</v>
          </cell>
          <cell r="DC172">
            <v>0</v>
          </cell>
          <cell r="DJ172" t="str">
            <v>НКРЕ</v>
          </cell>
          <cell r="DL172">
            <v>40526</v>
          </cell>
          <cell r="DM172" t="str">
            <v>№ 1704</v>
          </cell>
          <cell r="DO172" t="str">
            <v>тариф на теплову енергію</v>
          </cell>
          <cell r="DT172">
            <v>220.81</v>
          </cell>
        </row>
        <row r="173">
          <cell r="W173">
            <v>495.27</v>
          </cell>
          <cell r="AF173">
            <v>39850</v>
          </cell>
          <cell r="AG173">
            <v>531</v>
          </cell>
          <cell r="AH173">
            <v>430.66872727272727</v>
          </cell>
          <cell r="AM173">
            <v>5500</v>
          </cell>
          <cell r="AO173">
            <v>2723985</v>
          </cell>
          <cell r="AQ173">
            <v>2368678</v>
          </cell>
          <cell r="AU173">
            <v>0</v>
          </cell>
          <cell r="AW173">
            <v>0</v>
          </cell>
          <cell r="AY173">
            <v>1893487.9982534999</v>
          </cell>
          <cell r="AZ173">
            <v>344.270545137</v>
          </cell>
          <cell r="BA173">
            <v>0</v>
          </cell>
          <cell r="BB173">
            <v>0</v>
          </cell>
          <cell r="BC173">
            <v>0</v>
          </cell>
          <cell r="BD173">
            <v>0</v>
          </cell>
          <cell r="BG173">
            <v>0</v>
          </cell>
          <cell r="BH173">
            <v>0</v>
          </cell>
          <cell r="BI173">
            <v>135320</v>
          </cell>
          <cell r="BJ173">
            <v>24.603636363636365</v>
          </cell>
          <cell r="BK173">
            <v>0</v>
          </cell>
          <cell r="BL173">
            <v>0</v>
          </cell>
          <cell r="BM173">
            <v>238378</v>
          </cell>
          <cell r="BN173">
            <v>43.341454545454546</v>
          </cell>
          <cell r="BO173">
            <v>0</v>
          </cell>
          <cell r="BP173">
            <v>0</v>
          </cell>
          <cell r="BY173">
            <v>2441.14</v>
          </cell>
          <cell r="CF173">
            <v>869.03090999999995</v>
          </cell>
          <cell r="CG173">
            <v>2178.85</v>
          </cell>
          <cell r="CJ173">
            <v>0</v>
          </cell>
          <cell r="CK173">
            <v>0</v>
          </cell>
          <cell r="CL173">
            <v>0</v>
          </cell>
          <cell r="CM173">
            <v>0</v>
          </cell>
          <cell r="CN173">
            <v>0</v>
          </cell>
          <cell r="CO173">
            <v>0</v>
          </cell>
          <cell r="CX173">
            <v>0</v>
          </cell>
          <cell r="CY173">
            <v>0</v>
          </cell>
          <cell r="DB173">
            <v>0</v>
          </cell>
          <cell r="DC173">
            <v>0</v>
          </cell>
          <cell r="DJ173" t="str">
            <v>НКРКП</v>
          </cell>
          <cell r="DL173">
            <v>40816</v>
          </cell>
          <cell r="DM173">
            <v>80</v>
          </cell>
          <cell r="DT173">
            <v>743.83</v>
          </cell>
        </row>
        <row r="174">
          <cell r="W174">
            <v>581.41</v>
          </cell>
          <cell r="AF174">
            <v>39850</v>
          </cell>
          <cell r="AG174">
            <v>530</v>
          </cell>
          <cell r="AH174">
            <v>430.66728018553624</v>
          </cell>
          <cell r="AM174">
            <v>6963.6</v>
          </cell>
          <cell r="AO174">
            <v>4048706.676</v>
          </cell>
          <cell r="AQ174">
            <v>2998994.6723000002</v>
          </cell>
          <cell r="AU174">
            <v>0</v>
          </cell>
          <cell r="AW174">
            <v>0</v>
          </cell>
          <cell r="AY174">
            <v>2397366.9999981397</v>
          </cell>
          <cell r="AZ174">
            <v>344.27121029325917</v>
          </cell>
          <cell r="BA174">
            <v>0</v>
          </cell>
          <cell r="BB174">
            <v>0</v>
          </cell>
          <cell r="BC174">
            <v>0</v>
          </cell>
          <cell r="BD174">
            <v>0</v>
          </cell>
          <cell r="BG174">
            <v>0</v>
          </cell>
          <cell r="BH174">
            <v>0</v>
          </cell>
          <cell r="BI174">
            <v>171322.23999999999</v>
          </cell>
          <cell r="BJ174">
            <v>24.602538916652303</v>
          </cell>
          <cell r="BK174">
            <v>0</v>
          </cell>
          <cell r="BL174">
            <v>0</v>
          </cell>
          <cell r="BM174">
            <v>301811.72600000002</v>
          </cell>
          <cell r="BN174">
            <v>43.341335803320121</v>
          </cell>
          <cell r="BO174">
            <v>0</v>
          </cell>
          <cell r="BP174">
            <v>0</v>
          </cell>
          <cell r="BY174">
            <v>2441.14</v>
          </cell>
          <cell r="CF174">
            <v>1100.29006127</v>
          </cell>
          <cell r="CG174">
            <v>2178.85</v>
          </cell>
          <cell r="CJ174">
            <v>0</v>
          </cell>
          <cell r="CK174">
            <v>0</v>
          </cell>
          <cell r="CL174">
            <v>0</v>
          </cell>
          <cell r="CM174">
            <v>0</v>
          </cell>
          <cell r="CN174">
            <v>0</v>
          </cell>
          <cell r="CO174">
            <v>0</v>
          </cell>
          <cell r="CX174">
            <v>0</v>
          </cell>
          <cell r="CY174">
            <v>0</v>
          </cell>
          <cell r="DB174">
            <v>0</v>
          </cell>
          <cell r="DC174">
            <v>0</v>
          </cell>
          <cell r="DJ174" t="str">
            <v>НКРКП</v>
          </cell>
          <cell r="DL174">
            <v>40816</v>
          </cell>
          <cell r="DM174">
            <v>80</v>
          </cell>
          <cell r="DO174" t="str">
            <v>іншим підприємствам і організаціям</v>
          </cell>
          <cell r="DT174">
            <v>829.97</v>
          </cell>
        </row>
        <row r="175">
          <cell r="W175">
            <v>443.59</v>
          </cell>
          <cell r="AF175">
            <v>39850</v>
          </cell>
          <cell r="AG175">
            <v>530</v>
          </cell>
          <cell r="AH175">
            <v>430.67131714716425</v>
          </cell>
          <cell r="AM175">
            <v>533.995</v>
          </cell>
          <cell r="AO175">
            <v>236874.84204999998</v>
          </cell>
          <cell r="AQ175">
            <v>229976.33</v>
          </cell>
          <cell r="AU175">
            <v>0</v>
          </cell>
          <cell r="AW175">
            <v>0</v>
          </cell>
          <cell r="AY175">
            <v>183840.99995363</v>
          </cell>
          <cell r="AZ175">
            <v>344.27475904012209</v>
          </cell>
          <cell r="BA175">
            <v>0</v>
          </cell>
          <cell r="BB175">
            <v>0</v>
          </cell>
          <cell r="BC175">
            <v>0</v>
          </cell>
          <cell r="BD175">
            <v>0</v>
          </cell>
          <cell r="BG175">
            <v>0</v>
          </cell>
          <cell r="BH175">
            <v>0</v>
          </cell>
          <cell r="BI175">
            <v>13137.76</v>
          </cell>
          <cell r="BJ175">
            <v>24.602777179561606</v>
          </cell>
          <cell r="BK175">
            <v>0</v>
          </cell>
          <cell r="BL175">
            <v>0</v>
          </cell>
          <cell r="BM175">
            <v>23144.27</v>
          </cell>
          <cell r="BN175">
            <v>43.341735409507578</v>
          </cell>
          <cell r="BO175">
            <v>0</v>
          </cell>
          <cell r="BP175">
            <v>0</v>
          </cell>
          <cell r="BY175">
            <v>2441.14</v>
          </cell>
          <cell r="CF175">
            <v>84.375243800000007</v>
          </cell>
          <cell r="CG175">
            <v>2178.85</v>
          </cell>
          <cell r="CJ175">
            <v>0</v>
          </cell>
          <cell r="CK175">
            <v>0</v>
          </cell>
          <cell r="CL175">
            <v>0</v>
          </cell>
          <cell r="CM175">
            <v>0</v>
          </cell>
          <cell r="CN175">
            <v>0</v>
          </cell>
          <cell r="CO175">
            <v>0</v>
          </cell>
          <cell r="CX175">
            <v>0</v>
          </cell>
          <cell r="CY175">
            <v>0</v>
          </cell>
          <cell r="DB175">
            <v>0</v>
          </cell>
          <cell r="DC175">
            <v>0</v>
          </cell>
          <cell r="DJ175" t="str">
            <v>НКРКП</v>
          </cell>
          <cell r="DL175">
            <v>40816</v>
          </cell>
          <cell r="DM175">
            <v>80</v>
          </cell>
          <cell r="DO175" t="str">
            <v>комунальним підприємствам і організаціям</v>
          </cell>
          <cell r="DT175">
            <v>692.15</v>
          </cell>
        </row>
        <row r="176">
          <cell r="W176">
            <v>267.98</v>
          </cell>
          <cell r="AF176">
            <v>39792</v>
          </cell>
          <cell r="AG176">
            <v>459</v>
          </cell>
          <cell r="AH176">
            <v>260.17464731759117</v>
          </cell>
          <cell r="AM176">
            <v>59331</v>
          </cell>
          <cell r="AO176">
            <v>15899521.380000001</v>
          </cell>
          <cell r="AQ176">
            <v>15436422</v>
          </cell>
          <cell r="AU176">
            <v>0</v>
          </cell>
          <cell r="AW176">
            <v>0</v>
          </cell>
          <cell r="AY176">
            <v>6637522.3200000003</v>
          </cell>
          <cell r="AZ176">
            <v>111.87275319815949</v>
          </cell>
          <cell r="BA176">
            <v>2100</v>
          </cell>
          <cell r="BB176">
            <v>3.5394650351418311E-2</v>
          </cell>
          <cell r="BC176">
            <v>0</v>
          </cell>
          <cell r="BD176">
            <v>0</v>
          </cell>
          <cell r="BG176">
            <v>0</v>
          </cell>
          <cell r="BH176">
            <v>0</v>
          </cell>
          <cell r="BI176">
            <v>1010400</v>
          </cell>
          <cell r="BJ176">
            <v>17.029883197653842</v>
          </cell>
          <cell r="BK176">
            <v>0</v>
          </cell>
          <cell r="BL176">
            <v>0</v>
          </cell>
          <cell r="BM176">
            <v>6318400</v>
          </cell>
          <cell r="BN176">
            <v>106.49407560971498</v>
          </cell>
          <cell r="BO176">
            <v>0</v>
          </cell>
          <cell r="BP176">
            <v>0</v>
          </cell>
          <cell r="BY176">
            <v>0</v>
          </cell>
          <cell r="CF176">
            <v>9126</v>
          </cell>
          <cell r="CG176">
            <v>727.32</v>
          </cell>
          <cell r="CJ176">
            <v>0</v>
          </cell>
          <cell r="CK176">
            <v>0</v>
          </cell>
          <cell r="CL176">
            <v>0</v>
          </cell>
          <cell r="CM176">
            <v>0</v>
          </cell>
          <cell r="CN176">
            <v>0</v>
          </cell>
          <cell r="CO176">
            <v>0</v>
          </cell>
          <cell r="CX176">
            <v>0</v>
          </cell>
          <cell r="CY176">
            <v>0</v>
          </cell>
          <cell r="DB176">
            <v>0</v>
          </cell>
          <cell r="DC176">
            <v>0</v>
          </cell>
          <cell r="DJ176" t="str">
            <v>НКРЕ</v>
          </cell>
          <cell r="DL176">
            <v>40526</v>
          </cell>
          <cell r="DM176" t="str">
            <v>№ 1774</v>
          </cell>
          <cell r="DO176" t="str">
            <v>умовно-змінна частина двоставкового тарифу на теплову енергію</v>
          </cell>
          <cell r="DT176">
            <v>281.26</v>
          </cell>
        </row>
        <row r="177">
          <cell r="W177">
            <v>553.48</v>
          </cell>
          <cell r="AF177">
            <v>40091</v>
          </cell>
          <cell r="AG177">
            <v>691</v>
          </cell>
          <cell r="AH177">
            <v>481.28405435567515</v>
          </cell>
          <cell r="AM177">
            <v>15233</v>
          </cell>
          <cell r="AO177">
            <v>8431160.8399999999</v>
          </cell>
          <cell r="AQ177">
            <v>7331400</v>
          </cell>
          <cell r="AU177">
            <v>0</v>
          </cell>
          <cell r="AW177">
            <v>0</v>
          </cell>
          <cell r="AY177">
            <v>4861014.3499999996</v>
          </cell>
          <cell r="AZ177">
            <v>319.11076938226216</v>
          </cell>
          <cell r="BA177">
            <v>124200</v>
          </cell>
          <cell r="BB177">
            <v>8.1533512768331917</v>
          </cell>
          <cell r="BC177">
            <v>0</v>
          </cell>
          <cell r="BD177">
            <v>0</v>
          </cell>
          <cell r="BG177">
            <v>0</v>
          </cell>
          <cell r="BH177">
            <v>0</v>
          </cell>
          <cell r="BI177">
            <v>287900</v>
          </cell>
          <cell r="BJ177">
            <v>18.899757106282411</v>
          </cell>
          <cell r="BK177">
            <v>0</v>
          </cell>
          <cell r="BL177">
            <v>0</v>
          </cell>
          <cell r="BM177">
            <v>1725900</v>
          </cell>
          <cell r="BN177">
            <v>113.30007221164577</v>
          </cell>
          <cell r="BO177">
            <v>0</v>
          </cell>
          <cell r="BP177">
            <v>0</v>
          </cell>
          <cell r="BY177">
            <v>2311</v>
          </cell>
          <cell r="CF177">
            <v>2231</v>
          </cell>
          <cell r="CG177">
            <v>2178.85</v>
          </cell>
          <cell r="CJ177">
            <v>0</v>
          </cell>
          <cell r="CK177">
            <v>0</v>
          </cell>
          <cell r="CL177">
            <v>0</v>
          </cell>
          <cell r="CM177">
            <v>0</v>
          </cell>
          <cell r="CN177">
            <v>0</v>
          </cell>
          <cell r="CO177">
            <v>0</v>
          </cell>
          <cell r="CX177">
            <v>0</v>
          </cell>
          <cell r="CY177">
            <v>0</v>
          </cell>
          <cell r="DB177">
            <v>0</v>
          </cell>
          <cell r="DC177">
            <v>0</v>
          </cell>
          <cell r="DJ177" t="str">
            <v>НКРКП</v>
          </cell>
          <cell r="DL177">
            <v>40816</v>
          </cell>
          <cell r="DM177" t="str">
            <v>№ 159</v>
          </cell>
          <cell r="DT177">
            <v>783.87</v>
          </cell>
        </row>
        <row r="178">
          <cell r="W178">
            <v>631.96</v>
          </cell>
          <cell r="AF178">
            <v>40091</v>
          </cell>
          <cell r="AG178">
            <v>692</v>
          </cell>
          <cell r="AH178">
            <v>486.1218667210108</v>
          </cell>
          <cell r="AM178">
            <v>4907</v>
          </cell>
          <cell r="AO178">
            <v>3101027.72</v>
          </cell>
          <cell r="AQ178">
            <v>2385400</v>
          </cell>
          <cell r="AU178">
            <v>0</v>
          </cell>
          <cell r="AW178">
            <v>0</v>
          </cell>
          <cell r="AY178">
            <v>1629779.8</v>
          </cell>
          <cell r="AZ178">
            <v>332.13364581210516</v>
          </cell>
          <cell r="BA178">
            <v>0</v>
          </cell>
          <cell r="BB178">
            <v>0</v>
          </cell>
          <cell r="BC178">
            <v>0</v>
          </cell>
          <cell r="BD178">
            <v>0</v>
          </cell>
          <cell r="BG178">
            <v>0</v>
          </cell>
          <cell r="BH178">
            <v>0</v>
          </cell>
          <cell r="BI178">
            <v>92700</v>
          </cell>
          <cell r="BJ178">
            <v>18.891379661707763</v>
          </cell>
          <cell r="BK178">
            <v>0</v>
          </cell>
          <cell r="BL178">
            <v>0</v>
          </cell>
          <cell r="BM178">
            <v>556000</v>
          </cell>
          <cell r="BN178">
            <v>113.30751986957408</v>
          </cell>
          <cell r="BO178">
            <v>0</v>
          </cell>
          <cell r="BP178">
            <v>0</v>
          </cell>
          <cell r="BY178">
            <v>2311</v>
          </cell>
          <cell r="CF178">
            <v>748</v>
          </cell>
          <cell r="CG178">
            <v>2178.85</v>
          </cell>
          <cell r="CJ178">
            <v>0</v>
          </cell>
          <cell r="CK178">
            <v>0</v>
          </cell>
          <cell r="CL178">
            <v>0</v>
          </cell>
          <cell r="CM178">
            <v>0</v>
          </cell>
          <cell r="CN178">
            <v>0</v>
          </cell>
          <cell r="CO178">
            <v>0</v>
          </cell>
          <cell r="CX178">
            <v>0</v>
          </cell>
          <cell r="CY178">
            <v>0</v>
          </cell>
          <cell r="DB178">
            <v>0</v>
          </cell>
          <cell r="DC178">
            <v>0</v>
          </cell>
          <cell r="DJ178" t="str">
            <v>НКРКП</v>
          </cell>
          <cell r="DL178">
            <v>40816</v>
          </cell>
          <cell r="DM178" t="str">
            <v>№ 159</v>
          </cell>
          <cell r="DT178">
            <v>871.75</v>
          </cell>
        </row>
        <row r="179">
          <cell r="W179">
            <v>222.93876</v>
          </cell>
          <cell r="AF179">
            <v>39654</v>
          </cell>
          <cell r="AG179">
            <v>87</v>
          </cell>
          <cell r="AH179">
            <v>222.93876254327154</v>
          </cell>
          <cell r="AM179">
            <v>91284</v>
          </cell>
          <cell r="AO179">
            <v>20350741.767840002</v>
          </cell>
          <cell r="AQ179">
            <v>20350742</v>
          </cell>
          <cell r="AU179">
            <v>507085.4</v>
          </cell>
          <cell r="AW179">
            <v>0</v>
          </cell>
          <cell r="AY179">
            <v>10020486.32361</v>
          </cell>
          <cell r="AZ179">
            <v>109.77264716281057</v>
          </cell>
          <cell r="BA179">
            <v>0</v>
          </cell>
          <cell r="BB179">
            <v>0</v>
          </cell>
          <cell r="BC179">
            <v>0</v>
          </cell>
          <cell r="BD179">
            <v>0</v>
          </cell>
          <cell r="BG179">
            <v>32292</v>
          </cell>
          <cell r="BH179">
            <v>0.35375312212435917</v>
          </cell>
          <cell r="BI179">
            <v>320249</v>
          </cell>
          <cell r="BJ179">
            <v>3.5082708908461506</v>
          </cell>
          <cell r="BK179">
            <v>380978</v>
          </cell>
          <cell r="BL179">
            <v>4.1735462950790936</v>
          </cell>
          <cell r="BM179">
            <v>6602679</v>
          </cell>
          <cell r="BN179">
            <v>72.331175233337717</v>
          </cell>
          <cell r="BO179">
            <v>0</v>
          </cell>
          <cell r="BP179">
            <v>0</v>
          </cell>
          <cell r="BY179">
            <v>2031.62</v>
          </cell>
          <cell r="CF179">
            <v>13777.33</v>
          </cell>
          <cell r="CG179">
            <v>727.31700000000001</v>
          </cell>
          <cell r="CJ179">
            <v>2063</v>
          </cell>
          <cell r="CK179">
            <v>245.8</v>
          </cell>
          <cell r="CL179">
            <v>303.68</v>
          </cell>
          <cell r="CM179">
            <v>0</v>
          </cell>
          <cell r="CN179">
            <v>0</v>
          </cell>
          <cell r="CO179">
            <v>0</v>
          </cell>
          <cell r="CX179">
            <v>18.48</v>
          </cell>
          <cell r="CY179">
            <v>72.069999999999993</v>
          </cell>
          <cell r="DB179">
            <v>0</v>
          </cell>
          <cell r="DC179">
            <v>0</v>
          </cell>
          <cell r="DJ179" t="str">
            <v>НКРЕ</v>
          </cell>
          <cell r="DL179">
            <v>40526</v>
          </cell>
          <cell r="DM179" t="str">
            <v>№ 1800</v>
          </cell>
          <cell r="DO179" t="str">
            <v>тариф на теплову енергію</v>
          </cell>
          <cell r="DT179">
            <v>245.23</v>
          </cell>
        </row>
        <row r="180">
          <cell r="W180">
            <v>500</v>
          </cell>
          <cell r="AF180">
            <v>39856</v>
          </cell>
          <cell r="AG180">
            <v>33</v>
          </cell>
          <cell r="AH180">
            <v>446.73027195720016</v>
          </cell>
          <cell r="AM180">
            <v>17944</v>
          </cell>
          <cell r="AO180">
            <v>8972000</v>
          </cell>
          <cell r="AQ180">
            <v>8016128</v>
          </cell>
          <cell r="AU180">
            <v>0</v>
          </cell>
          <cell r="AW180">
            <v>0</v>
          </cell>
          <cell r="AY180">
            <v>5926290.4084999999</v>
          </cell>
          <cell r="AZ180">
            <v>330.26584978265714</v>
          </cell>
          <cell r="BA180">
            <v>0</v>
          </cell>
          <cell r="BB180">
            <v>0</v>
          </cell>
          <cell r="BC180">
            <v>0</v>
          </cell>
          <cell r="BD180">
            <v>0</v>
          </cell>
          <cell r="BG180">
            <v>0</v>
          </cell>
          <cell r="BH180">
            <v>0</v>
          </cell>
          <cell r="BI180">
            <v>338852</v>
          </cell>
          <cell r="BJ180">
            <v>18.883860900579581</v>
          </cell>
          <cell r="BK180">
            <v>0</v>
          </cell>
          <cell r="BL180">
            <v>0</v>
          </cell>
          <cell r="BM180">
            <v>1315094</v>
          </cell>
          <cell r="BN180">
            <v>73.288787338386086</v>
          </cell>
          <cell r="BO180">
            <v>0</v>
          </cell>
          <cell r="BP180">
            <v>0</v>
          </cell>
          <cell r="BY180">
            <v>2031.62</v>
          </cell>
          <cell r="CF180">
            <v>2766.386</v>
          </cell>
          <cell r="CG180">
            <v>2142.25</v>
          </cell>
          <cell r="CJ180">
            <v>0</v>
          </cell>
          <cell r="CK180">
            <v>0</v>
          </cell>
          <cell r="CL180">
            <v>0</v>
          </cell>
          <cell r="CM180">
            <v>0</v>
          </cell>
          <cell r="CN180">
            <v>0</v>
          </cell>
          <cell r="CO180">
            <v>0</v>
          </cell>
          <cell r="CX180">
            <v>0</v>
          </cell>
          <cell r="CY180">
            <v>0</v>
          </cell>
          <cell r="DB180">
            <v>0</v>
          </cell>
          <cell r="DC180">
            <v>0</v>
          </cell>
          <cell r="DJ180" t="str">
            <v>НКРКП</v>
          </cell>
          <cell r="DL180">
            <v>40816</v>
          </cell>
          <cell r="DM180" t="str">
            <v>№ 53</v>
          </cell>
          <cell r="DT180">
            <v>747.61</v>
          </cell>
        </row>
        <row r="181">
          <cell r="W181">
            <v>500</v>
          </cell>
          <cell r="AF181">
            <v>39856</v>
          </cell>
          <cell r="AG181">
            <v>34</v>
          </cell>
          <cell r="AH181">
            <v>446.84995437361493</v>
          </cell>
          <cell r="AM181">
            <v>7671</v>
          </cell>
          <cell r="AO181">
            <v>3835500</v>
          </cell>
          <cell r="AQ181">
            <v>3427786</v>
          </cell>
          <cell r="AU181">
            <v>0</v>
          </cell>
          <cell r="AW181">
            <v>0</v>
          </cell>
          <cell r="AY181">
            <v>2527889.2760000001</v>
          </cell>
          <cell r="AZ181">
            <v>329.53842732368662</v>
          </cell>
          <cell r="BA181">
            <v>0</v>
          </cell>
          <cell r="BB181">
            <v>0</v>
          </cell>
          <cell r="BC181">
            <v>0</v>
          </cell>
          <cell r="BD181">
            <v>0</v>
          </cell>
          <cell r="BG181">
            <v>1915</v>
          </cell>
          <cell r="BH181">
            <v>0.24964150697431886</v>
          </cell>
          <cell r="BI181">
            <v>149445</v>
          </cell>
          <cell r="BJ181">
            <v>19.481814626515447</v>
          </cell>
          <cell r="BK181">
            <v>0</v>
          </cell>
          <cell r="BL181">
            <v>0</v>
          </cell>
          <cell r="BM181">
            <v>562197</v>
          </cell>
          <cell r="BN181">
            <v>73.28861947594838</v>
          </cell>
          <cell r="BO181">
            <v>0</v>
          </cell>
          <cell r="BP181">
            <v>0</v>
          </cell>
          <cell r="BY181">
            <v>2031.62</v>
          </cell>
          <cell r="CF181">
            <v>1180.0160000000001</v>
          </cell>
          <cell r="CG181">
            <v>2142.25</v>
          </cell>
          <cell r="CJ181">
            <v>0</v>
          </cell>
          <cell r="CK181">
            <v>0</v>
          </cell>
          <cell r="CL181">
            <v>0</v>
          </cell>
          <cell r="CM181">
            <v>0</v>
          </cell>
          <cell r="CN181">
            <v>0</v>
          </cell>
          <cell r="CO181">
            <v>0</v>
          </cell>
          <cell r="CX181">
            <v>0</v>
          </cell>
          <cell r="CY181">
            <v>0</v>
          </cell>
          <cell r="DB181">
            <v>0</v>
          </cell>
          <cell r="DC181">
            <v>0</v>
          </cell>
          <cell r="DJ181" t="str">
            <v>НКРКП</v>
          </cell>
          <cell r="DL181">
            <v>40816</v>
          </cell>
          <cell r="DM181" t="str">
            <v>№ 53</v>
          </cell>
          <cell r="DT181">
            <v>747.61</v>
          </cell>
        </row>
        <row r="182">
          <cell r="W182">
            <v>292.95</v>
          </cell>
          <cell r="AF182">
            <v>39560</v>
          </cell>
          <cell r="AG182">
            <v>49</v>
          </cell>
          <cell r="AH182">
            <v>299.22017874053972</v>
          </cell>
          <cell r="AM182">
            <v>50262.8</v>
          </cell>
          <cell r="AO182">
            <v>14724487.26</v>
          </cell>
          <cell r="AQ182">
            <v>15039644</v>
          </cell>
          <cell r="AU182">
            <v>0</v>
          </cell>
          <cell r="AW182">
            <v>0</v>
          </cell>
          <cell r="AY182">
            <v>6491840.1240000008</v>
          </cell>
          <cell r="AZ182">
            <v>129.15794830371567</v>
          </cell>
          <cell r="BA182">
            <v>0</v>
          </cell>
          <cell r="BB182">
            <v>0</v>
          </cell>
          <cell r="BC182">
            <v>0</v>
          </cell>
          <cell r="BD182">
            <v>0</v>
          </cell>
          <cell r="BG182">
            <v>0</v>
          </cell>
          <cell r="BH182">
            <v>0</v>
          </cell>
          <cell r="BI182">
            <v>1222711</v>
          </cell>
          <cell r="BJ182">
            <v>24.326360648431841</v>
          </cell>
          <cell r="BK182">
            <v>0</v>
          </cell>
          <cell r="BL182">
            <v>0</v>
          </cell>
          <cell r="BM182">
            <v>4714064</v>
          </cell>
          <cell r="BN182">
            <v>93.788328545166593</v>
          </cell>
          <cell r="BO182">
            <v>0</v>
          </cell>
          <cell r="BP182">
            <v>0</v>
          </cell>
          <cell r="BY182">
            <v>1441.86</v>
          </cell>
          <cell r="CF182">
            <v>8925.7000000000007</v>
          </cell>
          <cell r="CG182">
            <v>727.32</v>
          </cell>
          <cell r="CJ182">
            <v>0</v>
          </cell>
          <cell r="CK182">
            <v>0</v>
          </cell>
          <cell r="CL182">
            <v>0</v>
          </cell>
          <cell r="CM182">
            <v>0</v>
          </cell>
          <cell r="CN182">
            <v>0</v>
          </cell>
          <cell r="CO182">
            <v>0</v>
          </cell>
          <cell r="CX182">
            <v>0</v>
          </cell>
          <cell r="CY182">
            <v>0</v>
          </cell>
          <cell r="DB182">
            <v>0</v>
          </cell>
          <cell r="DC182">
            <v>0</v>
          </cell>
          <cell r="DJ182" t="str">
            <v>НКРЕ</v>
          </cell>
          <cell r="DL182">
            <v>40598</v>
          </cell>
          <cell r="DM182">
            <v>275</v>
          </cell>
          <cell r="DO182" t="str">
            <v>Тариф на теплову енергію</v>
          </cell>
          <cell r="DT182">
            <v>322.25</v>
          </cell>
        </row>
        <row r="183">
          <cell r="W183">
            <v>537.83000000000004</v>
          </cell>
          <cell r="AF183">
            <v>39560</v>
          </cell>
          <cell r="AG183">
            <v>49</v>
          </cell>
          <cell r="AH183">
            <v>552.74824048503069</v>
          </cell>
          <cell r="AM183">
            <v>25021.1</v>
          </cell>
          <cell r="AO183">
            <v>13457098.213</v>
          </cell>
          <cell r="AQ183">
            <v>13830369</v>
          </cell>
          <cell r="AU183">
            <v>0</v>
          </cell>
          <cell r="AW183">
            <v>0</v>
          </cell>
          <cell r="AY183">
            <v>9518445.1999999993</v>
          </cell>
          <cell r="AZ183">
            <v>380.41673627458425</v>
          </cell>
          <cell r="BA183">
            <v>0</v>
          </cell>
          <cell r="BB183">
            <v>0</v>
          </cell>
          <cell r="BC183">
            <v>0</v>
          </cell>
          <cell r="BD183">
            <v>0</v>
          </cell>
          <cell r="BG183">
            <v>0</v>
          </cell>
          <cell r="BH183">
            <v>0</v>
          </cell>
          <cell r="BI183">
            <v>608685</v>
          </cell>
          <cell r="BJ183">
            <v>24.326868123303932</v>
          </cell>
          <cell r="BK183">
            <v>0</v>
          </cell>
          <cell r="BL183">
            <v>0</v>
          </cell>
          <cell r="BM183">
            <v>2347480</v>
          </cell>
          <cell r="BN183">
            <v>93.820015906574852</v>
          </cell>
          <cell r="BO183">
            <v>0</v>
          </cell>
          <cell r="BP183">
            <v>0</v>
          </cell>
          <cell r="BY183">
            <v>1441.86</v>
          </cell>
          <cell r="CF183">
            <v>4443.2</v>
          </cell>
          <cell r="CG183">
            <v>2142.25</v>
          </cell>
          <cell r="CJ183">
            <v>0</v>
          </cell>
          <cell r="CK183">
            <v>0</v>
          </cell>
          <cell r="CL183">
            <v>0</v>
          </cell>
          <cell r="CM183">
            <v>0</v>
          </cell>
          <cell r="CN183">
            <v>0</v>
          </cell>
          <cell r="CO183">
            <v>0</v>
          </cell>
          <cell r="CX183">
            <v>0</v>
          </cell>
          <cell r="CY183">
            <v>0</v>
          </cell>
          <cell r="DB183">
            <v>0</v>
          </cell>
          <cell r="DC183">
            <v>0</v>
          </cell>
          <cell r="DJ183" t="str">
            <v>НКРКП</v>
          </cell>
          <cell r="DL183">
            <v>40836</v>
          </cell>
          <cell r="DM183">
            <v>214</v>
          </cell>
          <cell r="DT183">
            <v>823.71</v>
          </cell>
        </row>
        <row r="184">
          <cell r="W184">
            <v>556.15</v>
          </cell>
          <cell r="AF184">
            <v>39560</v>
          </cell>
          <cell r="AG184">
            <v>49</v>
          </cell>
          <cell r="AH184">
            <v>552.74630634705261</v>
          </cell>
          <cell r="AM184">
            <v>5306.4</v>
          </cell>
          <cell r="AO184">
            <v>2951154.36</v>
          </cell>
          <cell r="AQ184">
            <v>2933093</v>
          </cell>
          <cell r="AU184">
            <v>0</v>
          </cell>
          <cell r="AW184">
            <v>0</v>
          </cell>
          <cell r="AY184">
            <v>2018642.1749999998</v>
          </cell>
          <cell r="AZ184">
            <v>380.41651119402985</v>
          </cell>
          <cell r="BA184">
            <v>0</v>
          </cell>
          <cell r="BB184">
            <v>0</v>
          </cell>
          <cell r="BC184">
            <v>0</v>
          </cell>
          <cell r="BD184">
            <v>0</v>
          </cell>
          <cell r="BG184">
            <v>0</v>
          </cell>
          <cell r="BH184">
            <v>0</v>
          </cell>
          <cell r="BI184">
            <v>129088</v>
          </cell>
          <cell r="BJ184">
            <v>24.326850595507313</v>
          </cell>
          <cell r="BK184">
            <v>0</v>
          </cell>
          <cell r="BL184">
            <v>0</v>
          </cell>
          <cell r="BM184">
            <v>497846</v>
          </cell>
          <cell r="BN184">
            <v>93.819915573646924</v>
          </cell>
          <cell r="BO184">
            <v>0</v>
          </cell>
          <cell r="BP184">
            <v>0</v>
          </cell>
          <cell r="BY184">
            <v>1441.86</v>
          </cell>
          <cell r="CF184">
            <v>942.3</v>
          </cell>
          <cell r="CG184">
            <v>2142.25</v>
          </cell>
          <cell r="CJ184">
            <v>0</v>
          </cell>
          <cell r="CK184">
            <v>0</v>
          </cell>
          <cell r="CL184">
            <v>0</v>
          </cell>
          <cell r="CM184">
            <v>0</v>
          </cell>
          <cell r="CN184">
            <v>0</v>
          </cell>
          <cell r="CO184">
            <v>0</v>
          </cell>
          <cell r="CX184">
            <v>0</v>
          </cell>
          <cell r="CY184">
            <v>0</v>
          </cell>
          <cell r="DB184">
            <v>0</v>
          </cell>
          <cell r="DC184">
            <v>0</v>
          </cell>
          <cell r="DJ184" t="str">
            <v>НКРКП</v>
          </cell>
          <cell r="DL184">
            <v>40836</v>
          </cell>
          <cell r="DM184">
            <v>214</v>
          </cell>
          <cell r="DT184">
            <v>842.03</v>
          </cell>
        </row>
        <row r="185">
          <cell r="W185">
            <v>257.94</v>
          </cell>
          <cell r="AF185">
            <v>39731</v>
          </cell>
          <cell r="AG185">
            <v>407</v>
          </cell>
          <cell r="AH185">
            <v>245.65846153846155</v>
          </cell>
          <cell r="AM185">
            <v>32500</v>
          </cell>
          <cell r="AO185">
            <v>8383050</v>
          </cell>
          <cell r="AQ185">
            <v>7983900</v>
          </cell>
          <cell r="AU185">
            <v>0</v>
          </cell>
          <cell r="AW185">
            <v>0</v>
          </cell>
          <cell r="AY185">
            <v>3960984.72</v>
          </cell>
          <cell r="AZ185">
            <v>121.87645292307693</v>
          </cell>
          <cell r="BA185">
            <v>0</v>
          </cell>
          <cell r="BB185">
            <v>0</v>
          </cell>
          <cell r="BC185">
            <v>0</v>
          </cell>
          <cell r="BD185">
            <v>0</v>
          </cell>
          <cell r="BG185">
            <v>0</v>
          </cell>
          <cell r="BH185">
            <v>0</v>
          </cell>
          <cell r="BI185">
            <v>488080</v>
          </cell>
          <cell r="BJ185">
            <v>15.017846153846154</v>
          </cell>
          <cell r="BK185">
            <v>0</v>
          </cell>
          <cell r="BL185">
            <v>0</v>
          </cell>
          <cell r="BM185">
            <v>3022320</v>
          </cell>
          <cell r="BN185">
            <v>92.994461538461536</v>
          </cell>
          <cell r="BO185">
            <v>0</v>
          </cell>
          <cell r="BP185">
            <v>0</v>
          </cell>
          <cell r="BY185">
            <v>2080</v>
          </cell>
          <cell r="CF185">
            <v>5446</v>
          </cell>
          <cell r="CG185">
            <v>727.32</v>
          </cell>
          <cell r="CJ185">
            <v>0</v>
          </cell>
          <cell r="CK185">
            <v>0</v>
          </cell>
          <cell r="CL185">
            <v>0</v>
          </cell>
          <cell r="CM185">
            <v>0</v>
          </cell>
          <cell r="CN185">
            <v>0</v>
          </cell>
          <cell r="CO185">
            <v>0</v>
          </cell>
          <cell r="CX185">
            <v>0</v>
          </cell>
          <cell r="CY185">
            <v>0</v>
          </cell>
          <cell r="DB185">
            <v>0</v>
          </cell>
          <cell r="DC185">
            <v>0</v>
          </cell>
          <cell r="DJ185" t="str">
            <v>НКРЕ</v>
          </cell>
          <cell r="DL185">
            <v>40526</v>
          </cell>
          <cell r="DM185">
            <v>1784</v>
          </cell>
          <cell r="DO185" t="str">
            <v>Тариф на теплову енергію для населення</v>
          </cell>
          <cell r="DT185">
            <v>283.73</v>
          </cell>
        </row>
        <row r="186">
          <cell r="W186">
            <v>571.38</v>
          </cell>
          <cell r="AF186">
            <v>39854</v>
          </cell>
          <cell r="AG186">
            <v>43</v>
          </cell>
          <cell r="AH186">
            <v>487.14890109890109</v>
          </cell>
          <cell r="AM186">
            <v>9100</v>
          </cell>
          <cell r="AO186">
            <v>5199558</v>
          </cell>
          <cell r="AQ186">
            <v>4433055</v>
          </cell>
          <cell r="AU186">
            <v>0</v>
          </cell>
          <cell r="AW186">
            <v>0</v>
          </cell>
          <cell r="AY186">
            <v>3277948.5359999998</v>
          </cell>
          <cell r="AZ186">
            <v>360.2141248351648</v>
          </cell>
          <cell r="BA186">
            <v>0</v>
          </cell>
          <cell r="BB186">
            <v>0</v>
          </cell>
          <cell r="BC186">
            <v>0</v>
          </cell>
          <cell r="BD186">
            <v>0</v>
          </cell>
          <cell r="BG186">
            <v>0</v>
          </cell>
          <cell r="BH186">
            <v>0</v>
          </cell>
          <cell r="BI186">
            <v>149637</v>
          </cell>
          <cell r="BJ186">
            <v>16.443626373626373</v>
          </cell>
          <cell r="BK186">
            <v>0</v>
          </cell>
          <cell r="BL186">
            <v>0</v>
          </cell>
          <cell r="BM186">
            <v>848869</v>
          </cell>
          <cell r="BN186">
            <v>93.282307692307697</v>
          </cell>
          <cell r="BO186">
            <v>0</v>
          </cell>
          <cell r="BP186">
            <v>0</v>
          </cell>
          <cell r="BY186">
            <v>2080</v>
          </cell>
          <cell r="CF186">
            <v>1530.15</v>
          </cell>
          <cell r="CG186">
            <v>2142.2399999999998</v>
          </cell>
          <cell r="CJ186">
            <v>0</v>
          </cell>
          <cell r="CK186">
            <v>0</v>
          </cell>
          <cell r="CL186">
            <v>0</v>
          </cell>
          <cell r="CM186">
            <v>0</v>
          </cell>
          <cell r="CN186">
            <v>0</v>
          </cell>
          <cell r="CO186">
            <v>0</v>
          </cell>
          <cell r="CX186">
            <v>0</v>
          </cell>
          <cell r="CY186">
            <v>0</v>
          </cell>
          <cell r="DB186">
            <v>0</v>
          </cell>
          <cell r="DC186">
            <v>0</v>
          </cell>
          <cell r="DJ186" t="str">
            <v>НКРКП</v>
          </cell>
          <cell r="DL186">
            <v>40816</v>
          </cell>
          <cell r="DM186">
            <v>68</v>
          </cell>
          <cell r="DT186">
            <v>841.94</v>
          </cell>
        </row>
        <row r="187">
          <cell r="W187">
            <v>571.38</v>
          </cell>
          <cell r="AF187">
            <v>39854</v>
          </cell>
          <cell r="AG187">
            <v>43</v>
          </cell>
          <cell r="AH187">
            <v>487.15</v>
          </cell>
          <cell r="AM187">
            <v>1700</v>
          </cell>
          <cell r="AO187">
            <v>971346</v>
          </cell>
          <cell r="AQ187">
            <v>828155</v>
          </cell>
          <cell r="AU187">
            <v>0</v>
          </cell>
          <cell r="AW187">
            <v>0</v>
          </cell>
          <cell r="AY187">
            <v>612359.304</v>
          </cell>
          <cell r="AZ187">
            <v>360.21135529411765</v>
          </cell>
          <cell r="BA187">
            <v>0</v>
          </cell>
          <cell r="BB187">
            <v>0</v>
          </cell>
          <cell r="BC187">
            <v>0</v>
          </cell>
          <cell r="BD187">
            <v>0</v>
          </cell>
          <cell r="BG187">
            <v>0</v>
          </cell>
          <cell r="BH187">
            <v>0</v>
          </cell>
          <cell r="BI187">
            <v>27953</v>
          </cell>
          <cell r="BJ187">
            <v>16.442941176470587</v>
          </cell>
          <cell r="BK187">
            <v>0</v>
          </cell>
          <cell r="BL187">
            <v>0</v>
          </cell>
          <cell r="BM187">
            <v>158571</v>
          </cell>
          <cell r="BN187">
            <v>93.277058823529416</v>
          </cell>
          <cell r="BO187">
            <v>0</v>
          </cell>
          <cell r="BP187">
            <v>0</v>
          </cell>
          <cell r="BY187">
            <v>2080</v>
          </cell>
          <cell r="CF187">
            <v>285.85000000000002</v>
          </cell>
          <cell r="CG187">
            <v>2142.2399999999998</v>
          </cell>
          <cell r="CJ187">
            <v>0</v>
          </cell>
          <cell r="CK187">
            <v>0</v>
          </cell>
          <cell r="CL187">
            <v>0</v>
          </cell>
          <cell r="CM187">
            <v>0</v>
          </cell>
          <cell r="CN187">
            <v>0</v>
          </cell>
          <cell r="CO187">
            <v>0</v>
          </cell>
          <cell r="CX187">
            <v>0</v>
          </cell>
          <cell r="CY187">
            <v>0</v>
          </cell>
          <cell r="DB187">
            <v>0</v>
          </cell>
          <cell r="DC187">
            <v>0</v>
          </cell>
          <cell r="DJ187" t="str">
            <v>НКРКП</v>
          </cell>
          <cell r="DL187">
            <v>40816</v>
          </cell>
          <cell r="DM187">
            <v>68</v>
          </cell>
          <cell r="DT187">
            <v>841.94</v>
          </cell>
        </row>
        <row r="188">
          <cell r="W188">
            <v>216.808333333333</v>
          </cell>
          <cell r="AF188">
            <v>39735</v>
          </cell>
          <cell r="AG188">
            <v>184</v>
          </cell>
          <cell r="AH188">
            <v>210.49648555208074</v>
          </cell>
          <cell r="AM188">
            <v>66670.5</v>
          </cell>
          <cell r="AO188">
            <v>14454719.987499978</v>
          </cell>
          <cell r="AQ188">
            <v>14033905.939999999</v>
          </cell>
          <cell r="AU188">
            <v>0</v>
          </cell>
          <cell r="AW188">
            <v>0</v>
          </cell>
          <cell r="AY188">
            <v>7677264.1600000011</v>
          </cell>
          <cell r="AZ188">
            <v>115.15234114038445</v>
          </cell>
          <cell r="BA188">
            <v>0</v>
          </cell>
          <cell r="BB188">
            <v>0</v>
          </cell>
          <cell r="BC188">
            <v>0</v>
          </cell>
          <cell r="BD188">
            <v>0</v>
          </cell>
          <cell r="BG188">
            <v>0</v>
          </cell>
          <cell r="BH188">
            <v>0</v>
          </cell>
          <cell r="BI188">
            <v>1301815.3500000001</v>
          </cell>
          <cell r="BJ188">
            <v>19.526107498818821</v>
          </cell>
          <cell r="BK188">
            <v>0</v>
          </cell>
          <cell r="BL188">
            <v>0</v>
          </cell>
          <cell r="BM188">
            <v>3933891.3</v>
          </cell>
          <cell r="BN188">
            <v>59.00497671383895</v>
          </cell>
          <cell r="BO188">
            <v>0</v>
          </cell>
          <cell r="BP188">
            <v>0</v>
          </cell>
          <cell r="BY188">
            <v>1570</v>
          </cell>
          <cell r="CF188">
            <v>10555.600002034878</v>
          </cell>
          <cell r="CG188">
            <v>727.31669999999997</v>
          </cell>
          <cell r="CJ188">
            <v>0</v>
          </cell>
          <cell r="CK188">
            <v>0</v>
          </cell>
          <cell r="CL188">
            <v>0</v>
          </cell>
          <cell r="CM188">
            <v>0</v>
          </cell>
          <cell r="CN188">
            <v>0</v>
          </cell>
          <cell r="CO188">
            <v>0</v>
          </cell>
          <cell r="CX188">
            <v>0</v>
          </cell>
          <cell r="CY188">
            <v>0</v>
          </cell>
          <cell r="DB188">
            <v>0</v>
          </cell>
          <cell r="DC188">
            <v>0</v>
          </cell>
          <cell r="DJ188" t="str">
            <v>НКРЕ</v>
          </cell>
          <cell r="DL188">
            <v>40526</v>
          </cell>
          <cell r="DM188">
            <v>1778</v>
          </cell>
          <cell r="DO188" t="str">
            <v>тариф на теплову енергію</v>
          </cell>
          <cell r="DT188">
            <v>238.49</v>
          </cell>
        </row>
        <row r="189">
          <cell r="W189">
            <v>538</v>
          </cell>
          <cell r="AF189">
            <v>39861</v>
          </cell>
          <cell r="AG189">
            <v>24</v>
          </cell>
          <cell r="AH189">
            <v>437.40402824261213</v>
          </cell>
          <cell r="AM189">
            <v>20706.3</v>
          </cell>
          <cell r="AO189">
            <v>11139989.4</v>
          </cell>
          <cell r="AQ189">
            <v>9057019.0299999993</v>
          </cell>
          <cell r="AU189">
            <v>0</v>
          </cell>
          <cell r="AW189">
            <v>0</v>
          </cell>
          <cell r="AY189">
            <v>7031721.2999999998</v>
          </cell>
          <cell r="AZ189">
            <v>339.59332666869506</v>
          </cell>
          <cell r="BA189">
            <v>0</v>
          </cell>
          <cell r="BB189">
            <v>0</v>
          </cell>
          <cell r="BC189">
            <v>0</v>
          </cell>
          <cell r="BD189">
            <v>0</v>
          </cell>
          <cell r="BG189">
            <v>0</v>
          </cell>
          <cell r="BH189">
            <v>0</v>
          </cell>
          <cell r="BI189">
            <v>469959.94</v>
          </cell>
          <cell r="BJ189">
            <v>22.696471122315433</v>
          </cell>
          <cell r="BK189">
            <v>0</v>
          </cell>
          <cell r="BL189">
            <v>0</v>
          </cell>
          <cell r="BM189">
            <v>1265442.5</v>
          </cell>
          <cell r="BN189">
            <v>61.113888043735486</v>
          </cell>
          <cell r="BO189">
            <v>0</v>
          </cell>
          <cell r="BP189">
            <v>0</v>
          </cell>
          <cell r="BY189">
            <v>1570</v>
          </cell>
          <cell r="CF189">
            <v>3282.3999533201072</v>
          </cell>
          <cell r="CG189">
            <v>2142.25</v>
          </cell>
          <cell r="CJ189">
            <v>0</v>
          </cell>
          <cell r="CK189">
            <v>0</v>
          </cell>
          <cell r="CL189">
            <v>0</v>
          </cell>
          <cell r="CM189">
            <v>0</v>
          </cell>
          <cell r="CN189">
            <v>0</v>
          </cell>
          <cell r="CO189">
            <v>0</v>
          </cell>
          <cell r="CX189">
            <v>0</v>
          </cell>
          <cell r="CY189">
            <v>0</v>
          </cell>
          <cell r="DB189">
            <v>0</v>
          </cell>
          <cell r="DC189">
            <v>0</v>
          </cell>
          <cell r="DJ189" t="str">
            <v>НКРКП</v>
          </cell>
          <cell r="DL189">
            <v>40816</v>
          </cell>
          <cell r="DM189">
            <v>79</v>
          </cell>
          <cell r="DT189">
            <v>793.168457042829</v>
          </cell>
        </row>
        <row r="190">
          <cell r="W190">
            <v>566.68333333333305</v>
          </cell>
          <cell r="AF190">
            <v>39863</v>
          </cell>
          <cell r="AG190">
            <v>30</v>
          </cell>
          <cell r="AH190">
            <v>460.71642547700247</v>
          </cell>
          <cell r="AM190">
            <v>4339.6000000000004</v>
          </cell>
          <cell r="AO190">
            <v>2459178.9933333322</v>
          </cell>
          <cell r="AQ190">
            <v>1999325</v>
          </cell>
          <cell r="AU190">
            <v>0</v>
          </cell>
          <cell r="AW190">
            <v>0</v>
          </cell>
          <cell r="AY190">
            <v>1506770.78</v>
          </cell>
          <cell r="AZ190">
            <v>347.21420868282792</v>
          </cell>
          <cell r="BA190">
            <v>0</v>
          </cell>
          <cell r="BB190">
            <v>0</v>
          </cell>
          <cell r="BC190">
            <v>0</v>
          </cell>
          <cell r="BD190">
            <v>0</v>
          </cell>
          <cell r="BG190">
            <v>0</v>
          </cell>
          <cell r="BH190">
            <v>0</v>
          </cell>
          <cell r="BI190">
            <v>103064.98</v>
          </cell>
          <cell r="BJ190">
            <v>23.749880173287856</v>
          </cell>
          <cell r="BK190">
            <v>0</v>
          </cell>
          <cell r="BL190">
            <v>0</v>
          </cell>
          <cell r="BM190">
            <v>302607.8</v>
          </cell>
          <cell r="BN190">
            <v>69.731726426398737</v>
          </cell>
          <cell r="BO190">
            <v>0</v>
          </cell>
          <cell r="BP190">
            <v>0</v>
          </cell>
          <cell r="BY190">
            <v>1570</v>
          </cell>
          <cell r="CF190">
            <v>691.10000229331501</v>
          </cell>
          <cell r="CG190">
            <v>2180.25</v>
          </cell>
          <cell r="CJ190">
            <v>0</v>
          </cell>
          <cell r="CK190">
            <v>0</v>
          </cell>
          <cell r="CL190">
            <v>0</v>
          </cell>
          <cell r="CM190">
            <v>0</v>
          </cell>
          <cell r="CN190">
            <v>0</v>
          </cell>
          <cell r="CO190">
            <v>0</v>
          </cell>
          <cell r="CX190">
            <v>0</v>
          </cell>
          <cell r="CY190">
            <v>0</v>
          </cell>
          <cell r="DB190">
            <v>0</v>
          </cell>
          <cell r="DC190">
            <v>0</v>
          </cell>
          <cell r="DJ190" t="str">
            <v>НКРКП</v>
          </cell>
          <cell r="DL190">
            <v>40816</v>
          </cell>
          <cell r="DM190">
            <v>79</v>
          </cell>
          <cell r="DT190">
            <v>816.97537204448997</v>
          </cell>
        </row>
        <row r="191">
          <cell r="W191">
            <v>217.73333</v>
          </cell>
          <cell r="AF191">
            <v>39720</v>
          </cell>
          <cell r="AG191">
            <v>339</v>
          </cell>
          <cell r="AH191">
            <v>217.73079556932768</v>
          </cell>
          <cell r="AM191">
            <v>116822</v>
          </cell>
          <cell r="AO191">
            <v>25436043.077259999</v>
          </cell>
          <cell r="AQ191">
            <v>25435747</v>
          </cell>
          <cell r="AU191">
            <v>0</v>
          </cell>
          <cell r="AW191">
            <v>0</v>
          </cell>
          <cell r="AY191">
            <v>13054042.958000001</v>
          </cell>
          <cell r="AZ191">
            <v>111.74301893478969</v>
          </cell>
          <cell r="BA191">
            <v>0</v>
          </cell>
          <cell r="BB191">
            <v>0</v>
          </cell>
          <cell r="BC191">
            <v>0</v>
          </cell>
          <cell r="BD191">
            <v>0</v>
          </cell>
          <cell r="BG191">
            <v>0</v>
          </cell>
          <cell r="BH191">
            <v>0</v>
          </cell>
          <cell r="BI191">
            <v>3257751</v>
          </cell>
          <cell r="BJ191">
            <v>27.886451182140352</v>
          </cell>
          <cell r="BK191">
            <v>0</v>
          </cell>
          <cell r="BL191">
            <v>0</v>
          </cell>
          <cell r="BM191">
            <v>6260944</v>
          </cell>
          <cell r="BN191">
            <v>53.593877865470546</v>
          </cell>
          <cell r="BO191">
            <v>0</v>
          </cell>
          <cell r="BP191">
            <v>0</v>
          </cell>
          <cell r="BY191">
            <v>1819.07</v>
          </cell>
          <cell r="CF191">
            <v>18094</v>
          </cell>
          <cell r="CG191">
            <v>721.45699999999999</v>
          </cell>
          <cell r="CJ191">
            <v>0</v>
          </cell>
          <cell r="CK191">
            <v>0</v>
          </cell>
          <cell r="CL191">
            <v>0</v>
          </cell>
          <cell r="CM191">
            <v>0</v>
          </cell>
          <cell r="CN191">
            <v>0</v>
          </cell>
          <cell r="CO191">
            <v>0</v>
          </cell>
          <cell r="CX191">
            <v>0</v>
          </cell>
          <cell r="CY191">
            <v>0</v>
          </cell>
          <cell r="DB191">
            <v>0</v>
          </cell>
          <cell r="DC191">
            <v>0</v>
          </cell>
          <cell r="DJ191" t="str">
            <v>НКРЕ</v>
          </cell>
          <cell r="DL191">
            <v>40526</v>
          </cell>
          <cell r="DM191">
            <v>1790</v>
          </cell>
          <cell r="DO191" t="str">
            <v>тариф на теплову енергію</v>
          </cell>
          <cell r="DT191">
            <v>239.5</v>
          </cell>
        </row>
        <row r="192">
          <cell r="W192">
            <v>542.85</v>
          </cell>
          <cell r="AF192">
            <v>40081</v>
          </cell>
          <cell r="AG192">
            <v>395</v>
          </cell>
          <cell r="AH192">
            <v>472.04292787504465</v>
          </cell>
          <cell r="AM192">
            <v>19591</v>
          </cell>
          <cell r="AO192">
            <v>10634974.35</v>
          </cell>
          <cell r="AQ192">
            <v>9247793</v>
          </cell>
          <cell r="AU192">
            <v>0</v>
          </cell>
          <cell r="AW192">
            <v>0</v>
          </cell>
          <cell r="AY192">
            <v>6636705</v>
          </cell>
          <cell r="AZ192">
            <v>338.76295237609105</v>
          </cell>
          <cell r="BA192">
            <v>88751</v>
          </cell>
          <cell r="BB192">
            <v>4.5301924353019247</v>
          </cell>
          <cell r="BC192">
            <v>0</v>
          </cell>
          <cell r="BD192">
            <v>0</v>
          </cell>
          <cell r="BG192">
            <v>0</v>
          </cell>
          <cell r="BH192">
            <v>0</v>
          </cell>
          <cell r="BI192">
            <v>641837</v>
          </cell>
          <cell r="BJ192">
            <v>32.761829411464447</v>
          </cell>
          <cell r="BK192">
            <v>0</v>
          </cell>
          <cell r="BL192">
            <v>0</v>
          </cell>
          <cell r="BM192">
            <v>1162331</v>
          </cell>
          <cell r="BN192">
            <v>59.329845337144604</v>
          </cell>
          <cell r="BO192">
            <v>0</v>
          </cell>
          <cell r="BP192">
            <v>0</v>
          </cell>
          <cell r="BY192">
            <v>2064.14</v>
          </cell>
          <cell r="CF192">
            <v>3040.6499408978038</v>
          </cell>
          <cell r="CG192">
            <v>2182.66</v>
          </cell>
          <cell r="CJ192">
            <v>0</v>
          </cell>
          <cell r="CK192">
            <v>0</v>
          </cell>
          <cell r="CL192">
            <v>0</v>
          </cell>
          <cell r="CM192">
            <v>0</v>
          </cell>
          <cell r="CN192">
            <v>0</v>
          </cell>
          <cell r="CO192">
            <v>0</v>
          </cell>
          <cell r="CX192">
            <v>0</v>
          </cell>
          <cell r="CY192">
            <v>0</v>
          </cell>
          <cell r="DB192">
            <v>0</v>
          </cell>
          <cell r="DC192">
            <v>0</v>
          </cell>
          <cell r="DJ192" t="str">
            <v>НКРКП</v>
          </cell>
          <cell r="DL192">
            <v>40816</v>
          </cell>
          <cell r="DM192">
            <v>63</v>
          </cell>
          <cell r="DT192">
            <v>786.41</v>
          </cell>
        </row>
        <row r="193">
          <cell r="W193">
            <v>708.06665999999996</v>
          </cell>
          <cell r="AF193">
            <v>40081</v>
          </cell>
          <cell r="AG193">
            <v>396</v>
          </cell>
          <cell r="AH193">
            <v>472.04292682926831</v>
          </cell>
          <cell r="AM193">
            <v>4100</v>
          </cell>
          <cell r="AO193">
            <v>2903073.3059999999</v>
          </cell>
          <cell r="AQ193">
            <v>1935376</v>
          </cell>
          <cell r="AU193">
            <v>0</v>
          </cell>
          <cell r="AW193">
            <v>0</v>
          </cell>
          <cell r="AY193">
            <v>1388936</v>
          </cell>
          <cell r="AZ193">
            <v>338.76487804878047</v>
          </cell>
          <cell r="BA193">
            <v>18574</v>
          </cell>
          <cell r="BB193">
            <v>4.5302439024390244</v>
          </cell>
          <cell r="BC193">
            <v>0</v>
          </cell>
          <cell r="BD193">
            <v>0</v>
          </cell>
          <cell r="BG193">
            <v>0</v>
          </cell>
          <cell r="BH193">
            <v>0</v>
          </cell>
          <cell r="BI193">
            <v>134324</v>
          </cell>
          <cell r="BJ193">
            <v>32.761951219512198</v>
          </cell>
          <cell r="BK193">
            <v>0</v>
          </cell>
          <cell r="BL193">
            <v>0</v>
          </cell>
          <cell r="BM193">
            <v>243252</v>
          </cell>
          <cell r="BN193">
            <v>59.329756097560974</v>
          </cell>
          <cell r="BO193">
            <v>0</v>
          </cell>
          <cell r="BP193">
            <v>0</v>
          </cell>
          <cell r="BY193">
            <v>2064.14</v>
          </cell>
          <cell r="CF193">
            <v>636.35014157037745</v>
          </cell>
          <cell r="CG193">
            <v>2182.66</v>
          </cell>
          <cell r="CJ193">
            <v>0</v>
          </cell>
          <cell r="CK193">
            <v>0</v>
          </cell>
          <cell r="CL193">
            <v>0</v>
          </cell>
          <cell r="CM193">
            <v>0</v>
          </cell>
          <cell r="CN193">
            <v>0</v>
          </cell>
          <cell r="CO193">
            <v>0</v>
          </cell>
          <cell r="CX193">
            <v>0</v>
          </cell>
          <cell r="CY193">
            <v>0</v>
          </cell>
          <cell r="DB193">
            <v>0</v>
          </cell>
          <cell r="DC193">
            <v>0</v>
          </cell>
          <cell r="DJ193" t="str">
            <v>НКРКП</v>
          </cell>
          <cell r="DL193">
            <v>40816</v>
          </cell>
          <cell r="DM193">
            <v>63</v>
          </cell>
          <cell r="DT193">
            <v>951.63</v>
          </cell>
        </row>
        <row r="194">
          <cell r="W194">
            <v>195.77</v>
          </cell>
          <cell r="AF194">
            <v>40137</v>
          </cell>
          <cell r="AG194">
            <v>264</v>
          </cell>
          <cell r="AH194">
            <v>191.91080248216471</v>
          </cell>
          <cell r="AM194">
            <v>94756</v>
          </cell>
          <cell r="AO194">
            <v>18550382.120000001</v>
          </cell>
          <cell r="AQ194">
            <v>18184700</v>
          </cell>
          <cell r="AU194">
            <v>15319798.560000001</v>
          </cell>
          <cell r="AW194">
            <v>0</v>
          </cell>
          <cell r="AY194">
            <v>0</v>
          </cell>
          <cell r="AZ194">
            <v>0</v>
          </cell>
          <cell r="BA194">
            <v>0</v>
          </cell>
          <cell r="BB194">
            <v>0</v>
          </cell>
          <cell r="BC194">
            <v>0</v>
          </cell>
          <cell r="BD194">
            <v>0</v>
          </cell>
          <cell r="BG194">
            <v>0</v>
          </cell>
          <cell r="BH194">
            <v>0</v>
          </cell>
          <cell r="BI194">
            <v>163738</v>
          </cell>
          <cell r="BJ194">
            <v>1.7279961163409177</v>
          </cell>
          <cell r="BK194">
            <v>0</v>
          </cell>
          <cell r="BL194">
            <v>0</v>
          </cell>
          <cell r="BM194">
            <v>1300102</v>
          </cell>
          <cell r="BN194">
            <v>13.720524293976107</v>
          </cell>
          <cell r="BO194">
            <v>0</v>
          </cell>
          <cell r="BP194">
            <v>0</v>
          </cell>
          <cell r="BY194">
            <v>2617.59</v>
          </cell>
          <cell r="CF194">
            <v>0</v>
          </cell>
          <cell r="CG194">
            <v>0</v>
          </cell>
          <cell r="CJ194">
            <v>116838</v>
          </cell>
          <cell r="CK194">
            <v>131.12</v>
          </cell>
          <cell r="CL194">
            <v>206.06</v>
          </cell>
          <cell r="CM194">
            <v>0</v>
          </cell>
          <cell r="CN194">
            <v>0</v>
          </cell>
          <cell r="CO194">
            <v>0</v>
          </cell>
          <cell r="CX194">
            <v>0</v>
          </cell>
          <cell r="CY194">
            <v>0</v>
          </cell>
          <cell r="DB194">
            <v>0</v>
          </cell>
          <cell r="DC194">
            <v>0</v>
          </cell>
          <cell r="DJ194" t="str">
            <v>НКРЕ</v>
          </cell>
          <cell r="DL194">
            <v>40526</v>
          </cell>
          <cell r="DM194">
            <v>1727</v>
          </cell>
          <cell r="DO194" t="str">
            <v>тариф на теплову енергію</v>
          </cell>
          <cell r="DT194">
            <v>244.71</v>
          </cell>
        </row>
        <row r="195">
          <cell r="W195">
            <v>462.58</v>
          </cell>
          <cell r="AF195">
            <v>40137</v>
          </cell>
          <cell r="AG195">
            <v>265</v>
          </cell>
          <cell r="AH195">
            <v>402.26553117152525</v>
          </cell>
          <cell r="AM195">
            <v>18318</v>
          </cell>
          <cell r="AO195">
            <v>8473540.4399999995</v>
          </cell>
          <cell r="AQ195">
            <v>7368700</v>
          </cell>
          <cell r="AU195">
            <v>6814949.6400000006</v>
          </cell>
          <cell r="AW195">
            <v>0</v>
          </cell>
          <cell r="AY195">
            <v>0</v>
          </cell>
          <cell r="AZ195">
            <v>0</v>
          </cell>
          <cell r="BA195">
            <v>0</v>
          </cell>
          <cell r="BB195">
            <v>0</v>
          </cell>
          <cell r="BC195">
            <v>0</v>
          </cell>
          <cell r="BD195">
            <v>0</v>
          </cell>
          <cell r="BG195">
            <v>0</v>
          </cell>
          <cell r="BH195">
            <v>0</v>
          </cell>
          <cell r="BI195">
            <v>31635</v>
          </cell>
          <cell r="BJ195">
            <v>1.7269898460530626</v>
          </cell>
          <cell r="BK195">
            <v>0</v>
          </cell>
          <cell r="BL195">
            <v>0</v>
          </cell>
          <cell r="BM195">
            <v>251332</v>
          </cell>
          <cell r="BN195">
            <v>13.720493503657604</v>
          </cell>
          <cell r="BO195">
            <v>0</v>
          </cell>
          <cell r="BP195">
            <v>0</v>
          </cell>
          <cell r="BY195">
            <v>2617.59</v>
          </cell>
          <cell r="CF195">
            <v>0</v>
          </cell>
          <cell r="CG195">
            <v>0</v>
          </cell>
          <cell r="CJ195">
            <v>22587</v>
          </cell>
          <cell r="CK195">
            <v>301.72000000000003</v>
          </cell>
          <cell r="CL195">
            <v>590.24</v>
          </cell>
          <cell r="CM195">
            <v>0</v>
          </cell>
          <cell r="CN195">
            <v>0</v>
          </cell>
          <cell r="CO195">
            <v>0</v>
          </cell>
          <cell r="CX195">
            <v>0</v>
          </cell>
          <cell r="CY195">
            <v>0</v>
          </cell>
          <cell r="DB195">
            <v>0</v>
          </cell>
          <cell r="DC195">
            <v>0</v>
          </cell>
          <cell r="DJ195" t="str">
            <v>НКРКП</v>
          </cell>
          <cell r="DL195">
            <v>40816</v>
          </cell>
          <cell r="DM195">
            <v>139</v>
          </cell>
          <cell r="DT195">
            <v>714.22</v>
          </cell>
        </row>
        <row r="196">
          <cell r="W196">
            <v>493.98</v>
          </cell>
          <cell r="AF196">
            <v>40137</v>
          </cell>
          <cell r="AG196">
            <v>266</v>
          </cell>
          <cell r="AH196">
            <v>402.26592867059173</v>
          </cell>
          <cell r="AM196">
            <v>18713.740000000002</v>
          </cell>
          <cell r="AO196">
            <v>9244213.2852000017</v>
          </cell>
          <cell r="AQ196">
            <v>7527900</v>
          </cell>
          <cell r="AU196">
            <v>6962189.0000000009</v>
          </cell>
          <cell r="AW196">
            <v>0</v>
          </cell>
          <cell r="AY196">
            <v>0</v>
          </cell>
          <cell r="AZ196">
            <v>0</v>
          </cell>
          <cell r="BA196">
            <v>0</v>
          </cell>
          <cell r="BB196">
            <v>0</v>
          </cell>
          <cell r="BC196">
            <v>0</v>
          </cell>
          <cell r="BD196">
            <v>0</v>
          </cell>
          <cell r="BG196">
            <v>0</v>
          </cell>
          <cell r="BH196">
            <v>0</v>
          </cell>
          <cell r="BI196">
            <v>32319</v>
          </cell>
          <cell r="BJ196">
            <v>1.7270198260743175</v>
          </cell>
          <cell r="BK196">
            <v>0</v>
          </cell>
          <cell r="BL196">
            <v>0</v>
          </cell>
          <cell r="BM196">
            <v>256766</v>
          </cell>
          <cell r="BN196">
            <v>13.72072071109249</v>
          </cell>
          <cell r="BO196">
            <v>0</v>
          </cell>
          <cell r="BP196">
            <v>0</v>
          </cell>
          <cell r="BY196">
            <v>2617.59</v>
          </cell>
          <cell r="CF196">
            <v>0</v>
          </cell>
          <cell r="CG196">
            <v>0</v>
          </cell>
          <cell r="CJ196">
            <v>23075</v>
          </cell>
          <cell r="CK196">
            <v>301.72000000000003</v>
          </cell>
          <cell r="CL196">
            <v>590.24</v>
          </cell>
          <cell r="CM196">
            <v>0</v>
          </cell>
          <cell r="CN196">
            <v>0</v>
          </cell>
          <cell r="CO196">
            <v>0</v>
          </cell>
          <cell r="CX196">
            <v>0</v>
          </cell>
          <cell r="CY196">
            <v>0</v>
          </cell>
          <cell r="DB196">
            <v>0</v>
          </cell>
          <cell r="DC196">
            <v>0</v>
          </cell>
          <cell r="DJ196" t="str">
            <v>НКРКП</v>
          </cell>
          <cell r="DL196">
            <v>40816</v>
          </cell>
          <cell r="DM196">
            <v>139</v>
          </cell>
          <cell r="DT196">
            <v>745.61</v>
          </cell>
        </row>
        <row r="197">
          <cell r="W197">
            <v>172.83</v>
          </cell>
          <cell r="AF197">
            <v>39612</v>
          </cell>
          <cell r="AG197">
            <v>162</v>
          </cell>
          <cell r="AH197">
            <v>172.83012069897316</v>
          </cell>
          <cell r="AM197">
            <v>116571</v>
          </cell>
          <cell r="AO197">
            <v>20146965.93</v>
          </cell>
          <cell r="AQ197">
            <v>20146980</v>
          </cell>
          <cell r="AU197">
            <v>0</v>
          </cell>
          <cell r="AW197">
            <v>7643834.0999999996</v>
          </cell>
          <cell r="AY197">
            <v>5114502.9935010001</v>
          </cell>
          <cell r="AZ197">
            <v>43.874574238026611</v>
          </cell>
          <cell r="BA197">
            <v>0</v>
          </cell>
          <cell r="BB197">
            <v>0</v>
          </cell>
          <cell r="BC197">
            <v>0</v>
          </cell>
          <cell r="BD197">
            <v>0</v>
          </cell>
          <cell r="BG197">
            <v>0</v>
          </cell>
          <cell r="BH197">
            <v>0</v>
          </cell>
          <cell r="BI197">
            <v>809056.61157024791</v>
          </cell>
          <cell r="BJ197">
            <v>6.9404621352673299</v>
          </cell>
          <cell r="BK197">
            <v>0</v>
          </cell>
          <cell r="BL197">
            <v>0</v>
          </cell>
          <cell r="BM197">
            <v>3363614.3595041325</v>
          </cell>
          <cell r="BN197">
            <v>28.854641029965709</v>
          </cell>
          <cell r="BO197">
            <v>0</v>
          </cell>
          <cell r="BP197">
            <v>0</v>
          </cell>
          <cell r="BY197">
            <v>1340</v>
          </cell>
          <cell r="CF197">
            <v>8946.6003000000001</v>
          </cell>
          <cell r="CG197">
            <v>571.66999999999996</v>
          </cell>
          <cell r="CJ197">
            <v>0</v>
          </cell>
          <cell r="CK197">
            <v>0</v>
          </cell>
          <cell r="CL197">
            <v>0</v>
          </cell>
          <cell r="CM197">
            <v>71371</v>
          </cell>
          <cell r="CN197">
            <v>107.1</v>
          </cell>
          <cell r="CO197">
            <v>191.23</v>
          </cell>
          <cell r="CX197">
            <v>0</v>
          </cell>
          <cell r="CY197">
            <v>0</v>
          </cell>
          <cell r="DB197">
            <v>0</v>
          </cell>
          <cell r="DC197">
            <v>0</v>
          </cell>
          <cell r="DJ197" t="str">
            <v>НКРЕ</v>
          </cell>
          <cell r="DL197">
            <v>40526</v>
          </cell>
          <cell r="DM197">
            <v>1811</v>
          </cell>
          <cell r="DO197" t="str">
            <v>тариф на теплову енергію</v>
          </cell>
          <cell r="DT197">
            <v>216.04</v>
          </cell>
        </row>
        <row r="198">
          <cell r="W198">
            <v>350.31</v>
          </cell>
          <cell r="AF198">
            <v>39612</v>
          </cell>
          <cell r="AG198">
            <v>163</v>
          </cell>
          <cell r="AH198">
            <v>255.69516407599309</v>
          </cell>
          <cell r="AM198">
            <v>18528</v>
          </cell>
          <cell r="AO198">
            <v>6490543.6799999997</v>
          </cell>
          <cell r="AQ198">
            <v>4737520</v>
          </cell>
          <cell r="AU198">
            <v>0</v>
          </cell>
          <cell r="AW198">
            <v>2883184.984962</v>
          </cell>
          <cell r="AY198">
            <v>854643</v>
          </cell>
          <cell r="AZ198">
            <v>46.127104922279791</v>
          </cell>
          <cell r="BA198">
            <v>0</v>
          </cell>
          <cell r="BB198">
            <v>0</v>
          </cell>
          <cell r="BC198">
            <v>0</v>
          </cell>
          <cell r="BD198">
            <v>0</v>
          </cell>
          <cell r="BG198">
            <v>0</v>
          </cell>
          <cell r="BH198">
            <v>0</v>
          </cell>
          <cell r="BI198">
            <v>128592.88244223311</v>
          </cell>
          <cell r="BJ198">
            <v>6.9404621352673308</v>
          </cell>
          <cell r="BK198">
            <v>0</v>
          </cell>
          <cell r="BL198">
            <v>0</v>
          </cell>
          <cell r="BM198">
            <v>534618.78900320467</v>
          </cell>
          <cell r="BN198">
            <v>28.854641029965709</v>
          </cell>
          <cell r="BO198">
            <v>0</v>
          </cell>
          <cell r="BP198">
            <v>0</v>
          </cell>
          <cell r="BY198">
            <v>1340</v>
          </cell>
          <cell r="CF198">
            <v>772.87303309820948</v>
          </cell>
          <cell r="CG198">
            <v>1105.8</v>
          </cell>
          <cell r="CJ198">
            <v>0</v>
          </cell>
          <cell r="CK198">
            <v>0</v>
          </cell>
          <cell r="CL198">
            <v>0</v>
          </cell>
          <cell r="CM198">
            <v>15321.420899999999</v>
          </cell>
          <cell r="CN198">
            <v>188.18</v>
          </cell>
          <cell r="CO198">
            <v>561.30999999999995</v>
          </cell>
          <cell r="CX198">
            <v>0</v>
          </cell>
          <cell r="CY198">
            <v>0</v>
          </cell>
          <cell r="DB198">
            <v>0</v>
          </cell>
          <cell r="DC198">
            <v>0</v>
          </cell>
          <cell r="DJ198" t="str">
            <v>НКРКП</v>
          </cell>
          <cell r="DL198">
            <v>40942</v>
          </cell>
          <cell r="DM198">
            <v>58</v>
          </cell>
          <cell r="DT198">
            <v>813.69</v>
          </cell>
        </row>
        <row r="199">
          <cell r="W199">
            <v>383.55</v>
          </cell>
          <cell r="AF199">
            <v>39612</v>
          </cell>
          <cell r="AG199">
            <v>163</v>
          </cell>
          <cell r="AH199">
            <v>255.69984407244164</v>
          </cell>
          <cell r="AM199">
            <v>7196.5628554652903</v>
          </cell>
          <cell r="AO199">
            <v>2760241.6832137122</v>
          </cell>
          <cell r="AQ199">
            <v>1840160</v>
          </cell>
          <cell r="AU199">
            <v>0</v>
          </cell>
          <cell r="AW199">
            <v>1119893.0524000002</v>
          </cell>
          <cell r="AY199">
            <v>331955.99999999953</v>
          </cell>
          <cell r="AZ199">
            <v>46.127020171567317</v>
          </cell>
          <cell r="BA199">
            <v>0</v>
          </cell>
          <cell r="BB199">
            <v>0</v>
          </cell>
          <cell r="BC199">
            <v>0</v>
          </cell>
          <cell r="BD199">
            <v>0</v>
          </cell>
          <cell r="BG199">
            <v>0</v>
          </cell>
          <cell r="BH199">
            <v>0</v>
          </cell>
          <cell r="BI199">
            <v>49947.625445472797</v>
          </cell>
          <cell r="BJ199">
            <v>6.940483456979889</v>
          </cell>
          <cell r="BK199">
            <v>0</v>
          </cell>
          <cell r="BL199">
            <v>0</v>
          </cell>
          <cell r="BM199">
            <v>207654.875776192</v>
          </cell>
          <cell r="BN199">
            <v>28.854729673971029</v>
          </cell>
          <cell r="BO199">
            <v>0</v>
          </cell>
          <cell r="BP199">
            <v>0</v>
          </cell>
          <cell r="BY199">
            <v>1340</v>
          </cell>
          <cell r="CF199">
            <v>300.195333695062</v>
          </cell>
          <cell r="CG199">
            <v>1105.8</v>
          </cell>
          <cell r="CJ199">
            <v>0</v>
          </cell>
          <cell r="CK199">
            <v>0</v>
          </cell>
          <cell r="CL199">
            <v>0</v>
          </cell>
          <cell r="CM199">
            <v>5951.18</v>
          </cell>
          <cell r="CN199">
            <v>188.18</v>
          </cell>
          <cell r="CO199">
            <v>561.30999999999995</v>
          </cell>
          <cell r="CX199">
            <v>0</v>
          </cell>
          <cell r="CY199">
            <v>0</v>
          </cell>
          <cell r="DB199">
            <v>0</v>
          </cell>
          <cell r="DC199">
            <v>0</v>
          </cell>
          <cell r="DJ199" t="str">
            <v>НКРКП</v>
          </cell>
          <cell r="DL199">
            <v>40942</v>
          </cell>
          <cell r="DM199">
            <v>58</v>
          </cell>
          <cell r="DT199">
            <v>847.01</v>
          </cell>
        </row>
        <row r="200">
          <cell r="W200">
            <v>189.96</v>
          </cell>
          <cell r="AF200">
            <v>39822</v>
          </cell>
          <cell r="AG200">
            <v>172</v>
          </cell>
          <cell r="AH200">
            <v>179.63276791995622</v>
          </cell>
          <cell r="AM200">
            <v>383790</v>
          </cell>
          <cell r="AO200">
            <v>72904748.400000006</v>
          </cell>
          <cell r="AQ200">
            <v>68941260</v>
          </cell>
          <cell r="AU200">
            <v>0</v>
          </cell>
          <cell r="AW200">
            <v>2415749.0000000047</v>
          </cell>
          <cell r="AY200">
            <v>44672522.910660006</v>
          </cell>
          <cell r="AZ200">
            <v>116.39835042773393</v>
          </cell>
          <cell r="BA200">
            <v>0</v>
          </cell>
          <cell r="BB200">
            <v>0</v>
          </cell>
          <cell r="BC200">
            <v>0</v>
          </cell>
          <cell r="BD200">
            <v>0</v>
          </cell>
          <cell r="BG200">
            <v>0</v>
          </cell>
          <cell r="BH200">
            <v>0</v>
          </cell>
          <cell r="BI200">
            <v>2206250</v>
          </cell>
          <cell r="BJ200">
            <v>5.7485864665572315</v>
          </cell>
          <cell r="BK200">
            <v>0</v>
          </cell>
          <cell r="BL200">
            <v>0</v>
          </cell>
          <cell r="BM200">
            <v>16001930</v>
          </cell>
          <cell r="BN200">
            <v>41.694494384950104</v>
          </cell>
          <cell r="BO200">
            <v>0</v>
          </cell>
          <cell r="BP200">
            <v>0</v>
          </cell>
          <cell r="BY200">
            <v>1729</v>
          </cell>
          <cell r="CF200">
            <v>61420.98</v>
          </cell>
          <cell r="CG200">
            <v>727.31700000000001</v>
          </cell>
          <cell r="CJ200">
            <v>0</v>
          </cell>
          <cell r="CK200">
            <v>0</v>
          </cell>
          <cell r="CL200">
            <v>0</v>
          </cell>
          <cell r="CM200">
            <v>14962.8305977083</v>
          </cell>
          <cell r="CN200">
            <v>161.44999999999999</v>
          </cell>
          <cell r="CO200">
            <v>161.44999999999999</v>
          </cell>
          <cell r="CX200">
            <v>0</v>
          </cell>
          <cell r="CY200">
            <v>0</v>
          </cell>
          <cell r="DB200">
            <v>0</v>
          </cell>
          <cell r="DC200">
            <v>0</v>
          </cell>
          <cell r="DJ200" t="str">
            <v>НКРЕ</v>
          </cell>
          <cell r="DL200">
            <v>40526</v>
          </cell>
          <cell r="DM200">
            <v>1738</v>
          </cell>
          <cell r="DO200" t="str">
            <v>тариф на теплову енергію</v>
          </cell>
          <cell r="DT200">
            <v>237.45</v>
          </cell>
        </row>
        <row r="201">
          <cell r="W201">
            <v>465.78</v>
          </cell>
          <cell r="AF201">
            <v>39863</v>
          </cell>
          <cell r="AG201">
            <v>17</v>
          </cell>
          <cell r="AH201">
            <v>405.02016231295966</v>
          </cell>
          <cell r="AM201">
            <v>78860</v>
          </cell>
          <cell r="AO201">
            <v>36731410.799999997</v>
          </cell>
          <cell r="AQ201">
            <v>31939890</v>
          </cell>
          <cell r="AU201">
            <v>0</v>
          </cell>
          <cell r="AW201">
            <v>550890.0000000007</v>
          </cell>
          <cell r="AY201">
            <v>26139456.0075</v>
          </cell>
          <cell r="AZ201">
            <v>331.46659913137205</v>
          </cell>
          <cell r="BA201">
            <v>0</v>
          </cell>
          <cell r="BB201">
            <v>0</v>
          </cell>
          <cell r="BC201">
            <v>0</v>
          </cell>
          <cell r="BD201">
            <v>0</v>
          </cell>
          <cell r="BG201">
            <v>0</v>
          </cell>
          <cell r="BH201">
            <v>0</v>
          </cell>
          <cell r="BI201">
            <v>503120</v>
          </cell>
          <cell r="BJ201">
            <v>6.3799137712401723</v>
          </cell>
          <cell r="BK201">
            <v>0</v>
          </cell>
          <cell r="BL201">
            <v>0</v>
          </cell>
          <cell r="BM201">
            <v>3652860</v>
          </cell>
          <cell r="BN201">
            <v>46.320821709358356</v>
          </cell>
          <cell r="BO201">
            <v>0</v>
          </cell>
          <cell r="BP201">
            <v>0</v>
          </cell>
          <cell r="BY201">
            <v>1729</v>
          </cell>
          <cell r="CF201">
            <v>12201.87</v>
          </cell>
          <cell r="CG201">
            <v>2142.25</v>
          </cell>
          <cell r="CJ201">
            <v>0</v>
          </cell>
          <cell r="CK201">
            <v>0</v>
          </cell>
          <cell r="CL201">
            <v>0</v>
          </cell>
          <cell r="CM201">
            <v>3412.1399814184001</v>
          </cell>
          <cell r="CN201">
            <v>161.44999999999999</v>
          </cell>
          <cell r="CO201">
            <v>161.44999999999999</v>
          </cell>
          <cell r="CX201">
            <v>0</v>
          </cell>
          <cell r="CY201">
            <v>0</v>
          </cell>
          <cell r="DB201">
            <v>0</v>
          </cell>
          <cell r="DC201">
            <v>0</v>
          </cell>
          <cell r="DJ201" t="str">
            <v>НКРКП</v>
          </cell>
          <cell r="DL201">
            <v>41182</v>
          </cell>
          <cell r="DM201">
            <v>142</v>
          </cell>
          <cell r="DT201">
            <v>721.19</v>
          </cell>
        </row>
        <row r="202">
          <cell r="W202">
            <v>486.03</v>
          </cell>
          <cell r="AF202">
            <v>39863</v>
          </cell>
          <cell r="AG202">
            <v>17</v>
          </cell>
          <cell r="AH202">
            <v>405.01997025706396</v>
          </cell>
          <cell r="AM202">
            <v>47070</v>
          </cell>
          <cell r="AO202">
            <v>22877432.099999998</v>
          </cell>
          <cell r="AQ202">
            <v>19064290</v>
          </cell>
          <cell r="AU202">
            <v>0</v>
          </cell>
          <cell r="AW202">
            <v>360921.47499999998</v>
          </cell>
          <cell r="AY202">
            <v>15277670.100000001</v>
          </cell>
          <cell r="AZ202">
            <v>324.57340344168261</v>
          </cell>
          <cell r="BA202">
            <v>0</v>
          </cell>
          <cell r="BB202">
            <v>0</v>
          </cell>
          <cell r="BC202">
            <v>0</v>
          </cell>
          <cell r="BD202">
            <v>0</v>
          </cell>
          <cell r="BG202">
            <v>0</v>
          </cell>
          <cell r="BH202">
            <v>0</v>
          </cell>
          <cell r="BI202">
            <v>329620</v>
          </cell>
          <cell r="BJ202">
            <v>7.0027618440620349</v>
          </cell>
          <cell r="BK202">
            <v>0</v>
          </cell>
          <cell r="BL202">
            <v>0</v>
          </cell>
          <cell r="BM202">
            <v>2386800</v>
          </cell>
          <cell r="BN202">
            <v>50.707456978967492</v>
          </cell>
          <cell r="BO202">
            <v>0</v>
          </cell>
          <cell r="BP202">
            <v>0</v>
          </cell>
          <cell r="BY202">
            <v>1729</v>
          </cell>
          <cell r="CF202">
            <v>7131.6</v>
          </cell>
          <cell r="CG202">
            <v>2142.25</v>
          </cell>
          <cell r="CJ202">
            <v>0</v>
          </cell>
          <cell r="CK202">
            <v>0</v>
          </cell>
          <cell r="CL202">
            <v>0</v>
          </cell>
          <cell r="CM202">
            <v>2235.5</v>
          </cell>
          <cell r="CN202">
            <v>161.44999999999999</v>
          </cell>
          <cell r="CO202">
            <v>161.44999999999999</v>
          </cell>
          <cell r="CX202">
            <v>0</v>
          </cell>
          <cell r="CY202">
            <v>0</v>
          </cell>
          <cell r="DB202">
            <v>0</v>
          </cell>
          <cell r="DC202">
            <v>0</v>
          </cell>
          <cell r="DJ202" t="str">
            <v>НКРКП</v>
          </cell>
          <cell r="DL202">
            <v>41182</v>
          </cell>
          <cell r="DM202">
            <v>142</v>
          </cell>
          <cell r="DT202">
            <v>736.87</v>
          </cell>
        </row>
        <row r="203">
          <cell r="W203">
            <v>221</v>
          </cell>
          <cell r="AF203">
            <v>40023</v>
          </cell>
          <cell r="AG203" t="str">
            <v>6/1/2-324</v>
          </cell>
          <cell r="AH203">
            <v>219.24000716332378</v>
          </cell>
          <cell r="AM203">
            <v>55840</v>
          </cell>
          <cell r="AO203">
            <v>12340640</v>
          </cell>
          <cell r="AQ203">
            <v>12242362</v>
          </cell>
          <cell r="AU203">
            <v>0</v>
          </cell>
          <cell r="AW203">
            <v>0</v>
          </cell>
          <cell r="AY203">
            <v>6459401.9996589608</v>
          </cell>
          <cell r="AZ203">
            <v>115.67696990793269</v>
          </cell>
          <cell r="BA203">
            <v>0</v>
          </cell>
          <cell r="BB203">
            <v>0</v>
          </cell>
          <cell r="BC203">
            <v>0</v>
          </cell>
          <cell r="BD203">
            <v>0</v>
          </cell>
          <cell r="BG203">
            <v>0</v>
          </cell>
          <cell r="BH203">
            <v>0</v>
          </cell>
          <cell r="BI203">
            <v>508702</v>
          </cell>
          <cell r="BJ203">
            <v>9.1099928366762182</v>
          </cell>
          <cell r="BK203">
            <v>0</v>
          </cell>
          <cell r="BL203">
            <v>0</v>
          </cell>
          <cell r="BM203">
            <v>2700922</v>
          </cell>
          <cell r="BN203">
            <v>48.368946991404009</v>
          </cell>
          <cell r="BO203">
            <v>0</v>
          </cell>
          <cell r="BP203">
            <v>0</v>
          </cell>
          <cell r="BY203">
            <v>1628.1</v>
          </cell>
          <cell r="CF203">
            <v>8881.1004780000003</v>
          </cell>
          <cell r="CG203">
            <v>727.32</v>
          </cell>
          <cell r="CJ203">
            <v>0</v>
          </cell>
          <cell r="CK203">
            <v>0</v>
          </cell>
          <cell r="CL203">
            <v>0</v>
          </cell>
          <cell r="CM203">
            <v>0</v>
          </cell>
          <cell r="CN203">
            <v>0</v>
          </cell>
          <cell r="CO203">
            <v>0</v>
          </cell>
          <cell r="CX203">
            <v>0</v>
          </cell>
          <cell r="CY203">
            <v>0</v>
          </cell>
          <cell r="DB203">
            <v>0</v>
          </cell>
          <cell r="DC203">
            <v>0</v>
          </cell>
          <cell r="DJ203" t="str">
            <v>НКРЕ</v>
          </cell>
          <cell r="DL203">
            <v>40526</v>
          </cell>
          <cell r="DM203">
            <v>1719</v>
          </cell>
          <cell r="DO203" t="str">
            <v xml:space="preserve">тариф на теплову енергію </v>
          </cell>
          <cell r="DT203">
            <v>243.1</v>
          </cell>
        </row>
        <row r="204">
          <cell r="W204">
            <v>536.17999999999995</v>
          </cell>
          <cell r="AF204">
            <v>40023</v>
          </cell>
          <cell r="AG204" t="str">
            <v>6/1/2-324</v>
          </cell>
          <cell r="AH204">
            <v>466.23999822387992</v>
          </cell>
          <cell r="AM204">
            <v>22521</v>
          </cell>
          <cell r="AO204">
            <v>12075309.779999999</v>
          </cell>
          <cell r="AQ204">
            <v>10500191</v>
          </cell>
          <cell r="AU204">
            <v>0</v>
          </cell>
          <cell r="AW204">
            <v>0</v>
          </cell>
          <cell r="AY204">
            <v>8167812.9626500001</v>
          </cell>
          <cell r="AZ204">
            <v>362.67541239953823</v>
          </cell>
          <cell r="BA204">
            <v>0</v>
          </cell>
          <cell r="BB204">
            <v>0</v>
          </cell>
          <cell r="BC204">
            <v>0</v>
          </cell>
          <cell r="BD204">
            <v>0</v>
          </cell>
          <cell r="BG204">
            <v>0</v>
          </cell>
          <cell r="BH204">
            <v>0</v>
          </cell>
          <cell r="BI204">
            <v>205166</v>
          </cell>
          <cell r="BJ204">
            <v>9.1099862350694902</v>
          </cell>
          <cell r="BK204">
            <v>0</v>
          </cell>
          <cell r="BL204">
            <v>0</v>
          </cell>
          <cell r="BM204">
            <v>1089317</v>
          </cell>
          <cell r="BN204">
            <v>48.368944540650951</v>
          </cell>
          <cell r="BO204">
            <v>0</v>
          </cell>
          <cell r="BP204">
            <v>0</v>
          </cell>
          <cell r="BY204">
            <v>1628.1</v>
          </cell>
          <cell r="CF204">
            <v>3669.6902</v>
          </cell>
          <cell r="CG204">
            <v>2225.75</v>
          </cell>
          <cell r="CJ204">
            <v>0</v>
          </cell>
          <cell r="CK204">
            <v>0</v>
          </cell>
          <cell r="CL204">
            <v>0</v>
          </cell>
          <cell r="CM204">
            <v>0</v>
          </cell>
          <cell r="CN204">
            <v>0</v>
          </cell>
          <cell r="CO204">
            <v>0</v>
          </cell>
          <cell r="CX204">
            <v>0</v>
          </cell>
          <cell r="CY204">
            <v>0</v>
          </cell>
          <cell r="DB204">
            <v>0</v>
          </cell>
          <cell r="DC204">
            <v>0</v>
          </cell>
          <cell r="DJ204" t="str">
            <v>НКРКП</v>
          </cell>
          <cell r="DL204">
            <v>40816</v>
          </cell>
          <cell r="DM204">
            <v>120</v>
          </cell>
          <cell r="DT204">
            <v>784.86857203189902</v>
          </cell>
        </row>
        <row r="205">
          <cell r="W205">
            <v>662.06</v>
          </cell>
          <cell r="AF205">
            <v>40023</v>
          </cell>
          <cell r="AG205" t="str">
            <v>6/1/2-324</v>
          </cell>
          <cell r="AH205">
            <v>466.24003221908981</v>
          </cell>
          <cell r="AM205">
            <v>7449</v>
          </cell>
          <cell r="AO205">
            <v>4931684.9399999995</v>
          </cell>
          <cell r="AQ205">
            <v>3473022</v>
          </cell>
          <cell r="AU205">
            <v>0</v>
          </cell>
          <cell r="AW205">
            <v>0</v>
          </cell>
          <cell r="AY205">
            <v>2701590.86675</v>
          </cell>
          <cell r="AZ205">
            <v>362.6783281984159</v>
          </cell>
          <cell r="BA205">
            <v>0</v>
          </cell>
          <cell r="BB205">
            <v>0</v>
          </cell>
          <cell r="BC205">
            <v>0</v>
          </cell>
          <cell r="BD205">
            <v>0</v>
          </cell>
          <cell r="BG205">
            <v>0</v>
          </cell>
          <cell r="BH205">
            <v>0</v>
          </cell>
          <cell r="BI205">
            <v>67860</v>
          </cell>
          <cell r="BJ205">
            <v>9.1099476439790568</v>
          </cell>
          <cell r="BK205">
            <v>0</v>
          </cell>
          <cell r="BL205">
            <v>0</v>
          </cell>
          <cell r="BM205">
            <v>360300</v>
          </cell>
          <cell r="BN205">
            <v>48.368908578332665</v>
          </cell>
          <cell r="BO205">
            <v>0</v>
          </cell>
          <cell r="BP205">
            <v>0</v>
          </cell>
          <cell r="BY205">
            <v>1628.1</v>
          </cell>
          <cell r="CF205">
            <v>1213.789</v>
          </cell>
          <cell r="CG205">
            <v>2225.75</v>
          </cell>
          <cell r="CJ205">
            <v>0</v>
          </cell>
          <cell r="CK205">
            <v>0</v>
          </cell>
          <cell r="CL205">
            <v>0</v>
          </cell>
          <cell r="CM205">
            <v>0</v>
          </cell>
          <cell r="CN205">
            <v>0</v>
          </cell>
          <cell r="CO205">
            <v>0</v>
          </cell>
          <cell r="CX205">
            <v>0</v>
          </cell>
          <cell r="CY205">
            <v>0</v>
          </cell>
          <cell r="DB205">
            <v>0</v>
          </cell>
          <cell r="DC205">
            <v>0</v>
          </cell>
          <cell r="DJ205" t="str">
            <v>НКРКП</v>
          </cell>
          <cell r="DL205">
            <v>40816</v>
          </cell>
          <cell r="DM205">
            <v>120</v>
          </cell>
          <cell r="DT205">
            <v>910.74857203189902</v>
          </cell>
        </row>
        <row r="206">
          <cell r="W206">
            <v>213.1</v>
          </cell>
          <cell r="AF206">
            <v>39765</v>
          </cell>
          <cell r="AG206">
            <v>188</v>
          </cell>
          <cell r="AH206">
            <v>213.10381873229807</v>
          </cell>
          <cell r="AM206">
            <v>51195</v>
          </cell>
          <cell r="AO206">
            <v>10909654.5</v>
          </cell>
          <cell r="AQ206">
            <v>10909850</v>
          </cell>
          <cell r="AU206">
            <v>0</v>
          </cell>
          <cell r="AW206">
            <v>0</v>
          </cell>
          <cell r="AY206">
            <v>6078351.4308000011</v>
          </cell>
          <cell r="AZ206">
            <v>118.72939605039556</v>
          </cell>
          <cell r="BA206">
            <v>0</v>
          </cell>
          <cell r="BB206">
            <v>0</v>
          </cell>
          <cell r="BC206">
            <v>0</v>
          </cell>
          <cell r="BD206">
            <v>0</v>
          </cell>
          <cell r="BG206">
            <v>0</v>
          </cell>
          <cell r="BH206">
            <v>0</v>
          </cell>
          <cell r="BI206">
            <v>1045870</v>
          </cell>
          <cell r="BJ206">
            <v>20.429143471042092</v>
          </cell>
          <cell r="BK206">
            <v>0</v>
          </cell>
          <cell r="BL206">
            <v>0</v>
          </cell>
          <cell r="BM206">
            <v>3043150</v>
          </cell>
          <cell r="BN206">
            <v>59.442328352378162</v>
          </cell>
          <cell r="BO206">
            <v>0</v>
          </cell>
          <cell r="BP206">
            <v>0</v>
          </cell>
          <cell r="BY206">
            <v>1145.1300000000001</v>
          </cell>
          <cell r="CF206">
            <v>8357.19</v>
          </cell>
          <cell r="CG206">
            <v>727.32</v>
          </cell>
          <cell r="CJ206">
            <v>0</v>
          </cell>
          <cell r="CK206">
            <v>0</v>
          </cell>
          <cell r="CL206">
            <v>0</v>
          </cell>
          <cell r="CM206">
            <v>0</v>
          </cell>
          <cell r="CN206">
            <v>0</v>
          </cell>
          <cell r="CO206">
            <v>0</v>
          </cell>
          <cell r="CX206">
            <v>0</v>
          </cell>
          <cell r="CY206">
            <v>0</v>
          </cell>
          <cell r="DB206">
            <v>0</v>
          </cell>
          <cell r="DC206">
            <v>0</v>
          </cell>
          <cell r="DJ206" t="str">
            <v>НКРЕ</v>
          </cell>
          <cell r="DL206">
            <v>40526</v>
          </cell>
          <cell r="DM206">
            <v>1743</v>
          </cell>
          <cell r="DO206" t="str">
            <v>тариф на теплову енергію</v>
          </cell>
          <cell r="DT206">
            <v>234.41</v>
          </cell>
        </row>
        <row r="207">
          <cell r="W207">
            <v>558.78</v>
          </cell>
          <cell r="AF207">
            <v>39871</v>
          </cell>
          <cell r="AG207">
            <v>50</v>
          </cell>
          <cell r="AH207">
            <v>447.02107209772004</v>
          </cell>
          <cell r="AM207">
            <v>16438.8</v>
          </cell>
          <cell r="AO207">
            <v>9185672.6639999989</v>
          </cell>
          <cell r="AQ207">
            <v>7348490</v>
          </cell>
          <cell r="AU207">
            <v>0</v>
          </cell>
          <cell r="AW207">
            <v>0</v>
          </cell>
          <cell r="AY207">
            <v>5748687</v>
          </cell>
          <cell r="AZ207">
            <v>349.7023505365355</v>
          </cell>
          <cell r="BA207">
            <v>0</v>
          </cell>
          <cell r="BB207">
            <v>0</v>
          </cell>
          <cell r="BC207">
            <v>0</v>
          </cell>
          <cell r="BD207">
            <v>0</v>
          </cell>
          <cell r="BG207">
            <v>0</v>
          </cell>
          <cell r="BH207">
            <v>0</v>
          </cell>
          <cell r="BI207">
            <v>330540</v>
          </cell>
          <cell r="BJ207">
            <v>20.107307102708226</v>
          </cell>
          <cell r="BK207">
            <v>0</v>
          </cell>
          <cell r="BL207">
            <v>0</v>
          </cell>
          <cell r="BM207">
            <v>1054970</v>
          </cell>
          <cell r="BN207">
            <v>64.175608925225688</v>
          </cell>
          <cell r="BO207">
            <v>0</v>
          </cell>
          <cell r="BP207">
            <v>0</v>
          </cell>
          <cell r="BY207">
            <v>1145.1300000000001</v>
          </cell>
          <cell r="CF207">
            <v>2683.4809195938851</v>
          </cell>
          <cell r="CG207">
            <v>2142.25</v>
          </cell>
          <cell r="CJ207">
            <v>0</v>
          </cell>
          <cell r="CK207">
            <v>0</v>
          </cell>
          <cell r="CL207">
            <v>0</v>
          </cell>
          <cell r="CM207">
            <v>0</v>
          </cell>
          <cell r="CN207">
            <v>0</v>
          </cell>
          <cell r="CO207">
            <v>0</v>
          </cell>
          <cell r="CX207">
            <v>0</v>
          </cell>
          <cell r="CY207">
            <v>0</v>
          </cell>
          <cell r="DB207">
            <v>0</v>
          </cell>
          <cell r="DC207">
            <v>0</v>
          </cell>
          <cell r="DJ207" t="str">
            <v>НКРКП</v>
          </cell>
          <cell r="DL207">
            <v>40816</v>
          </cell>
          <cell r="DM207">
            <v>105</v>
          </cell>
          <cell r="DT207">
            <v>821.55</v>
          </cell>
        </row>
        <row r="208">
          <cell r="W208">
            <v>558.78</v>
          </cell>
          <cell r="AF208">
            <v>39871</v>
          </cell>
          <cell r="AG208">
            <v>51</v>
          </cell>
          <cell r="AH208">
            <v>447.02217642900786</v>
          </cell>
          <cell r="AM208">
            <v>4173.3500000000004</v>
          </cell>
          <cell r="AO208">
            <v>2331984.5130000003</v>
          </cell>
          <cell r="AQ208">
            <v>1865580</v>
          </cell>
          <cell r="AU208">
            <v>0</v>
          </cell>
          <cell r="AW208">
            <v>0</v>
          </cell>
          <cell r="AY208">
            <v>1459450.6575</v>
          </cell>
          <cell r="AZ208">
            <v>349.70722740723875</v>
          </cell>
          <cell r="BA208">
            <v>0</v>
          </cell>
          <cell r="BB208">
            <v>0</v>
          </cell>
          <cell r="BC208">
            <v>0</v>
          </cell>
          <cell r="BD208">
            <v>0</v>
          </cell>
          <cell r="BG208">
            <v>0</v>
          </cell>
          <cell r="BH208">
            <v>0</v>
          </cell>
          <cell r="BI208">
            <v>84650</v>
          </cell>
          <cell r="BJ208">
            <v>20.283465321624114</v>
          </cell>
          <cell r="BK208">
            <v>0</v>
          </cell>
          <cell r="BL208">
            <v>0</v>
          </cell>
          <cell r="BM208">
            <v>262610</v>
          </cell>
          <cell r="BN208">
            <v>62.925467550049717</v>
          </cell>
          <cell r="BO208">
            <v>0</v>
          </cell>
          <cell r="BP208">
            <v>0</v>
          </cell>
          <cell r="BY208">
            <v>1145.1300000000001</v>
          </cell>
          <cell r="CF208">
            <v>681.27</v>
          </cell>
          <cell r="CG208">
            <v>2142.25</v>
          </cell>
          <cell r="CJ208">
            <v>0</v>
          </cell>
          <cell r="CK208">
            <v>0</v>
          </cell>
          <cell r="CL208">
            <v>0</v>
          </cell>
          <cell r="CM208">
            <v>0</v>
          </cell>
          <cell r="CN208">
            <v>0</v>
          </cell>
          <cell r="CO208">
            <v>0</v>
          </cell>
          <cell r="CX208">
            <v>0</v>
          </cell>
          <cell r="CY208">
            <v>0</v>
          </cell>
          <cell r="DB208">
            <v>0</v>
          </cell>
          <cell r="DC208">
            <v>0</v>
          </cell>
          <cell r="DJ208" t="str">
            <v>НКРКП</v>
          </cell>
          <cell r="DL208">
            <v>40816</v>
          </cell>
          <cell r="DM208">
            <v>105</v>
          </cell>
          <cell r="DT208">
            <v>821.55</v>
          </cell>
        </row>
        <row r="209">
          <cell r="W209">
            <v>216.05</v>
          </cell>
          <cell r="AF209">
            <v>39441</v>
          </cell>
          <cell r="AG209">
            <v>47</v>
          </cell>
          <cell r="AH209">
            <v>215.18968757937515</v>
          </cell>
          <cell r="AM209">
            <v>19685</v>
          </cell>
          <cell r="AO209">
            <v>4252944.25</v>
          </cell>
          <cell r="AQ209">
            <v>4236009</v>
          </cell>
          <cell r="AU209">
            <v>0</v>
          </cell>
          <cell r="AW209">
            <v>0</v>
          </cell>
          <cell r="AY209">
            <v>1911367</v>
          </cell>
          <cell r="AZ209">
            <v>97.097637795275588</v>
          </cell>
          <cell r="BA209">
            <v>0</v>
          </cell>
          <cell r="BB209">
            <v>0</v>
          </cell>
          <cell r="BC209">
            <v>0</v>
          </cell>
          <cell r="BD209">
            <v>0</v>
          </cell>
          <cell r="BG209">
            <v>0</v>
          </cell>
          <cell r="BH209">
            <v>0</v>
          </cell>
          <cell r="BI209">
            <v>286436</v>
          </cell>
          <cell r="BJ209">
            <v>14.550977901955804</v>
          </cell>
          <cell r="BK209">
            <v>0</v>
          </cell>
          <cell r="BL209">
            <v>0</v>
          </cell>
          <cell r="BM209">
            <v>1520836</v>
          </cell>
          <cell r="BN209">
            <v>77.258623317246631</v>
          </cell>
          <cell r="BO209">
            <v>0</v>
          </cell>
          <cell r="BP209">
            <v>0</v>
          </cell>
          <cell r="BY209">
            <v>1620.75</v>
          </cell>
          <cell r="CF209">
            <v>2627.9588076775008</v>
          </cell>
          <cell r="CG209">
            <v>727.32</v>
          </cell>
          <cell r="CJ209">
            <v>0</v>
          </cell>
          <cell r="CK209">
            <v>0</v>
          </cell>
          <cell r="CL209">
            <v>0</v>
          </cell>
          <cell r="CM209">
            <v>0</v>
          </cell>
          <cell r="CN209">
            <v>0</v>
          </cell>
          <cell r="CO209">
            <v>0</v>
          </cell>
          <cell r="CX209">
            <v>0</v>
          </cell>
          <cell r="CY209">
            <v>0</v>
          </cell>
          <cell r="DB209">
            <v>0</v>
          </cell>
          <cell r="DC209">
            <v>0</v>
          </cell>
          <cell r="DJ209" t="str">
            <v>МОС</v>
          </cell>
          <cell r="DL209">
            <v>39793</v>
          </cell>
          <cell r="DM209">
            <v>1157</v>
          </cell>
          <cell r="DO209" t="str">
            <v>тариф на послуги з уентрального опалення без внутрішньобудинкових витрат</v>
          </cell>
          <cell r="DT209">
            <v>2016.05</v>
          </cell>
        </row>
        <row r="210">
          <cell r="W210">
            <v>431.35</v>
          </cell>
          <cell r="AF210">
            <v>39441</v>
          </cell>
          <cell r="AG210">
            <v>47</v>
          </cell>
          <cell r="AH210">
            <v>393.94702242846097</v>
          </cell>
          <cell r="AM210">
            <v>5172</v>
          </cell>
          <cell r="AO210">
            <v>2230942.2000000002</v>
          </cell>
          <cell r="AQ210">
            <v>2037494</v>
          </cell>
          <cell r="AU210">
            <v>0</v>
          </cell>
          <cell r="AW210">
            <v>0</v>
          </cell>
          <cell r="AY210">
            <v>1426701</v>
          </cell>
          <cell r="AZ210">
            <v>275.85092807424593</v>
          </cell>
          <cell r="BA210">
            <v>0</v>
          </cell>
          <cell r="BB210">
            <v>0</v>
          </cell>
          <cell r="BC210">
            <v>0</v>
          </cell>
          <cell r="BD210">
            <v>0</v>
          </cell>
          <cell r="BG210">
            <v>0</v>
          </cell>
          <cell r="BH210">
            <v>0</v>
          </cell>
          <cell r="BI210">
            <v>75257</v>
          </cell>
          <cell r="BJ210">
            <v>14.550850734725445</v>
          </cell>
          <cell r="BK210">
            <v>0</v>
          </cell>
          <cell r="BL210">
            <v>0</v>
          </cell>
          <cell r="BM210">
            <v>399576</v>
          </cell>
          <cell r="BN210">
            <v>77.257540603248259</v>
          </cell>
          <cell r="BO210">
            <v>0</v>
          </cell>
          <cell r="BP210">
            <v>0</v>
          </cell>
          <cell r="BY210">
            <v>1620.75</v>
          </cell>
          <cell r="CF210">
            <v>690.5051375249858</v>
          </cell>
          <cell r="CG210">
            <v>2066.17</v>
          </cell>
          <cell r="CJ210">
            <v>0</v>
          </cell>
          <cell r="CK210">
            <v>0</v>
          </cell>
          <cell r="CL210">
            <v>0</v>
          </cell>
          <cell r="CM210">
            <v>0</v>
          </cell>
          <cell r="CN210">
            <v>0</v>
          </cell>
          <cell r="CO210">
            <v>0</v>
          </cell>
          <cell r="CX210">
            <v>0</v>
          </cell>
          <cell r="CY210">
            <v>0</v>
          </cell>
          <cell r="DB210">
            <v>0</v>
          </cell>
          <cell r="DC210">
            <v>0</v>
          </cell>
          <cell r="DJ210" t="str">
            <v>НКРКП</v>
          </cell>
          <cell r="DL210">
            <v>40904</v>
          </cell>
          <cell r="DM210">
            <v>237</v>
          </cell>
          <cell r="DT210">
            <v>665.16</v>
          </cell>
        </row>
        <row r="211">
          <cell r="W211">
            <v>470.85</v>
          </cell>
          <cell r="AF211">
            <v>39441</v>
          </cell>
          <cell r="AG211">
            <v>47</v>
          </cell>
          <cell r="AH211">
            <v>393.95425174463685</v>
          </cell>
          <cell r="AM211">
            <v>19345</v>
          </cell>
          <cell r="AO211">
            <v>9108593.25</v>
          </cell>
          <cell r="AQ211">
            <v>7621045</v>
          </cell>
          <cell r="AU211">
            <v>0</v>
          </cell>
          <cell r="AW211">
            <v>0</v>
          </cell>
          <cell r="AY211">
            <v>5336576.1919499999</v>
          </cell>
          <cell r="AZ211">
            <v>275.86333377875417</v>
          </cell>
          <cell r="BA211">
            <v>0</v>
          </cell>
          <cell r="BB211">
            <v>0</v>
          </cell>
          <cell r="BC211">
            <v>0</v>
          </cell>
          <cell r="BD211">
            <v>0</v>
          </cell>
          <cell r="BG211">
            <v>0</v>
          </cell>
          <cell r="BH211">
            <v>0</v>
          </cell>
          <cell r="BI211">
            <v>281637</v>
          </cell>
          <cell r="BJ211">
            <v>14.558645644869475</v>
          </cell>
          <cell r="BK211">
            <v>0</v>
          </cell>
          <cell r="BL211">
            <v>0</v>
          </cell>
          <cell r="BM211">
            <v>1495355</v>
          </cell>
          <cell r="BN211">
            <v>77.299302145257172</v>
          </cell>
          <cell r="BO211">
            <v>0</v>
          </cell>
          <cell r="BP211">
            <v>0</v>
          </cell>
          <cell r="BY211">
            <v>1620.75</v>
          </cell>
          <cell r="CF211">
            <v>2582.835</v>
          </cell>
          <cell r="CG211">
            <v>2066.17</v>
          </cell>
          <cell r="CJ211">
            <v>0</v>
          </cell>
          <cell r="CK211">
            <v>0</v>
          </cell>
          <cell r="CL211">
            <v>0</v>
          </cell>
          <cell r="CM211">
            <v>0</v>
          </cell>
          <cell r="CN211">
            <v>0</v>
          </cell>
          <cell r="CO211">
            <v>0</v>
          </cell>
          <cell r="CX211">
            <v>0</v>
          </cell>
          <cell r="CY211">
            <v>0</v>
          </cell>
          <cell r="DB211">
            <v>0</v>
          </cell>
          <cell r="DC211">
            <v>0</v>
          </cell>
          <cell r="DJ211" t="str">
            <v>НКРКП</v>
          </cell>
          <cell r="DL211">
            <v>40904</v>
          </cell>
          <cell r="DM211">
            <v>237</v>
          </cell>
          <cell r="DT211">
            <v>704.66</v>
          </cell>
        </row>
        <row r="212">
          <cell r="W212">
            <v>207.49</v>
          </cell>
          <cell r="AF212">
            <v>40050</v>
          </cell>
          <cell r="AG212" t="str">
            <v>6/1/3-340</v>
          </cell>
          <cell r="AH212">
            <v>198.18049291220146</v>
          </cell>
          <cell r="AM212">
            <v>474689</v>
          </cell>
          <cell r="AO212">
            <v>98493220.609999999</v>
          </cell>
          <cell r="AQ212">
            <v>94074100</v>
          </cell>
          <cell r="AU212">
            <v>0</v>
          </cell>
          <cell r="AW212">
            <v>45850499.999999993</v>
          </cell>
          <cell r="AY212">
            <v>24106200</v>
          </cell>
          <cell r="AZ212">
            <v>50.783144332394471</v>
          </cell>
          <cell r="BA212">
            <v>0</v>
          </cell>
          <cell r="BB212">
            <v>0</v>
          </cell>
          <cell r="BC212">
            <v>0</v>
          </cell>
          <cell r="BD212">
            <v>0</v>
          </cell>
          <cell r="BG212">
            <v>0</v>
          </cell>
          <cell r="BH212">
            <v>0</v>
          </cell>
          <cell r="BI212">
            <v>5609460</v>
          </cell>
          <cell r="BJ212">
            <v>11.817126581825153</v>
          </cell>
          <cell r="BK212">
            <v>0</v>
          </cell>
          <cell r="BL212">
            <v>0</v>
          </cell>
          <cell r="BM212">
            <v>13600760</v>
          </cell>
          <cell r="BN212">
            <v>28.651938427054343</v>
          </cell>
          <cell r="BO212">
            <v>0</v>
          </cell>
          <cell r="BP212">
            <v>0</v>
          </cell>
          <cell r="BY212">
            <v>1996.8</v>
          </cell>
          <cell r="CF212">
            <v>33143.87064840785</v>
          </cell>
          <cell r="CG212">
            <v>727.32</v>
          </cell>
          <cell r="CJ212">
            <v>0</v>
          </cell>
          <cell r="CK212">
            <v>0</v>
          </cell>
          <cell r="CL212">
            <v>0</v>
          </cell>
          <cell r="CM212">
            <v>305323.9661716721</v>
          </cell>
          <cell r="CN212">
            <v>150.16999999999999</v>
          </cell>
          <cell r="CO212">
            <v>227.44</v>
          </cell>
          <cell r="CX212">
            <v>0</v>
          </cell>
          <cell r="CY212">
            <v>0</v>
          </cell>
          <cell r="DB212">
            <v>0</v>
          </cell>
          <cell r="DC212">
            <v>0</v>
          </cell>
          <cell r="DJ212" t="str">
            <v>НКРЕ</v>
          </cell>
          <cell r="DL212">
            <v>40526</v>
          </cell>
          <cell r="DM212">
            <v>1857</v>
          </cell>
          <cell r="DO212" t="str">
            <v>тариф на теплову енергію для споживачів без приладів обліку</v>
          </cell>
          <cell r="DT212">
            <v>228.24</v>
          </cell>
        </row>
        <row r="213">
          <cell r="W213">
            <v>485.47</v>
          </cell>
          <cell r="AF213">
            <v>40050</v>
          </cell>
          <cell r="AG213" t="str">
            <v>6/1/3-340</v>
          </cell>
          <cell r="AH213">
            <v>422.8579181469774</v>
          </cell>
          <cell r="AM213">
            <v>142100</v>
          </cell>
          <cell r="AO213">
            <v>68985287</v>
          </cell>
          <cell r="AQ213">
            <v>60088110.168685488</v>
          </cell>
          <cell r="AU213">
            <v>0</v>
          </cell>
          <cell r="AW213">
            <v>39272978.431756511</v>
          </cell>
          <cell r="AY213">
            <v>13640002.037399782</v>
          </cell>
          <cell r="AZ213">
            <v>95.988754661504444</v>
          </cell>
          <cell r="BA213">
            <v>0</v>
          </cell>
          <cell r="BB213">
            <v>0</v>
          </cell>
          <cell r="BC213">
            <v>0</v>
          </cell>
          <cell r="BD213">
            <v>0</v>
          </cell>
          <cell r="BG213">
            <v>0</v>
          </cell>
          <cell r="BH213">
            <v>0</v>
          </cell>
          <cell r="BI213">
            <v>1685944.3309928107</v>
          </cell>
          <cell r="BJ213">
            <v>11.864492125213305</v>
          </cell>
          <cell r="BK213">
            <v>0</v>
          </cell>
          <cell r="BL213">
            <v>0</v>
          </cell>
          <cell r="BM213">
            <v>4071675.6091420259</v>
          </cell>
          <cell r="BN213">
            <v>28.653593308529388</v>
          </cell>
          <cell r="BO213">
            <v>0</v>
          </cell>
          <cell r="BP213">
            <v>0</v>
          </cell>
          <cell r="BY213">
            <v>1996.8</v>
          </cell>
          <cell r="CF213">
            <v>6367.1383066401131</v>
          </cell>
          <cell r="CG213">
            <v>2142.25</v>
          </cell>
          <cell r="CJ213">
            <v>0</v>
          </cell>
          <cell r="CK213">
            <v>0</v>
          </cell>
          <cell r="CL213">
            <v>0</v>
          </cell>
          <cell r="CM213">
            <v>117176.80639621825</v>
          </cell>
          <cell r="CN213">
            <v>335.16</v>
          </cell>
          <cell r="CO213">
            <v>669.09</v>
          </cell>
          <cell r="CX213">
            <v>0</v>
          </cell>
          <cell r="CY213">
            <v>0</v>
          </cell>
          <cell r="DB213">
            <v>0</v>
          </cell>
          <cell r="DC213">
            <v>0</v>
          </cell>
          <cell r="DJ213" t="str">
            <v>НКРКП</v>
          </cell>
          <cell r="DL213">
            <v>40816</v>
          </cell>
          <cell r="DM213">
            <v>121</v>
          </cell>
          <cell r="DO213" t="str">
            <v>без приладів обліку</v>
          </cell>
          <cell r="DT213">
            <v>742.42</v>
          </cell>
        </row>
        <row r="214">
          <cell r="W214">
            <v>638.54999999999995</v>
          </cell>
          <cell r="AF214">
            <v>40050</v>
          </cell>
          <cell r="AG214" t="str">
            <v>6/1/3-340</v>
          </cell>
          <cell r="AH214">
            <v>422.8579181469774</v>
          </cell>
          <cell r="AM214">
            <v>36635</v>
          </cell>
          <cell r="AO214">
            <v>23393279.25</v>
          </cell>
          <cell r="AQ214">
            <v>15491399.831314517</v>
          </cell>
          <cell r="AU214">
            <v>0</v>
          </cell>
          <cell r="AW214">
            <v>10125021.568243489</v>
          </cell>
          <cell r="AY214">
            <v>3516548.027024216</v>
          </cell>
          <cell r="AZ214">
            <v>95.988754661504458</v>
          </cell>
          <cell r="BA214">
            <v>0</v>
          </cell>
          <cell r="BB214">
            <v>0</v>
          </cell>
          <cell r="BC214">
            <v>0</v>
          </cell>
          <cell r="BD214">
            <v>0</v>
          </cell>
          <cell r="BG214">
            <v>0</v>
          </cell>
          <cell r="BH214">
            <v>0</v>
          </cell>
          <cell r="BI214">
            <v>434655.6690071894</v>
          </cell>
          <cell r="BJ214">
            <v>11.864492125213305</v>
          </cell>
          <cell r="BK214">
            <v>0</v>
          </cell>
          <cell r="BL214">
            <v>0</v>
          </cell>
          <cell r="BM214">
            <v>1049724.3908579741</v>
          </cell>
          <cell r="BN214">
            <v>28.653593308529388</v>
          </cell>
          <cell r="BO214">
            <v>0</v>
          </cell>
          <cell r="BP214">
            <v>0</v>
          </cell>
          <cell r="BY214">
            <v>1996.8</v>
          </cell>
          <cell r="CF214">
            <v>1641.5208435169639</v>
          </cell>
          <cell r="CG214">
            <v>2142.25</v>
          </cell>
          <cell r="CJ214">
            <v>0</v>
          </cell>
          <cell r="CK214">
            <v>0</v>
          </cell>
          <cell r="CL214">
            <v>0</v>
          </cell>
          <cell r="CM214">
            <v>30209.516554014466</v>
          </cell>
          <cell r="CN214">
            <v>335.16</v>
          </cell>
          <cell r="CO214">
            <v>669.09</v>
          </cell>
          <cell r="CX214">
            <v>0</v>
          </cell>
          <cell r="CY214">
            <v>0</v>
          </cell>
          <cell r="DB214">
            <v>0</v>
          </cell>
          <cell r="DC214">
            <v>0</v>
          </cell>
          <cell r="DJ214" t="str">
            <v>НКРКП</v>
          </cell>
          <cell r="DL214">
            <v>40816</v>
          </cell>
          <cell r="DM214">
            <v>121</v>
          </cell>
          <cell r="DO214" t="str">
            <v>без приладів обліку</v>
          </cell>
          <cell r="DT214">
            <v>893.52</v>
          </cell>
        </row>
        <row r="215">
          <cell r="W215">
            <v>214.77</v>
          </cell>
          <cell r="AF215">
            <v>40050</v>
          </cell>
          <cell r="AG215" t="str">
            <v>6/1/3-341</v>
          </cell>
          <cell r="AH215">
            <v>205.12178872621504</v>
          </cell>
          <cell r="AM215">
            <v>61541</v>
          </cell>
          <cell r="AO215">
            <v>13217160.57</v>
          </cell>
          <cell r="AQ215">
            <v>12623400</v>
          </cell>
          <cell r="AU215">
            <v>0</v>
          </cell>
          <cell r="AW215">
            <v>5944329.2799999993</v>
          </cell>
          <cell r="AY215">
            <v>3125314</v>
          </cell>
          <cell r="AZ215">
            <v>50.784257649371966</v>
          </cell>
          <cell r="BA215">
            <v>0</v>
          </cell>
          <cell r="BB215">
            <v>0</v>
          </cell>
          <cell r="BC215">
            <v>0</v>
          </cell>
          <cell r="BD215">
            <v>0</v>
          </cell>
          <cell r="BG215">
            <v>0</v>
          </cell>
          <cell r="BH215">
            <v>0</v>
          </cell>
          <cell r="BI215">
            <v>727240</v>
          </cell>
          <cell r="BJ215">
            <v>11.817162542045141</v>
          </cell>
          <cell r="BK215">
            <v>0</v>
          </cell>
          <cell r="BL215">
            <v>0</v>
          </cell>
          <cell r="BM215">
            <v>1763180</v>
          </cell>
          <cell r="BN215">
            <v>28.650493167156856</v>
          </cell>
          <cell r="BO215">
            <v>0</v>
          </cell>
          <cell r="BP215">
            <v>0</v>
          </cell>
          <cell r="BY215">
            <v>1996.8</v>
          </cell>
          <cell r="CF215">
            <v>4297.0274432161905</v>
          </cell>
          <cell r="CG215">
            <v>727.32</v>
          </cell>
          <cell r="CJ215">
            <v>0</v>
          </cell>
          <cell r="CK215">
            <v>0</v>
          </cell>
          <cell r="CL215">
            <v>0</v>
          </cell>
          <cell r="CM215">
            <v>39584</v>
          </cell>
          <cell r="CN215">
            <v>150.16999999999999</v>
          </cell>
          <cell r="CO215">
            <v>227.44</v>
          </cell>
          <cell r="CX215">
            <v>0</v>
          </cell>
          <cell r="CY215">
            <v>0</v>
          </cell>
          <cell r="DB215">
            <v>0</v>
          </cell>
          <cell r="DC215">
            <v>0</v>
          </cell>
          <cell r="DJ215" t="str">
            <v>НКРЕ</v>
          </cell>
          <cell r="DL215">
            <v>40526</v>
          </cell>
          <cell r="DM215">
            <v>1857</v>
          </cell>
          <cell r="DO215" t="str">
            <v>тариф на теплову енергію для споживачів з приладами обліку</v>
          </cell>
          <cell r="DT215">
            <v>236.24</v>
          </cell>
        </row>
        <row r="216">
          <cell r="W216">
            <v>494.5</v>
          </cell>
          <cell r="AF216">
            <v>40050</v>
          </cell>
          <cell r="AG216" t="str">
            <v>6/1/3-341</v>
          </cell>
          <cell r="AH216">
            <v>429.79922408178288</v>
          </cell>
          <cell r="AM216">
            <v>18.007999999999999</v>
          </cell>
          <cell r="AO216">
            <v>8904.9560000000001</v>
          </cell>
          <cell r="AQ216">
            <v>7739.8244272647462</v>
          </cell>
          <cell r="AU216">
            <v>0</v>
          </cell>
          <cell r="AW216">
            <v>4977.9373703735373</v>
          </cell>
          <cell r="AY216">
            <v>1727.5005097272954</v>
          </cell>
          <cell r="AZ216">
            <v>95.929615155891568</v>
          </cell>
          <cell r="BA216">
            <v>0</v>
          </cell>
          <cell r="BB216">
            <v>0</v>
          </cell>
          <cell r="BC216">
            <v>0</v>
          </cell>
          <cell r="BD216">
            <v>0</v>
          </cell>
          <cell r="BG216">
            <v>0</v>
          </cell>
          <cell r="BH216">
            <v>0</v>
          </cell>
          <cell r="BI216">
            <v>215.13677682439891</v>
          </cell>
          <cell r="BJ216">
            <v>11.946733497578794</v>
          </cell>
          <cell r="BK216">
            <v>0</v>
          </cell>
          <cell r="BL216">
            <v>0</v>
          </cell>
          <cell r="BM216">
            <v>797.75904057995638</v>
          </cell>
          <cell r="BN216">
            <v>44.300257695466257</v>
          </cell>
          <cell r="BO216">
            <v>0</v>
          </cell>
          <cell r="BP216">
            <v>0</v>
          </cell>
          <cell r="BY216">
            <v>1996.8</v>
          </cell>
          <cell r="CF216">
            <v>0.8063953832313201</v>
          </cell>
          <cell r="CG216">
            <v>2142.25</v>
          </cell>
          <cell r="CJ216">
            <v>0</v>
          </cell>
          <cell r="CK216">
            <v>0</v>
          </cell>
          <cell r="CL216">
            <v>0</v>
          </cell>
          <cell r="CM216">
            <v>14.852420844890611</v>
          </cell>
          <cell r="CN216">
            <v>335.16</v>
          </cell>
          <cell r="CO216">
            <v>669.09</v>
          </cell>
          <cell r="CX216">
            <v>0</v>
          </cell>
          <cell r="CY216">
            <v>0</v>
          </cell>
          <cell r="DB216">
            <v>0</v>
          </cell>
          <cell r="DC216">
            <v>0</v>
          </cell>
          <cell r="DJ216" t="str">
            <v>НКРКП</v>
          </cell>
          <cell r="DL216">
            <v>40816</v>
          </cell>
          <cell r="DM216">
            <v>121</v>
          </cell>
          <cell r="DO216" t="str">
            <v>з приладами обліку</v>
          </cell>
          <cell r="DT216">
            <v>751.05</v>
          </cell>
        </row>
        <row r="217">
          <cell r="W217">
            <v>644.70000000000005</v>
          </cell>
          <cell r="AF217">
            <v>40050</v>
          </cell>
          <cell r="AG217" t="str">
            <v>6/1/3-341</v>
          </cell>
          <cell r="AH217">
            <v>429.79922408178288</v>
          </cell>
          <cell r="AM217">
            <v>547</v>
          </cell>
          <cell r="AO217">
            <v>352650.9</v>
          </cell>
          <cell r="AQ217">
            <v>235100.17557273523</v>
          </cell>
          <cell r="AU217">
            <v>0</v>
          </cell>
          <cell r="AW217">
            <v>151206.78262962712</v>
          </cell>
          <cell r="AY217">
            <v>52473.499490272698</v>
          </cell>
          <cell r="AZ217">
            <v>95.929615155891582</v>
          </cell>
          <cell r="BA217">
            <v>0</v>
          </cell>
          <cell r="BB217">
            <v>0</v>
          </cell>
          <cell r="BC217">
            <v>0</v>
          </cell>
          <cell r="BD217">
            <v>0</v>
          </cell>
          <cell r="BG217">
            <v>0</v>
          </cell>
          <cell r="BH217">
            <v>0</v>
          </cell>
          <cell r="BI217">
            <v>6534.8632231756001</v>
          </cell>
          <cell r="BJ217">
            <v>11.946733497578794</v>
          </cell>
          <cell r="BK217">
            <v>0</v>
          </cell>
          <cell r="BL217">
            <v>0</v>
          </cell>
          <cell r="BM217">
            <v>24232.240959420044</v>
          </cell>
          <cell r="BN217">
            <v>44.300257695466257</v>
          </cell>
          <cell r="BO217">
            <v>0</v>
          </cell>
          <cell r="BP217">
            <v>0</v>
          </cell>
          <cell r="BY217">
            <v>1996.8</v>
          </cell>
          <cell r="CF217">
            <v>24.494573224540879</v>
          </cell>
          <cell r="CG217">
            <v>2142.25</v>
          </cell>
          <cell r="CJ217">
            <v>0</v>
          </cell>
          <cell r="CK217">
            <v>0</v>
          </cell>
          <cell r="CL217">
            <v>0</v>
          </cell>
          <cell r="CM217">
            <v>451.14805653904733</v>
          </cell>
          <cell r="CN217">
            <v>335.16</v>
          </cell>
          <cell r="CO217">
            <v>669.09</v>
          </cell>
          <cell r="CX217">
            <v>0</v>
          </cell>
          <cell r="CY217">
            <v>0</v>
          </cell>
          <cell r="DB217">
            <v>0</v>
          </cell>
          <cell r="DC217">
            <v>0</v>
          </cell>
          <cell r="DJ217" t="str">
            <v>НКРКП</v>
          </cell>
          <cell r="DL217">
            <v>40816</v>
          </cell>
          <cell r="DM217">
            <v>121</v>
          </cell>
          <cell r="DO217" t="str">
            <v>з приладами обліку</v>
          </cell>
          <cell r="DT217">
            <v>901.25</v>
          </cell>
        </row>
        <row r="218">
          <cell r="W218">
            <v>206.68</v>
          </cell>
          <cell r="AF218">
            <v>40448</v>
          </cell>
          <cell r="AG218" t="str">
            <v>6/1/1-2956/1/1-296</v>
          </cell>
          <cell r="AH218">
            <v>263.61155096403098</v>
          </cell>
          <cell r="AM218">
            <v>52851</v>
          </cell>
          <cell r="AO218">
            <v>10923244.68</v>
          </cell>
          <cell r="AQ218">
            <v>13932134.08</v>
          </cell>
          <cell r="AU218">
            <v>0</v>
          </cell>
          <cell r="AW218">
            <v>10443968.08</v>
          </cell>
          <cell r="AY218">
            <v>0</v>
          </cell>
          <cell r="AZ218">
            <v>0</v>
          </cell>
          <cell r="BA218">
            <v>0</v>
          </cell>
          <cell r="BB218">
            <v>0</v>
          </cell>
          <cell r="BC218">
            <v>0</v>
          </cell>
          <cell r="BD218">
            <v>0</v>
          </cell>
          <cell r="BG218">
            <v>0</v>
          </cell>
          <cell r="BH218">
            <v>0</v>
          </cell>
          <cell r="BI218">
            <v>30144.433700000001</v>
          </cell>
          <cell r="BJ218">
            <v>0.57036638284989882</v>
          </cell>
          <cell r="BK218">
            <v>0</v>
          </cell>
          <cell r="BL218">
            <v>0</v>
          </cell>
          <cell r="BM218">
            <v>418276.99140000006</v>
          </cell>
          <cell r="BN218">
            <v>7.9142682522563446</v>
          </cell>
          <cell r="BO218">
            <v>0</v>
          </cell>
          <cell r="BP218">
            <v>0</v>
          </cell>
          <cell r="BY218">
            <v>2748</v>
          </cell>
          <cell r="CF218">
            <v>0</v>
          </cell>
          <cell r="CG218">
            <v>0</v>
          </cell>
          <cell r="CJ218">
            <v>0</v>
          </cell>
          <cell r="CK218">
            <v>0</v>
          </cell>
          <cell r="CL218">
            <v>0</v>
          </cell>
          <cell r="CM218">
            <v>60749</v>
          </cell>
          <cell r="CN218">
            <v>171.92</v>
          </cell>
          <cell r="CO218">
            <v>181.85</v>
          </cell>
          <cell r="CX218">
            <v>0</v>
          </cell>
          <cell r="CY218">
            <v>0</v>
          </cell>
          <cell r="DB218">
            <v>0</v>
          </cell>
          <cell r="DC218">
            <v>0</v>
          </cell>
          <cell r="DJ218" t="str">
            <v>МОС</v>
          </cell>
          <cell r="DL218">
            <v>41228</v>
          </cell>
          <cell r="DM218">
            <v>471</v>
          </cell>
          <cell r="DO218" t="str">
            <v>послуга з централізованого опалення</v>
          </cell>
          <cell r="DT218">
            <v>206.68</v>
          </cell>
        </row>
        <row r="219">
          <cell r="W219">
            <v>508.27</v>
          </cell>
          <cell r="AF219">
            <v>40448</v>
          </cell>
          <cell r="AG219" t="str">
            <v>6/1/1-2956/1/1-296</v>
          </cell>
          <cell r="AH219">
            <v>490.1023559496652</v>
          </cell>
          <cell r="AM219">
            <v>13589</v>
          </cell>
          <cell r="AO219">
            <v>6906881.0299999993</v>
          </cell>
          <cell r="AQ219">
            <v>6660000.915</v>
          </cell>
          <cell r="AU219">
            <v>0</v>
          </cell>
          <cell r="AW219">
            <v>5763126.915</v>
          </cell>
          <cell r="AY219">
            <v>0</v>
          </cell>
          <cell r="AZ219">
            <v>0</v>
          </cell>
          <cell r="BA219">
            <v>0</v>
          </cell>
          <cell r="BB219">
            <v>0</v>
          </cell>
          <cell r="BC219">
            <v>0</v>
          </cell>
          <cell r="BD219">
            <v>0</v>
          </cell>
          <cell r="BG219">
            <v>0</v>
          </cell>
          <cell r="BH219">
            <v>0</v>
          </cell>
          <cell r="BI219">
            <v>7750.7088000000003</v>
          </cell>
          <cell r="BJ219">
            <v>0.57036638457575983</v>
          </cell>
          <cell r="BK219">
            <v>0</v>
          </cell>
          <cell r="BL219">
            <v>0</v>
          </cell>
          <cell r="BM219">
            <v>107546.99130000001</v>
          </cell>
          <cell r="BN219">
            <v>7.9142682537346394</v>
          </cell>
          <cell r="BO219">
            <v>0</v>
          </cell>
          <cell r="BP219">
            <v>0</v>
          </cell>
          <cell r="BY219">
            <v>2748</v>
          </cell>
          <cell r="CF219">
            <v>0</v>
          </cell>
          <cell r="CG219">
            <v>0</v>
          </cell>
          <cell r="CJ219">
            <v>0</v>
          </cell>
          <cell r="CK219">
            <v>0</v>
          </cell>
          <cell r="CL219">
            <v>0</v>
          </cell>
          <cell r="CM219">
            <v>15619.5</v>
          </cell>
          <cell r="CN219">
            <v>368.97</v>
          </cell>
          <cell r="CO219">
            <v>647.03</v>
          </cell>
          <cell r="CX219">
            <v>0</v>
          </cell>
          <cell r="CY219">
            <v>0</v>
          </cell>
          <cell r="DB219">
            <v>0</v>
          </cell>
          <cell r="DC219">
            <v>0</v>
          </cell>
          <cell r="DJ219" t="str">
            <v>МОС</v>
          </cell>
          <cell r="DL219">
            <v>41228</v>
          </cell>
          <cell r="DM219">
            <v>471</v>
          </cell>
          <cell r="DT219">
            <v>778.85</v>
          </cell>
        </row>
        <row r="220">
          <cell r="W220">
            <v>550.66999999999996</v>
          </cell>
          <cell r="AF220">
            <v>40448</v>
          </cell>
          <cell r="AG220" t="str">
            <v>6/1/1-2956/1/1-296</v>
          </cell>
          <cell r="AH220">
            <v>490.09760433070875</v>
          </cell>
          <cell r="AM220">
            <v>2286</v>
          </cell>
          <cell r="AO220">
            <v>1258831.6199999999</v>
          </cell>
          <cell r="AQ220">
            <v>1120363.1235000002</v>
          </cell>
          <cell r="AU220">
            <v>0</v>
          </cell>
          <cell r="AW220">
            <v>969487.1235000001</v>
          </cell>
          <cell r="AY220">
            <v>0</v>
          </cell>
          <cell r="AZ220">
            <v>0</v>
          </cell>
          <cell r="BA220">
            <v>0</v>
          </cell>
          <cell r="BB220">
            <v>0</v>
          </cell>
          <cell r="BC220">
            <v>0</v>
          </cell>
          <cell r="BD220">
            <v>0</v>
          </cell>
          <cell r="BG220">
            <v>0</v>
          </cell>
          <cell r="BH220">
            <v>0</v>
          </cell>
          <cell r="BI220">
            <v>1303.8576</v>
          </cell>
          <cell r="BJ220">
            <v>0.57036640419947504</v>
          </cell>
          <cell r="BK220">
            <v>0</v>
          </cell>
          <cell r="BL220">
            <v>0</v>
          </cell>
          <cell r="BM220">
            <v>18092.0173</v>
          </cell>
          <cell r="BN220">
            <v>7.914268285214348</v>
          </cell>
          <cell r="BO220">
            <v>0</v>
          </cell>
          <cell r="BP220">
            <v>0</v>
          </cell>
          <cell r="BY220">
            <v>2748</v>
          </cell>
          <cell r="CF220">
            <v>0</v>
          </cell>
          <cell r="CG220">
            <v>0</v>
          </cell>
          <cell r="CJ220">
            <v>0</v>
          </cell>
          <cell r="CK220">
            <v>0</v>
          </cell>
          <cell r="CL220">
            <v>0</v>
          </cell>
          <cell r="CM220">
            <v>2627.55</v>
          </cell>
          <cell r="CN220">
            <v>368.97</v>
          </cell>
          <cell r="CO220">
            <v>647.03</v>
          </cell>
          <cell r="CX220">
            <v>0</v>
          </cell>
          <cell r="CY220">
            <v>0</v>
          </cell>
          <cell r="DB220">
            <v>0</v>
          </cell>
          <cell r="DC220">
            <v>0</v>
          </cell>
          <cell r="DJ220" t="str">
            <v>МОС</v>
          </cell>
          <cell r="DL220">
            <v>41228</v>
          </cell>
          <cell r="DM220">
            <v>471</v>
          </cell>
          <cell r="DT220">
            <v>778.85</v>
          </cell>
        </row>
        <row r="221">
          <cell r="W221">
            <v>325.55720688054345</v>
          </cell>
          <cell r="AF221">
            <v>40429</v>
          </cell>
          <cell r="AG221">
            <v>431</v>
          </cell>
          <cell r="AH221">
            <v>414.03069500806566</v>
          </cell>
          <cell r="AM221">
            <v>35477.43</v>
          </cell>
          <cell r="AO221">
            <v>11549933.018099999</v>
          </cell>
          <cell r="AQ221">
            <v>14688744.999999998</v>
          </cell>
          <cell r="AU221">
            <v>0</v>
          </cell>
          <cell r="AW221">
            <v>0</v>
          </cell>
          <cell r="AY221">
            <v>5844083.3299999991</v>
          </cell>
          <cell r="AZ221">
            <v>164.72679475373496</v>
          </cell>
          <cell r="BA221">
            <v>0</v>
          </cell>
          <cell r="BB221">
            <v>0</v>
          </cell>
          <cell r="BC221">
            <v>0</v>
          </cell>
          <cell r="BD221">
            <v>0</v>
          </cell>
          <cell r="BG221">
            <v>0</v>
          </cell>
          <cell r="BH221">
            <v>0</v>
          </cell>
          <cell r="BI221">
            <v>1212747.9999999998</v>
          </cell>
          <cell r="BJ221">
            <v>34.183648590103616</v>
          </cell>
          <cell r="BK221">
            <v>0</v>
          </cell>
          <cell r="BL221">
            <v>0</v>
          </cell>
          <cell r="BM221">
            <v>4665122.7389464229</v>
          </cell>
          <cell r="BN221">
            <v>131.49550965068278</v>
          </cell>
          <cell r="BO221">
            <v>0</v>
          </cell>
          <cell r="BP221">
            <v>0</v>
          </cell>
          <cell r="BY221">
            <v>3388.2712962962964</v>
          </cell>
          <cell r="CF221">
            <v>5356.6299999999992</v>
          </cell>
          <cell r="CG221">
            <v>1091</v>
          </cell>
          <cell r="CJ221">
            <v>0</v>
          </cell>
          <cell r="CK221">
            <v>0</v>
          </cell>
          <cell r="CL221">
            <v>0</v>
          </cell>
          <cell r="CM221">
            <v>0</v>
          </cell>
          <cell r="CN221">
            <v>0</v>
          </cell>
          <cell r="CO221">
            <v>0</v>
          </cell>
          <cell r="CX221">
            <v>0</v>
          </cell>
          <cell r="CY221">
            <v>0</v>
          </cell>
          <cell r="DB221">
            <v>0</v>
          </cell>
          <cell r="DC221">
            <v>0</v>
          </cell>
          <cell r="DJ221" t="str">
            <v>МОС</v>
          </cell>
          <cell r="DL221" t="str">
            <v>23.12.2010;  23.12.2010; 01.02.2011</v>
          </cell>
          <cell r="DM221" t="str">
            <v>2345, 324, 9</v>
          </cell>
          <cell r="DO221" t="str">
            <v>Тариф на теплову енергію (за наявності приладів обліку)</v>
          </cell>
          <cell r="DT221">
            <v>325.55720688054345</v>
          </cell>
        </row>
        <row r="222">
          <cell r="W222">
            <v>696.48</v>
          </cell>
          <cell r="AF222">
            <v>40429</v>
          </cell>
          <cell r="AG222">
            <v>432</v>
          </cell>
          <cell r="AH222">
            <v>633.15974263847852</v>
          </cell>
          <cell r="AM222">
            <v>1782.92</v>
          </cell>
          <cell r="AO222">
            <v>1241768.1216000002</v>
          </cell>
          <cell r="AQ222">
            <v>1128873.1683449962</v>
          </cell>
          <cell r="AU222">
            <v>0</v>
          </cell>
          <cell r="AW222">
            <v>0</v>
          </cell>
          <cell r="AY222">
            <v>672565.2352272002</v>
          </cell>
          <cell r="AZ222">
            <v>377.22681624929902</v>
          </cell>
          <cell r="BA222">
            <v>0</v>
          </cell>
          <cell r="BB222">
            <v>0</v>
          </cell>
          <cell r="BC222">
            <v>0</v>
          </cell>
          <cell r="BD222">
            <v>0</v>
          </cell>
          <cell r="BG222">
            <v>0</v>
          </cell>
          <cell r="BH222">
            <v>0</v>
          </cell>
          <cell r="BI222">
            <v>61472.881891107696</v>
          </cell>
          <cell r="BJ222">
            <v>34.478766232420803</v>
          </cell>
          <cell r="BK222">
            <v>0</v>
          </cell>
          <cell r="BL222">
            <v>0</v>
          </cell>
          <cell r="BM222">
            <v>245971.8965124879</v>
          </cell>
          <cell r="BN222">
            <v>137.96014207731579</v>
          </cell>
          <cell r="BO222">
            <v>0</v>
          </cell>
          <cell r="BP222">
            <v>0</v>
          </cell>
          <cell r="BY222">
            <v>3388.2712962962964</v>
          </cell>
          <cell r="CF222">
            <v>272.85257865392271</v>
          </cell>
          <cell r="CG222">
            <v>2464.94</v>
          </cell>
          <cell r="CJ222">
            <v>0</v>
          </cell>
          <cell r="CK222">
            <v>0</v>
          </cell>
          <cell r="CL222">
            <v>0</v>
          </cell>
          <cell r="CM222">
            <v>0</v>
          </cell>
          <cell r="CN222">
            <v>0</v>
          </cell>
          <cell r="CO222">
            <v>0</v>
          </cell>
          <cell r="CX222">
            <v>0</v>
          </cell>
          <cell r="CY222">
            <v>0</v>
          </cell>
          <cell r="DB222">
            <v>0</v>
          </cell>
          <cell r="DC222">
            <v>0</v>
          </cell>
          <cell r="DJ222" t="str">
            <v>НКРКП</v>
          </cell>
          <cell r="DL222">
            <v>40836</v>
          </cell>
          <cell r="DM222">
            <v>213</v>
          </cell>
          <cell r="DT222">
            <v>893.44</v>
          </cell>
        </row>
        <row r="223">
          <cell r="W223">
            <v>696.48</v>
          </cell>
          <cell r="AF223">
            <v>40429</v>
          </cell>
          <cell r="AG223">
            <v>432</v>
          </cell>
          <cell r="AH223">
            <v>633.15539463804498</v>
          </cell>
          <cell r="AM223">
            <v>502.05500000000001</v>
          </cell>
          <cell r="AO223">
            <v>349671.26640000002</v>
          </cell>
          <cell r="AQ223">
            <v>317878.83165500365</v>
          </cell>
          <cell r="AU223">
            <v>0</v>
          </cell>
          <cell r="AW223">
            <v>0</v>
          </cell>
          <cell r="AY223">
            <v>189387.30867279967</v>
          </cell>
          <cell r="AZ223">
            <v>377.2242257776532</v>
          </cell>
          <cell r="BA223">
            <v>0</v>
          </cell>
          <cell r="BB223">
            <v>0</v>
          </cell>
          <cell r="BC223">
            <v>0</v>
          </cell>
          <cell r="BD223">
            <v>0</v>
          </cell>
          <cell r="BG223">
            <v>0</v>
          </cell>
          <cell r="BH223">
            <v>0</v>
          </cell>
          <cell r="BI223">
            <v>17310.1181088923</v>
          </cell>
          <cell r="BJ223">
            <v>34.478529461697029</v>
          </cell>
          <cell r="BK223">
            <v>0</v>
          </cell>
          <cell r="BL223">
            <v>0</v>
          </cell>
          <cell r="BM223">
            <v>69263.103487512082</v>
          </cell>
          <cell r="BN223">
            <v>137.95919468486935</v>
          </cell>
          <cell r="BO223">
            <v>0</v>
          </cell>
          <cell r="BP223">
            <v>0</v>
          </cell>
          <cell r="BY223">
            <v>3388.2712962962964</v>
          </cell>
          <cell r="CF223">
            <v>76.832421346077254</v>
          </cell>
          <cell r="CG223">
            <v>2464.94</v>
          </cell>
          <cell r="CJ223">
            <v>0</v>
          </cell>
          <cell r="CK223">
            <v>0</v>
          </cell>
          <cell r="CL223">
            <v>0</v>
          </cell>
          <cell r="CM223">
            <v>0</v>
          </cell>
          <cell r="CN223">
            <v>0</v>
          </cell>
          <cell r="CO223">
            <v>0</v>
          </cell>
          <cell r="CX223">
            <v>0</v>
          </cell>
          <cell r="CY223">
            <v>0</v>
          </cell>
          <cell r="DB223">
            <v>0</v>
          </cell>
          <cell r="DC223">
            <v>0</v>
          </cell>
          <cell r="DJ223" t="str">
            <v>НКРКП</v>
          </cell>
          <cell r="DL223">
            <v>40836</v>
          </cell>
          <cell r="DM223">
            <v>213</v>
          </cell>
          <cell r="DT223">
            <v>893.44</v>
          </cell>
        </row>
        <row r="224">
          <cell r="W224">
            <v>385.24</v>
          </cell>
          <cell r="AF224">
            <v>40443</v>
          </cell>
          <cell r="AG224">
            <v>942</v>
          </cell>
          <cell r="AH224">
            <v>363.29630688255804</v>
          </cell>
          <cell r="AM224">
            <v>31473.356</v>
          </cell>
          <cell r="AO224">
            <v>12124795.665440001</v>
          </cell>
          <cell r="AQ224">
            <v>11434154</v>
          </cell>
          <cell r="AU224">
            <v>0</v>
          </cell>
          <cell r="AW224">
            <v>0</v>
          </cell>
          <cell r="AY224">
            <v>5974554</v>
          </cell>
          <cell r="AZ224">
            <v>189.82894610921059</v>
          </cell>
          <cell r="BA224">
            <v>0</v>
          </cell>
          <cell r="BB224">
            <v>0</v>
          </cell>
          <cell r="BC224">
            <v>0</v>
          </cell>
          <cell r="BD224">
            <v>0</v>
          </cell>
          <cell r="BG224">
            <v>0</v>
          </cell>
          <cell r="BH224">
            <v>0</v>
          </cell>
          <cell r="BI224">
            <v>824002</v>
          </cell>
          <cell r="BJ224">
            <v>26.180938569118592</v>
          </cell>
          <cell r="BK224">
            <v>0</v>
          </cell>
          <cell r="BL224">
            <v>0</v>
          </cell>
          <cell r="BM224">
            <v>3627246</v>
          </cell>
          <cell r="BN224">
            <v>115.24814830677732</v>
          </cell>
          <cell r="BO224">
            <v>0</v>
          </cell>
          <cell r="BP224">
            <v>0</v>
          </cell>
          <cell r="BY224">
            <v>2607.52</v>
          </cell>
          <cell r="CF224">
            <v>5476.2179999999998</v>
          </cell>
          <cell r="CG224">
            <v>1091.00002958246</v>
          </cell>
          <cell r="CJ224">
            <v>0</v>
          </cell>
          <cell r="CK224">
            <v>0</v>
          </cell>
          <cell r="CL224">
            <v>0</v>
          </cell>
          <cell r="CM224">
            <v>0</v>
          </cell>
          <cell r="CN224">
            <v>0</v>
          </cell>
          <cell r="CO224">
            <v>0</v>
          </cell>
          <cell r="CX224">
            <v>0</v>
          </cell>
          <cell r="CY224">
            <v>0</v>
          </cell>
          <cell r="DB224">
            <v>0</v>
          </cell>
          <cell r="DC224">
            <v>0</v>
          </cell>
          <cell r="DJ224" t="str">
            <v>МОС</v>
          </cell>
          <cell r="DL224">
            <v>40463</v>
          </cell>
          <cell r="DM224">
            <v>202</v>
          </cell>
          <cell r="DO224" t="str">
            <v>на теплову енергію</v>
          </cell>
          <cell r="DT224">
            <v>385.24</v>
          </cell>
        </row>
        <row r="225">
          <cell r="W225">
            <v>616.66999999999996</v>
          </cell>
          <cell r="AF225">
            <v>40443</v>
          </cell>
          <cell r="AG225">
            <v>943</v>
          </cell>
          <cell r="AH225">
            <v>602.35509849594177</v>
          </cell>
          <cell r="AM225">
            <v>5706.4279999999999</v>
          </cell>
          <cell r="AO225">
            <v>3518982.9547599996</v>
          </cell>
          <cell r="AQ225">
            <v>3437296</v>
          </cell>
          <cell r="AU225">
            <v>0</v>
          </cell>
          <cell r="AW225">
            <v>0</v>
          </cell>
          <cell r="AY225">
            <v>2447430</v>
          </cell>
          <cell r="AZ225">
            <v>428.89001666191183</v>
          </cell>
          <cell r="BA225">
            <v>0</v>
          </cell>
          <cell r="BB225">
            <v>0</v>
          </cell>
          <cell r="BC225">
            <v>0</v>
          </cell>
          <cell r="BD225">
            <v>0</v>
          </cell>
          <cell r="BG225">
            <v>0</v>
          </cell>
          <cell r="BH225">
            <v>0</v>
          </cell>
          <cell r="BI225">
            <v>149400</v>
          </cell>
          <cell r="BJ225">
            <v>26.181001495155989</v>
          </cell>
          <cell r="BK225">
            <v>0</v>
          </cell>
          <cell r="BL225">
            <v>0</v>
          </cell>
          <cell r="BM225">
            <v>657645</v>
          </cell>
          <cell r="BN225">
            <v>115.24635025623735</v>
          </cell>
          <cell r="BO225">
            <v>0</v>
          </cell>
          <cell r="BP225">
            <v>0</v>
          </cell>
          <cell r="BY225">
            <v>2607.52</v>
          </cell>
          <cell r="CF225">
            <v>992.89599999999996</v>
          </cell>
          <cell r="CG225">
            <v>2464.9409404408921</v>
          </cell>
          <cell r="CJ225">
            <v>0</v>
          </cell>
          <cell r="CK225">
            <v>0</v>
          </cell>
          <cell r="CL225">
            <v>0</v>
          </cell>
          <cell r="CM225">
            <v>0</v>
          </cell>
          <cell r="CN225">
            <v>0</v>
          </cell>
          <cell r="CO225">
            <v>0</v>
          </cell>
          <cell r="CX225">
            <v>0</v>
          </cell>
          <cell r="CY225">
            <v>0</v>
          </cell>
          <cell r="DB225">
            <v>0</v>
          </cell>
          <cell r="DC225">
            <v>0</v>
          </cell>
          <cell r="DJ225" t="str">
            <v>НКРКП</v>
          </cell>
          <cell r="DL225">
            <v>40816</v>
          </cell>
          <cell r="DM225">
            <v>49</v>
          </cell>
          <cell r="DT225">
            <v>840.6</v>
          </cell>
        </row>
        <row r="226">
          <cell r="W226">
            <v>720.28</v>
          </cell>
          <cell r="AF226">
            <v>40443</v>
          </cell>
          <cell r="AG226">
            <v>944</v>
          </cell>
          <cell r="AH226">
            <v>602.33894416731141</v>
          </cell>
          <cell r="AM226">
            <v>3748.7</v>
          </cell>
          <cell r="AO226">
            <v>2700113.6359999999</v>
          </cell>
          <cell r="AQ226">
            <v>2257988</v>
          </cell>
          <cell r="AU226">
            <v>0</v>
          </cell>
          <cell r="AW226">
            <v>0</v>
          </cell>
          <cell r="AY226">
            <v>1607722</v>
          </cell>
          <cell r="AZ226">
            <v>428.87454317496736</v>
          </cell>
          <cell r="BA226">
            <v>0</v>
          </cell>
          <cell r="BB226">
            <v>0</v>
          </cell>
          <cell r="BC226">
            <v>0</v>
          </cell>
          <cell r="BD226">
            <v>0</v>
          </cell>
          <cell r="BG226">
            <v>0</v>
          </cell>
          <cell r="BH226">
            <v>0</v>
          </cell>
          <cell r="BI226">
            <v>98141</v>
          </cell>
          <cell r="BJ226">
            <v>26.180009069810868</v>
          </cell>
          <cell r="BK226">
            <v>0</v>
          </cell>
          <cell r="BL226">
            <v>0</v>
          </cell>
          <cell r="BM226">
            <v>432026</v>
          </cell>
          <cell r="BN226">
            <v>115.2468855870035</v>
          </cell>
          <cell r="BO226">
            <v>0</v>
          </cell>
          <cell r="BP226">
            <v>0</v>
          </cell>
          <cell r="BY226">
            <v>2607.52</v>
          </cell>
          <cell r="CF226">
            <v>652.23599999999999</v>
          </cell>
          <cell r="CG226">
            <v>2464.9390711337614</v>
          </cell>
          <cell r="CJ226">
            <v>0</v>
          </cell>
          <cell r="CK226">
            <v>0</v>
          </cell>
          <cell r="CL226">
            <v>0</v>
          </cell>
          <cell r="CM226">
            <v>0</v>
          </cell>
          <cell r="CN226">
            <v>0</v>
          </cell>
          <cell r="CO226">
            <v>0</v>
          </cell>
          <cell r="CX226">
            <v>0</v>
          </cell>
          <cell r="CY226">
            <v>0</v>
          </cell>
          <cell r="DB226">
            <v>0</v>
          </cell>
          <cell r="DC226">
            <v>0</v>
          </cell>
          <cell r="DJ226" t="str">
            <v>НКРКП</v>
          </cell>
          <cell r="DL226">
            <v>40816</v>
          </cell>
          <cell r="DM226">
            <v>49</v>
          </cell>
          <cell r="DT226">
            <v>944.2</v>
          </cell>
        </row>
        <row r="227">
          <cell r="W227">
            <v>415.39</v>
          </cell>
          <cell r="AF227">
            <v>40445</v>
          </cell>
          <cell r="AG227" t="str">
            <v>№ 2335,2337,2332</v>
          </cell>
          <cell r="AH227">
            <v>377.62724117987278</v>
          </cell>
          <cell r="AM227">
            <v>27664</v>
          </cell>
          <cell r="AO227">
            <v>11491348.959999999</v>
          </cell>
          <cell r="AQ227">
            <v>10446680</v>
          </cell>
          <cell r="AU227">
            <v>0</v>
          </cell>
          <cell r="AW227">
            <v>0</v>
          </cell>
          <cell r="AY227">
            <v>4848972.1928000003</v>
          </cell>
          <cell r="AZ227">
            <v>175.28094971081552</v>
          </cell>
          <cell r="BA227">
            <v>0</v>
          </cell>
          <cell r="BB227">
            <v>0</v>
          </cell>
          <cell r="BC227">
            <v>0</v>
          </cell>
          <cell r="BD227">
            <v>0</v>
          </cell>
          <cell r="BG227">
            <v>0</v>
          </cell>
          <cell r="BH227">
            <v>0</v>
          </cell>
          <cell r="BI227">
            <v>625786</v>
          </cell>
          <cell r="BJ227">
            <v>22.620951417004047</v>
          </cell>
          <cell r="BK227">
            <v>0</v>
          </cell>
          <cell r="BL227">
            <v>0</v>
          </cell>
          <cell r="BM227">
            <v>3553967</v>
          </cell>
          <cell r="BN227">
            <v>128.46902111046847</v>
          </cell>
          <cell r="BO227">
            <v>0</v>
          </cell>
          <cell r="BP227">
            <v>0</v>
          </cell>
          <cell r="BY227">
            <v>2806.3</v>
          </cell>
          <cell r="CF227">
            <v>4444.5208000000002</v>
          </cell>
          <cell r="CG227">
            <v>1091</v>
          </cell>
          <cell r="CJ227">
            <v>0</v>
          </cell>
          <cell r="CK227">
            <v>0</v>
          </cell>
          <cell r="CL227">
            <v>0</v>
          </cell>
          <cell r="CM227">
            <v>0</v>
          </cell>
          <cell r="CN227">
            <v>0</v>
          </cell>
          <cell r="CO227">
            <v>0</v>
          </cell>
          <cell r="CX227">
            <v>0</v>
          </cell>
          <cell r="CY227">
            <v>0</v>
          </cell>
          <cell r="DB227">
            <v>0</v>
          </cell>
          <cell r="DC227">
            <v>0</v>
          </cell>
          <cell r="DJ227" t="str">
            <v>МОС</v>
          </cell>
          <cell r="DL227">
            <v>40504</v>
          </cell>
          <cell r="DM227" t="str">
            <v>№ 374-УІ</v>
          </cell>
          <cell r="DO227" t="str">
            <v>на теплову енергію</v>
          </cell>
          <cell r="DT227">
            <v>415.39</v>
          </cell>
        </row>
        <row r="228">
          <cell r="W228">
            <v>659.71</v>
          </cell>
          <cell r="AF228">
            <v>40445</v>
          </cell>
          <cell r="AG228" t="str">
            <v>№ 2340, 2338, 2333</v>
          </cell>
          <cell r="AH228">
            <v>599.73274023968827</v>
          </cell>
          <cell r="AM228">
            <v>13601</v>
          </cell>
          <cell r="AO228">
            <v>8972715.7100000009</v>
          </cell>
          <cell r="AQ228">
            <v>8156965</v>
          </cell>
          <cell r="AU228">
            <v>0</v>
          </cell>
          <cell r="AW228">
            <v>0</v>
          </cell>
          <cell r="AY228">
            <v>5342407.4285200005</v>
          </cell>
          <cell r="AZ228">
            <v>392.79519362693924</v>
          </cell>
          <cell r="BA228">
            <v>0</v>
          </cell>
          <cell r="BB228">
            <v>0</v>
          </cell>
          <cell r="BC228">
            <v>0</v>
          </cell>
          <cell r="BD228">
            <v>0</v>
          </cell>
          <cell r="BG228">
            <v>0</v>
          </cell>
          <cell r="BH228">
            <v>0</v>
          </cell>
          <cell r="BI228">
            <v>232959</v>
          </cell>
          <cell r="BJ228">
            <v>17.128078817733989</v>
          </cell>
          <cell r="BK228">
            <v>0</v>
          </cell>
          <cell r="BL228">
            <v>0</v>
          </cell>
          <cell r="BM228">
            <v>1945850</v>
          </cell>
          <cell r="BN228">
            <v>143.06668627306814</v>
          </cell>
          <cell r="BO228">
            <v>0</v>
          </cell>
          <cell r="BP228">
            <v>0</v>
          </cell>
          <cell r="BY228">
            <v>3113.4</v>
          </cell>
          <cell r="CF228">
            <v>2167.3580000000002</v>
          </cell>
          <cell r="CG228">
            <v>2464.94</v>
          </cell>
          <cell r="CJ228">
            <v>0</v>
          </cell>
          <cell r="CK228">
            <v>0</v>
          </cell>
          <cell r="CL228">
            <v>0</v>
          </cell>
          <cell r="CM228">
            <v>0</v>
          </cell>
          <cell r="CN228">
            <v>0</v>
          </cell>
          <cell r="CO228">
            <v>0</v>
          </cell>
          <cell r="CX228">
            <v>0</v>
          </cell>
          <cell r="CY228">
            <v>0</v>
          </cell>
          <cell r="DB228">
            <v>0</v>
          </cell>
          <cell r="DC228">
            <v>0</v>
          </cell>
          <cell r="DJ228" t="str">
            <v>НКРКП</v>
          </cell>
          <cell r="DL228">
            <v>40836</v>
          </cell>
          <cell r="DM228">
            <v>215</v>
          </cell>
          <cell r="DT228">
            <v>864.8</v>
          </cell>
        </row>
        <row r="229">
          <cell r="W229">
            <v>667.84</v>
          </cell>
          <cell r="AF229">
            <v>40445</v>
          </cell>
          <cell r="AG229" t="str">
            <v>№ 2336, 2339, 2334</v>
          </cell>
          <cell r="AH229">
            <v>580.72700941346852</v>
          </cell>
          <cell r="AM229">
            <v>4143</v>
          </cell>
          <cell r="AO229">
            <v>2766861.12</v>
          </cell>
          <cell r="AQ229">
            <v>2405952</v>
          </cell>
          <cell r="AU229">
            <v>0</v>
          </cell>
          <cell r="AW229">
            <v>0</v>
          </cell>
          <cell r="AY229">
            <v>1627677.9233549999</v>
          </cell>
          <cell r="AZ229">
            <v>392.87422721578565</v>
          </cell>
          <cell r="BA229">
            <v>0</v>
          </cell>
          <cell r="BB229">
            <v>0</v>
          </cell>
          <cell r="BC229">
            <v>0</v>
          </cell>
          <cell r="BD229">
            <v>0</v>
          </cell>
          <cell r="BG229">
            <v>0</v>
          </cell>
          <cell r="BH229">
            <v>0</v>
          </cell>
          <cell r="BI229">
            <v>70032</v>
          </cell>
          <cell r="BJ229">
            <v>16.903692976104271</v>
          </cell>
          <cell r="BK229">
            <v>0</v>
          </cell>
          <cell r="BL229">
            <v>0</v>
          </cell>
          <cell r="BM229">
            <v>523901</v>
          </cell>
          <cell r="BN229">
            <v>126.45450156891141</v>
          </cell>
          <cell r="BO229">
            <v>0</v>
          </cell>
          <cell r="BP229">
            <v>0</v>
          </cell>
          <cell r="BY229">
            <v>2895.8</v>
          </cell>
          <cell r="CF229">
            <v>660.33299999999997</v>
          </cell>
          <cell r="CG229">
            <v>2464.9349999999999</v>
          </cell>
          <cell r="CJ229">
            <v>0</v>
          </cell>
          <cell r="CK229">
            <v>0</v>
          </cell>
          <cell r="CL229">
            <v>0</v>
          </cell>
          <cell r="CM229">
            <v>0</v>
          </cell>
          <cell r="CN229">
            <v>0</v>
          </cell>
          <cell r="CO229">
            <v>0</v>
          </cell>
          <cell r="CX229">
            <v>0</v>
          </cell>
          <cell r="CY229">
            <v>0</v>
          </cell>
          <cell r="DB229">
            <v>0</v>
          </cell>
          <cell r="DC229">
            <v>0</v>
          </cell>
          <cell r="DJ229" t="str">
            <v>НКРКП</v>
          </cell>
          <cell r="DL229">
            <v>40836</v>
          </cell>
          <cell r="DM229">
            <v>215</v>
          </cell>
          <cell r="DT229">
            <v>872.97</v>
          </cell>
        </row>
        <row r="230">
          <cell r="W230">
            <v>160.91999999999999</v>
          </cell>
          <cell r="AF230">
            <v>40171</v>
          </cell>
          <cell r="AG230">
            <v>218</v>
          </cell>
          <cell r="AH230">
            <v>146.2926337118316</v>
          </cell>
          <cell r="AM230">
            <v>1899.0840000000001</v>
          </cell>
          <cell r="AO230">
            <v>305600.59727999999</v>
          </cell>
          <cell r="AQ230">
            <v>277822</v>
          </cell>
          <cell r="AU230">
            <v>0</v>
          </cell>
          <cell r="AW230">
            <v>0</v>
          </cell>
          <cell r="AY230">
            <v>202686.62832000002</v>
          </cell>
          <cell r="AZ230">
            <v>106.72862723291861</v>
          </cell>
          <cell r="BA230">
            <v>0</v>
          </cell>
          <cell r="BB230">
            <v>0</v>
          </cell>
          <cell r="BC230">
            <v>0</v>
          </cell>
          <cell r="BD230">
            <v>0</v>
          </cell>
          <cell r="BG230">
            <v>0</v>
          </cell>
          <cell r="BH230">
            <v>0</v>
          </cell>
          <cell r="BI230">
            <v>38637</v>
          </cell>
          <cell r="BJ230">
            <v>20.345071624003992</v>
          </cell>
          <cell r="BK230">
            <v>0</v>
          </cell>
          <cell r="BL230">
            <v>0</v>
          </cell>
          <cell r="BM230">
            <v>28790</v>
          </cell>
          <cell r="BN230">
            <v>15.159940265938737</v>
          </cell>
          <cell r="BO230">
            <v>0</v>
          </cell>
          <cell r="BP230">
            <v>0</v>
          </cell>
          <cell r="BY230">
            <v>1094.5</v>
          </cell>
          <cell r="CF230">
            <v>278.67599999999999</v>
          </cell>
          <cell r="CG230">
            <v>727.32</v>
          </cell>
          <cell r="CJ230">
            <v>0</v>
          </cell>
          <cell r="CK230">
            <v>0</v>
          </cell>
          <cell r="CL230">
            <v>0</v>
          </cell>
          <cell r="CM230">
            <v>0</v>
          </cell>
          <cell r="CN230">
            <v>0</v>
          </cell>
          <cell r="CO230">
            <v>0</v>
          </cell>
          <cell r="CX230">
            <v>0</v>
          </cell>
          <cell r="CY230">
            <v>0</v>
          </cell>
          <cell r="DB230">
            <v>0</v>
          </cell>
          <cell r="DC230">
            <v>0</v>
          </cell>
          <cell r="DJ230" t="str">
            <v>МОС</v>
          </cell>
          <cell r="DL230">
            <v>40226</v>
          </cell>
          <cell r="DM230" t="str">
            <v>№2</v>
          </cell>
          <cell r="DO230" t="str">
            <v>тариф на теплову енергію для населення</v>
          </cell>
          <cell r="DT230">
            <v>160.91999999999999</v>
          </cell>
        </row>
        <row r="231">
          <cell r="W231">
            <v>369.62</v>
          </cell>
          <cell r="AF231">
            <v>40171</v>
          </cell>
          <cell r="AG231">
            <v>218</v>
          </cell>
          <cell r="AH231">
            <v>336.02095095986016</v>
          </cell>
          <cell r="AM231">
            <v>722.44899999999996</v>
          </cell>
          <cell r="AO231">
            <v>267031.59937999997</v>
          </cell>
          <cell r="AQ231">
            <v>242758</v>
          </cell>
          <cell r="AU231">
            <v>0</v>
          </cell>
          <cell r="AW231">
            <v>0</v>
          </cell>
          <cell r="AY231">
            <v>214174.37945000001</v>
          </cell>
          <cell r="AZ231">
            <v>296.4560535761002</v>
          </cell>
          <cell r="BA231">
            <v>0</v>
          </cell>
          <cell r="BB231">
            <v>0</v>
          </cell>
          <cell r="BC231">
            <v>0</v>
          </cell>
          <cell r="BD231">
            <v>0</v>
          </cell>
          <cell r="BG231">
            <v>0</v>
          </cell>
          <cell r="BH231">
            <v>0</v>
          </cell>
          <cell r="BI231">
            <v>14698</v>
          </cell>
          <cell r="BJ231">
            <v>20.344688690828004</v>
          </cell>
          <cell r="BK231">
            <v>0</v>
          </cell>
          <cell r="BL231">
            <v>0</v>
          </cell>
          <cell r="BM231">
            <v>10952</v>
          </cell>
          <cell r="BN231">
            <v>15.159547594363064</v>
          </cell>
          <cell r="BO231">
            <v>0</v>
          </cell>
          <cell r="BP231">
            <v>0</v>
          </cell>
          <cell r="BY231">
            <v>1094.5</v>
          </cell>
          <cell r="CF231">
            <v>106.0138</v>
          </cell>
          <cell r="CG231">
            <v>2020.25</v>
          </cell>
          <cell r="CJ231">
            <v>0</v>
          </cell>
          <cell r="CK231">
            <v>0</v>
          </cell>
          <cell r="CL231">
            <v>0</v>
          </cell>
          <cell r="CM231">
            <v>0</v>
          </cell>
          <cell r="CN231">
            <v>0</v>
          </cell>
          <cell r="CO231">
            <v>0</v>
          </cell>
          <cell r="CX231">
            <v>0</v>
          </cell>
          <cell r="CY231">
            <v>0</v>
          </cell>
          <cell r="DB231">
            <v>0</v>
          </cell>
          <cell r="DC231">
            <v>0</v>
          </cell>
          <cell r="DJ231" t="str">
            <v>НКРКП</v>
          </cell>
          <cell r="DL231">
            <v>40942</v>
          </cell>
          <cell r="DM231">
            <v>53</v>
          </cell>
          <cell r="DT231">
            <v>628.35</v>
          </cell>
        </row>
        <row r="232">
          <cell r="W232">
            <v>369.62</v>
          </cell>
          <cell r="AF232">
            <v>40171</v>
          </cell>
          <cell r="AG232">
            <v>218</v>
          </cell>
          <cell r="AH232">
            <v>336.03065527797401</v>
          </cell>
          <cell r="AM232">
            <v>46.713000000000001</v>
          </cell>
          <cell r="AO232">
            <v>17266.05906</v>
          </cell>
          <cell r="AQ232">
            <v>15697</v>
          </cell>
          <cell r="AU232">
            <v>0</v>
          </cell>
          <cell r="AW232">
            <v>0</v>
          </cell>
          <cell r="AY232">
            <v>13848.4097</v>
          </cell>
          <cell r="AZ232">
            <v>296.45729668400656</v>
          </cell>
          <cell r="BA232">
            <v>0</v>
          </cell>
          <cell r="BB232">
            <v>0</v>
          </cell>
          <cell r="BC232">
            <v>0</v>
          </cell>
          <cell r="BD232">
            <v>0</v>
          </cell>
          <cell r="BG232">
            <v>0</v>
          </cell>
          <cell r="BH232">
            <v>0</v>
          </cell>
          <cell r="BI232">
            <v>950</v>
          </cell>
          <cell r="BJ232">
            <v>20.336951169909874</v>
          </cell>
          <cell r="BK232">
            <v>0</v>
          </cell>
          <cell r="BL232">
            <v>0</v>
          </cell>
          <cell r="BM232">
            <v>708</v>
          </cell>
          <cell r="BN232">
            <v>15.156380450838096</v>
          </cell>
          <cell r="BO232">
            <v>0</v>
          </cell>
          <cell r="BP232">
            <v>0</v>
          </cell>
          <cell r="BY232">
            <v>1094.5</v>
          </cell>
          <cell r="CF232">
            <v>6.8548</v>
          </cell>
          <cell r="CG232">
            <v>2020.25</v>
          </cell>
          <cell r="CJ232">
            <v>0</v>
          </cell>
          <cell r="CK232">
            <v>0</v>
          </cell>
          <cell r="CL232">
            <v>0</v>
          </cell>
          <cell r="CM232">
            <v>0</v>
          </cell>
          <cell r="CN232">
            <v>0</v>
          </cell>
          <cell r="CO232">
            <v>0</v>
          </cell>
          <cell r="CX232">
            <v>0</v>
          </cell>
          <cell r="CY232">
            <v>0</v>
          </cell>
          <cell r="DB232">
            <v>0</v>
          </cell>
          <cell r="DC232">
            <v>0</v>
          </cell>
          <cell r="DJ232" t="str">
            <v>НКРКП</v>
          </cell>
          <cell r="DL232">
            <v>40942</v>
          </cell>
          <cell r="DM232">
            <v>53</v>
          </cell>
          <cell r="DT232">
            <v>628.35</v>
          </cell>
        </row>
        <row r="233">
          <cell r="W233">
            <v>214.49</v>
          </cell>
          <cell r="AF233">
            <v>40141</v>
          </cell>
          <cell r="AG233">
            <v>446</v>
          </cell>
          <cell r="AH233">
            <v>214.4862023653088</v>
          </cell>
          <cell r="AM233">
            <v>1522</v>
          </cell>
          <cell r="AO233">
            <v>326453.78000000003</v>
          </cell>
          <cell r="AQ233">
            <v>326448</v>
          </cell>
          <cell r="AU233">
            <v>0</v>
          </cell>
          <cell r="AW233">
            <v>0</v>
          </cell>
          <cell r="AY233">
            <v>162548.74680000002</v>
          </cell>
          <cell r="AZ233">
            <v>106.79943942181342</v>
          </cell>
          <cell r="BA233">
            <v>0</v>
          </cell>
          <cell r="BB233">
            <v>0</v>
          </cell>
          <cell r="BC233">
            <v>0</v>
          </cell>
          <cell r="BD233">
            <v>0</v>
          </cell>
          <cell r="BG233">
            <v>0</v>
          </cell>
          <cell r="BH233">
            <v>0</v>
          </cell>
          <cell r="BI233">
            <v>50386</v>
          </cell>
          <cell r="BJ233">
            <v>33.105124835742444</v>
          </cell>
          <cell r="BK233">
            <v>0</v>
          </cell>
          <cell r="BL233">
            <v>0</v>
          </cell>
          <cell r="BM233">
            <v>60901</v>
          </cell>
          <cell r="BN233">
            <v>40.013797634691194</v>
          </cell>
          <cell r="BO233">
            <v>0</v>
          </cell>
          <cell r="BP233">
            <v>0</v>
          </cell>
          <cell r="BY233">
            <v>1209</v>
          </cell>
          <cell r="CF233">
            <v>223.49</v>
          </cell>
          <cell r="CG233">
            <v>727.32</v>
          </cell>
          <cell r="CJ233">
            <v>0</v>
          </cell>
          <cell r="CK233">
            <v>0</v>
          </cell>
          <cell r="CL233">
            <v>0</v>
          </cell>
          <cell r="CM233">
            <v>0</v>
          </cell>
          <cell r="CN233">
            <v>0</v>
          </cell>
          <cell r="CO233">
            <v>0</v>
          </cell>
          <cell r="CX233">
            <v>0</v>
          </cell>
          <cell r="CY233">
            <v>0</v>
          </cell>
          <cell r="DB233">
            <v>0</v>
          </cell>
          <cell r="DC233">
            <v>0</v>
          </cell>
          <cell r="DJ233" t="str">
            <v>МОС</v>
          </cell>
          <cell r="DL233">
            <v>40319</v>
          </cell>
          <cell r="DM233" t="str">
            <v>№12</v>
          </cell>
          <cell r="DO233" t="str">
            <v>тариф на теплову енергію для населення</v>
          </cell>
          <cell r="DT233">
            <v>214.49</v>
          </cell>
        </row>
        <row r="234">
          <cell r="W234">
            <v>404.14</v>
          </cell>
          <cell r="AF234">
            <v>40141</v>
          </cell>
          <cell r="AG234">
            <v>444</v>
          </cell>
          <cell r="AH234">
            <v>404.14338575393157</v>
          </cell>
          <cell r="AM234">
            <v>2162</v>
          </cell>
          <cell r="AO234">
            <v>873750.67999999993</v>
          </cell>
          <cell r="AQ234">
            <v>873758</v>
          </cell>
          <cell r="AU234">
            <v>0</v>
          </cell>
          <cell r="AW234">
            <v>0</v>
          </cell>
          <cell r="AY234">
            <v>641050.63873249991</v>
          </cell>
          <cell r="AZ234">
            <v>296.50815852567064</v>
          </cell>
          <cell r="BA234">
            <v>0</v>
          </cell>
          <cell r="BB234">
            <v>0</v>
          </cell>
          <cell r="BC234">
            <v>0</v>
          </cell>
          <cell r="BD234">
            <v>0</v>
          </cell>
          <cell r="BG234">
            <v>0</v>
          </cell>
          <cell r="BH234">
            <v>0</v>
          </cell>
          <cell r="BI234">
            <v>71532</v>
          </cell>
          <cell r="BJ234">
            <v>33.086031452358924</v>
          </cell>
          <cell r="BK234">
            <v>0</v>
          </cell>
          <cell r="BL234">
            <v>0</v>
          </cell>
          <cell r="BM234">
            <v>86482</v>
          </cell>
          <cell r="BN234">
            <v>40.000925069380202</v>
          </cell>
          <cell r="BO234">
            <v>0</v>
          </cell>
          <cell r="BP234">
            <v>0</v>
          </cell>
          <cell r="BY234">
            <v>1209</v>
          </cell>
          <cell r="CF234">
            <v>317.31252999999998</v>
          </cell>
          <cell r="CG234">
            <v>2020.25</v>
          </cell>
          <cell r="CJ234">
            <v>0</v>
          </cell>
          <cell r="CK234">
            <v>0</v>
          </cell>
          <cell r="CL234">
            <v>0</v>
          </cell>
          <cell r="CM234">
            <v>0</v>
          </cell>
          <cell r="CN234">
            <v>0</v>
          </cell>
          <cell r="CO234">
            <v>0</v>
          </cell>
          <cell r="CX234">
            <v>0</v>
          </cell>
          <cell r="CY234">
            <v>0</v>
          </cell>
          <cell r="DB234">
            <v>0</v>
          </cell>
          <cell r="DC234">
            <v>0</v>
          </cell>
          <cell r="DJ234" t="str">
            <v>НКРКП</v>
          </cell>
          <cell r="DL234">
            <v>40942</v>
          </cell>
          <cell r="DM234">
            <v>53</v>
          </cell>
          <cell r="DT234">
            <v>671.85</v>
          </cell>
        </row>
        <row r="235">
          <cell r="W235">
            <v>404.14</v>
          </cell>
          <cell r="AF235">
            <v>40141</v>
          </cell>
          <cell r="AG235">
            <v>445</v>
          </cell>
          <cell r="AH235">
            <v>404.14077669902912</v>
          </cell>
          <cell r="AM235">
            <v>412</v>
          </cell>
          <cell r="AO235">
            <v>166505.68</v>
          </cell>
          <cell r="AQ235">
            <v>166506</v>
          </cell>
          <cell r="AU235">
            <v>0</v>
          </cell>
          <cell r="AW235">
            <v>0</v>
          </cell>
          <cell r="AY235">
            <v>122161.35984925</v>
          </cell>
          <cell r="AZ235">
            <v>296.50815497390778</v>
          </cell>
          <cell r="BA235">
            <v>0</v>
          </cell>
          <cell r="BB235">
            <v>0</v>
          </cell>
          <cell r="BC235">
            <v>0</v>
          </cell>
          <cell r="BD235">
            <v>0</v>
          </cell>
          <cell r="BG235">
            <v>0</v>
          </cell>
          <cell r="BH235">
            <v>0</v>
          </cell>
          <cell r="BI235">
            <v>13636</v>
          </cell>
          <cell r="BJ235">
            <v>33.097087378640779</v>
          </cell>
          <cell r="BK235">
            <v>0</v>
          </cell>
          <cell r="BL235">
            <v>0</v>
          </cell>
          <cell r="BM235">
            <v>16482</v>
          </cell>
          <cell r="BN235">
            <v>40.004854368932037</v>
          </cell>
          <cell r="BO235">
            <v>0</v>
          </cell>
          <cell r="BP235">
            <v>0</v>
          </cell>
          <cell r="BY235">
            <v>1209</v>
          </cell>
          <cell r="CF235">
            <v>60.468437000000002</v>
          </cell>
          <cell r="CG235">
            <v>2020.25</v>
          </cell>
          <cell r="CJ235">
            <v>0</v>
          </cell>
          <cell r="CK235">
            <v>0</v>
          </cell>
          <cell r="CL235">
            <v>0</v>
          </cell>
          <cell r="CM235">
            <v>0</v>
          </cell>
          <cell r="CN235">
            <v>0</v>
          </cell>
          <cell r="CO235">
            <v>0</v>
          </cell>
          <cell r="CX235">
            <v>0</v>
          </cell>
          <cell r="CY235">
            <v>0</v>
          </cell>
          <cell r="DB235">
            <v>0</v>
          </cell>
          <cell r="DC235">
            <v>0</v>
          </cell>
          <cell r="DJ235" t="str">
            <v>НКРКП</v>
          </cell>
          <cell r="DL235">
            <v>40942</v>
          </cell>
          <cell r="DM235">
            <v>53</v>
          </cell>
          <cell r="DT235">
            <v>671.85</v>
          </cell>
        </row>
        <row r="236">
          <cell r="AF236">
            <v>39948</v>
          </cell>
          <cell r="AG236">
            <v>103</v>
          </cell>
          <cell r="AM236">
            <v>18600</v>
          </cell>
          <cell r="AO236">
            <v>2415953.9999999995</v>
          </cell>
          <cell r="AQ236">
            <v>2415954</v>
          </cell>
          <cell r="AU236">
            <v>0</v>
          </cell>
          <cell r="AW236">
            <v>0</v>
          </cell>
          <cell r="AY236">
            <v>2137966</v>
          </cell>
          <cell r="AZ236">
            <v>114.94440860215053</v>
          </cell>
          <cell r="BA236">
            <v>0</v>
          </cell>
          <cell r="BB236">
            <v>0</v>
          </cell>
          <cell r="BG236">
            <v>0</v>
          </cell>
          <cell r="BH236">
            <v>0</v>
          </cell>
          <cell r="BI236">
            <v>277931</v>
          </cell>
          <cell r="BJ236">
            <v>14.942526881720431</v>
          </cell>
          <cell r="BK236">
            <v>0</v>
          </cell>
          <cell r="BL236">
            <v>0</v>
          </cell>
          <cell r="BO236">
            <v>0</v>
          </cell>
          <cell r="BP236">
            <v>0</v>
          </cell>
          <cell r="CF236">
            <v>2939.5121817081886</v>
          </cell>
          <cell r="CG236">
            <v>727.32</v>
          </cell>
          <cell r="CJ236">
            <v>0</v>
          </cell>
          <cell r="CK236">
            <v>0</v>
          </cell>
          <cell r="CL236">
            <v>0</v>
          </cell>
          <cell r="CM236">
            <v>0</v>
          </cell>
          <cell r="CN236">
            <v>0</v>
          </cell>
          <cell r="CO236">
            <v>0</v>
          </cell>
          <cell r="CX236">
            <v>0</v>
          </cell>
          <cell r="CY236">
            <v>0</v>
          </cell>
          <cell r="DJ236" t="str">
            <v>НКРЕ</v>
          </cell>
          <cell r="DL236">
            <v>40526</v>
          </cell>
          <cell r="DM236">
            <v>1852</v>
          </cell>
          <cell r="DO236" t="str">
            <v>тариф на теплову енергію для населення</v>
          </cell>
        </row>
        <row r="237">
          <cell r="AF237">
            <v>40250</v>
          </cell>
          <cell r="AG237">
            <v>17</v>
          </cell>
          <cell r="AM237">
            <v>52899.738974119035</v>
          </cell>
          <cell r="AO237">
            <v>21482054.999999996</v>
          </cell>
          <cell r="AQ237">
            <v>19137700</v>
          </cell>
          <cell r="AU237">
            <v>0</v>
          </cell>
          <cell r="AW237">
            <v>0</v>
          </cell>
          <cell r="AY237">
            <v>18247700</v>
          </cell>
          <cell r="AZ237">
            <v>344.94877203321568</v>
          </cell>
          <cell r="BA237">
            <v>0</v>
          </cell>
          <cell r="BB237">
            <v>0</v>
          </cell>
          <cell r="BG237">
            <v>0</v>
          </cell>
          <cell r="BH237">
            <v>0</v>
          </cell>
          <cell r="BI237">
            <v>890000</v>
          </cell>
          <cell r="BJ237">
            <v>16.824279613845139</v>
          </cell>
          <cell r="BK237">
            <v>0</v>
          </cell>
          <cell r="BL237">
            <v>0</v>
          </cell>
          <cell r="BO237">
            <v>0</v>
          </cell>
          <cell r="BP237">
            <v>0</v>
          </cell>
          <cell r="CF237">
            <v>8360.3034829061799</v>
          </cell>
          <cell r="CG237">
            <v>2182.66</v>
          </cell>
          <cell r="CJ237">
            <v>0</v>
          </cell>
          <cell r="CK237">
            <v>0</v>
          </cell>
          <cell r="CL237">
            <v>0</v>
          </cell>
          <cell r="CM237">
            <v>0</v>
          </cell>
          <cell r="CN237">
            <v>0</v>
          </cell>
          <cell r="CO237">
            <v>0</v>
          </cell>
          <cell r="CX237">
            <v>0</v>
          </cell>
          <cell r="CY237">
            <v>0</v>
          </cell>
          <cell r="DJ237" t="str">
            <v>НКРКП</v>
          </cell>
          <cell r="DL237">
            <v>40816</v>
          </cell>
          <cell r="DM237">
            <v>146</v>
          </cell>
        </row>
        <row r="238">
          <cell r="AF238">
            <v>40250</v>
          </cell>
          <cell r="AG238">
            <v>16</v>
          </cell>
          <cell r="AM238">
            <v>5700</v>
          </cell>
          <cell r="AO238">
            <v>2622342</v>
          </cell>
          <cell r="AQ238">
            <v>2057400</v>
          </cell>
          <cell r="AU238">
            <v>0</v>
          </cell>
          <cell r="AW238">
            <v>0</v>
          </cell>
          <cell r="AY238">
            <v>1966100</v>
          </cell>
          <cell r="AZ238">
            <v>344.92982456140351</v>
          </cell>
          <cell r="BA238">
            <v>0</v>
          </cell>
          <cell r="BB238">
            <v>0</v>
          </cell>
          <cell r="BG238">
            <v>0</v>
          </cell>
          <cell r="BH238">
            <v>0</v>
          </cell>
          <cell r="BI238">
            <v>91300</v>
          </cell>
          <cell r="BJ238">
            <v>16.017543859649123</v>
          </cell>
          <cell r="BK238">
            <v>0</v>
          </cell>
          <cell r="BL238">
            <v>0</v>
          </cell>
          <cell r="BO238">
            <v>0</v>
          </cell>
          <cell r="BP238">
            <v>0</v>
          </cell>
          <cell r="CF238">
            <v>900.7816150935098</v>
          </cell>
          <cell r="CG238">
            <v>2182.66</v>
          </cell>
          <cell r="CJ238">
            <v>0</v>
          </cell>
          <cell r="CK238">
            <v>0</v>
          </cell>
          <cell r="CL238">
            <v>0</v>
          </cell>
          <cell r="CM238">
            <v>0</v>
          </cell>
          <cell r="CN238">
            <v>0</v>
          </cell>
          <cell r="CO238">
            <v>0</v>
          </cell>
          <cell r="CX238">
            <v>0</v>
          </cell>
          <cell r="CY238">
            <v>0</v>
          </cell>
          <cell r="DJ238" t="str">
            <v>НКРКП</v>
          </cell>
          <cell r="DL238">
            <v>40816</v>
          </cell>
          <cell r="DM238">
            <v>146</v>
          </cell>
        </row>
        <row r="239">
          <cell r="AF239">
            <v>39948</v>
          </cell>
          <cell r="AG239">
            <v>103</v>
          </cell>
          <cell r="AO239">
            <v>1947158.9999999995</v>
          </cell>
          <cell r="AQ239">
            <v>1947159</v>
          </cell>
          <cell r="AY239">
            <v>0</v>
          </cell>
          <cell r="AZ239">
            <v>0</v>
          </cell>
          <cell r="BC239">
            <v>0</v>
          </cell>
          <cell r="BD239">
            <v>0</v>
          </cell>
          <cell r="BG239">
            <v>0</v>
          </cell>
          <cell r="BH239">
            <v>0</v>
          </cell>
          <cell r="BI239">
            <v>45289</v>
          </cell>
          <cell r="BJ239">
            <v>482.49663252975239</v>
          </cell>
          <cell r="BK239">
            <v>0</v>
          </cell>
          <cell r="BL239">
            <v>0</v>
          </cell>
          <cell r="BM239">
            <v>1446357</v>
          </cell>
          <cell r="BN239">
            <v>15409.09231680618</v>
          </cell>
          <cell r="BO239">
            <v>0</v>
          </cell>
          <cell r="BP239">
            <v>0</v>
          </cell>
          <cell r="BY239">
            <v>1984.32</v>
          </cell>
          <cell r="CF239">
            <v>0</v>
          </cell>
          <cell r="CG239">
            <v>0</v>
          </cell>
          <cell r="CX239">
            <v>0</v>
          </cell>
          <cell r="CY239">
            <v>0</v>
          </cell>
          <cell r="DB239">
            <v>0</v>
          </cell>
          <cell r="DC239">
            <v>0</v>
          </cell>
          <cell r="DJ239" t="str">
            <v>МОС</v>
          </cell>
          <cell r="DL239">
            <v>40540</v>
          </cell>
          <cell r="DM239">
            <v>3007</v>
          </cell>
          <cell r="DO239" t="str">
            <v>плата за одиницю приєднаного теплового навантаженняз централізованого опалення</v>
          </cell>
        </row>
        <row r="240">
          <cell r="AF240">
            <v>40250</v>
          </cell>
          <cell r="AG240">
            <v>17</v>
          </cell>
          <cell r="AO240">
            <v>10771419</v>
          </cell>
          <cell r="AQ240">
            <v>9596008</v>
          </cell>
          <cell r="AY240">
            <v>0</v>
          </cell>
          <cell r="AZ240">
            <v>0</v>
          </cell>
          <cell r="BC240">
            <v>0</v>
          </cell>
          <cell r="BD240">
            <v>0</v>
          </cell>
          <cell r="BG240">
            <v>0</v>
          </cell>
          <cell r="BH240">
            <v>0</v>
          </cell>
          <cell r="BI240">
            <v>96000</v>
          </cell>
          <cell r="BJ240">
            <v>271.21400439440714</v>
          </cell>
          <cell r="BK240">
            <v>0</v>
          </cell>
          <cell r="BL240">
            <v>0</v>
          </cell>
          <cell r="BM240">
            <v>7604765</v>
          </cell>
          <cell r="BN240">
            <v>21484.57050133785</v>
          </cell>
          <cell r="BO240">
            <v>0</v>
          </cell>
          <cell r="BP240">
            <v>0</v>
          </cell>
          <cell r="BY240">
            <v>2313.73</v>
          </cell>
          <cell r="CF240">
            <v>0</v>
          </cell>
          <cell r="CG240">
            <v>0</v>
          </cell>
          <cell r="CX240">
            <v>0</v>
          </cell>
          <cell r="CY240">
            <v>0</v>
          </cell>
          <cell r="DB240">
            <v>0</v>
          </cell>
          <cell r="DC240">
            <v>0</v>
          </cell>
          <cell r="DJ240" t="str">
            <v>МОС</v>
          </cell>
          <cell r="DL240">
            <v>40304</v>
          </cell>
          <cell r="DM240">
            <v>944</v>
          </cell>
          <cell r="DO240" t="str">
            <v>плата за одиницю приєднаного теплового навантаження з централізованого опалення та ГВП</v>
          </cell>
        </row>
        <row r="241">
          <cell r="AF241">
            <v>40250</v>
          </cell>
          <cell r="AG241">
            <v>16</v>
          </cell>
          <cell r="AO241">
            <v>853071.85920000006</v>
          </cell>
          <cell r="AQ241">
            <v>669300</v>
          </cell>
          <cell r="AY241">
            <v>0</v>
          </cell>
          <cell r="AZ241">
            <v>0</v>
          </cell>
          <cell r="BC241">
            <v>0</v>
          </cell>
          <cell r="BD241">
            <v>0</v>
          </cell>
          <cell r="BG241">
            <v>0</v>
          </cell>
          <cell r="BH241">
            <v>0</v>
          </cell>
          <cell r="BI241">
            <v>14900</v>
          </cell>
          <cell r="BJ241">
            <v>352.74621212121207</v>
          </cell>
          <cell r="BK241">
            <v>0</v>
          </cell>
          <cell r="BL241">
            <v>0</v>
          </cell>
          <cell r="BM241">
            <v>545079</v>
          </cell>
          <cell r="BN241">
            <v>12904.332386363638</v>
          </cell>
          <cell r="BO241">
            <v>0</v>
          </cell>
          <cell r="BP241">
            <v>0</v>
          </cell>
          <cell r="BY241">
            <v>2313.73</v>
          </cell>
          <cell r="CF241">
            <v>0</v>
          </cell>
          <cell r="CG241">
            <v>0</v>
          </cell>
          <cell r="CX241">
            <v>0</v>
          </cell>
          <cell r="CY241">
            <v>0</v>
          </cell>
          <cell r="DB241">
            <v>0</v>
          </cell>
          <cell r="DC241">
            <v>0</v>
          </cell>
          <cell r="DJ241" t="str">
            <v>МОС</v>
          </cell>
          <cell r="DL241">
            <v>40304</v>
          </cell>
          <cell r="DM241">
            <v>944</v>
          </cell>
          <cell r="DO241" t="str">
            <v>плата за одиницю приєднаного теплового навантаження з централізованого опалення та ГВП</v>
          </cell>
        </row>
        <row r="242">
          <cell r="W242">
            <v>315.77999999999997</v>
          </cell>
          <cell r="AF242">
            <v>40039</v>
          </cell>
          <cell r="AG242">
            <v>718</v>
          </cell>
          <cell r="AH242">
            <v>315.78153570569316</v>
          </cell>
          <cell r="AM242">
            <v>10237.261</v>
          </cell>
          <cell r="AO242">
            <v>3232722.2785799997</v>
          </cell>
          <cell r="AQ242">
            <v>3232738</v>
          </cell>
          <cell r="AU242">
            <v>0</v>
          </cell>
          <cell r="AW242">
            <v>0</v>
          </cell>
          <cell r="AY242">
            <v>1178788.6162800002</v>
          </cell>
          <cell r="AZ242">
            <v>115.14687534878716</v>
          </cell>
          <cell r="BA242">
            <v>0</v>
          </cell>
          <cell r="BB242">
            <v>0</v>
          </cell>
          <cell r="BC242">
            <v>0</v>
          </cell>
          <cell r="BD242">
            <v>0</v>
          </cell>
          <cell r="BG242">
            <v>0</v>
          </cell>
          <cell r="BH242">
            <v>0</v>
          </cell>
          <cell r="BI242">
            <v>224375</v>
          </cell>
          <cell r="BJ242">
            <v>21.917483592535152</v>
          </cell>
          <cell r="BK242">
            <v>0</v>
          </cell>
          <cell r="BL242">
            <v>0</v>
          </cell>
          <cell r="BM242">
            <v>1735309</v>
          </cell>
          <cell r="BN242">
            <v>169.50910990742543</v>
          </cell>
          <cell r="BO242">
            <v>0</v>
          </cell>
          <cell r="BP242">
            <v>0</v>
          </cell>
          <cell r="BY242">
            <v>2440</v>
          </cell>
          <cell r="CF242">
            <v>1620.729</v>
          </cell>
          <cell r="CG242">
            <v>727.32</v>
          </cell>
          <cell r="CJ242">
            <v>0</v>
          </cell>
          <cell r="CK242">
            <v>0</v>
          </cell>
          <cell r="CL242">
            <v>0</v>
          </cell>
          <cell r="CM242">
            <v>0</v>
          </cell>
          <cell r="CN242">
            <v>0</v>
          </cell>
          <cell r="CO242">
            <v>0</v>
          </cell>
          <cell r="CX242">
            <v>0</v>
          </cell>
          <cell r="CY242">
            <v>0</v>
          </cell>
          <cell r="DB242">
            <v>0</v>
          </cell>
          <cell r="DC242">
            <v>0</v>
          </cell>
          <cell r="DJ242" t="str">
            <v>НКРЕ</v>
          </cell>
          <cell r="DL242">
            <v>40526</v>
          </cell>
          <cell r="DM242">
            <v>1717</v>
          </cell>
          <cell r="DO242" t="str">
            <v>тариф на теплову енергію</v>
          </cell>
          <cell r="DT242">
            <v>347.36</v>
          </cell>
        </row>
        <row r="243">
          <cell r="W243">
            <v>238.92</v>
          </cell>
          <cell r="AF243">
            <v>40039</v>
          </cell>
          <cell r="AG243">
            <v>715</v>
          </cell>
          <cell r="AH243">
            <v>238.92102996120127</v>
          </cell>
          <cell r="AM243">
            <v>70241.209000000003</v>
          </cell>
          <cell r="AO243">
            <v>16782029.654279999</v>
          </cell>
          <cell r="AQ243">
            <v>16782102</v>
          </cell>
          <cell r="AU243">
            <v>0</v>
          </cell>
          <cell r="AW243">
            <v>0</v>
          </cell>
          <cell r="AY243">
            <v>8206358.8332000012</v>
          </cell>
          <cell r="AZ243">
            <v>116.83111595075194</v>
          </cell>
          <cell r="BA243">
            <v>0</v>
          </cell>
          <cell r="BB243">
            <v>0</v>
          </cell>
          <cell r="BC243">
            <v>0</v>
          </cell>
          <cell r="BD243">
            <v>0</v>
          </cell>
          <cell r="BG243">
            <v>0</v>
          </cell>
          <cell r="BH243">
            <v>0</v>
          </cell>
          <cell r="BI243">
            <v>1594506</v>
          </cell>
          <cell r="BJ243">
            <v>22.700435011020382</v>
          </cell>
          <cell r="BK243">
            <v>0</v>
          </cell>
          <cell r="BL243">
            <v>0</v>
          </cell>
          <cell r="BM243">
            <v>5604413</v>
          </cell>
          <cell r="BN243">
            <v>79.788105583433222</v>
          </cell>
          <cell r="BO243">
            <v>0</v>
          </cell>
          <cell r="BP243">
            <v>0</v>
          </cell>
          <cell r="BY243">
            <v>2440</v>
          </cell>
          <cell r="CF243">
            <v>11283.01</v>
          </cell>
          <cell r="CG243">
            <v>727.32</v>
          </cell>
          <cell r="CJ243">
            <v>0</v>
          </cell>
          <cell r="CK243">
            <v>0</v>
          </cell>
          <cell r="CL243">
            <v>0</v>
          </cell>
          <cell r="CM243">
            <v>0</v>
          </cell>
          <cell r="CN243">
            <v>0</v>
          </cell>
          <cell r="CO243">
            <v>0</v>
          </cell>
          <cell r="CX243">
            <v>0</v>
          </cell>
          <cell r="CY243">
            <v>0</v>
          </cell>
          <cell r="DB243">
            <v>0</v>
          </cell>
          <cell r="DC243">
            <v>0</v>
          </cell>
          <cell r="DJ243" t="str">
            <v>НКРЕ</v>
          </cell>
          <cell r="DL243">
            <v>40526</v>
          </cell>
          <cell r="DM243">
            <v>1717</v>
          </cell>
          <cell r="DO243" t="str">
            <v>тариф на теплову енергію</v>
          </cell>
          <cell r="DT243">
            <v>262.81</v>
          </cell>
        </row>
        <row r="244">
          <cell r="W244">
            <v>646.38</v>
          </cell>
          <cell r="AF244">
            <v>40039</v>
          </cell>
          <cell r="AG244">
            <v>716</v>
          </cell>
          <cell r="AH244">
            <v>598.50204769702657</v>
          </cell>
          <cell r="AM244">
            <v>16385.969000000001</v>
          </cell>
          <cell r="AO244">
            <v>10591562.64222</v>
          </cell>
          <cell r="AQ244">
            <v>9807036</v>
          </cell>
          <cell r="AU244">
            <v>0</v>
          </cell>
          <cell r="AW244">
            <v>0</v>
          </cell>
          <cell r="AY244">
            <v>4909865.2954199994</v>
          </cell>
          <cell r="AZ244">
            <v>299.63838546380742</v>
          </cell>
          <cell r="BA244">
            <v>381192</v>
          </cell>
          <cell r="BB244">
            <v>23.263317537095304</v>
          </cell>
          <cell r="BC244">
            <v>0</v>
          </cell>
          <cell r="BD244">
            <v>0</v>
          </cell>
          <cell r="BG244">
            <v>0</v>
          </cell>
          <cell r="BH244">
            <v>0</v>
          </cell>
          <cell r="BI244">
            <v>306117</v>
          </cell>
          <cell r="BJ244">
            <v>18.681653797831547</v>
          </cell>
          <cell r="BK244">
            <v>0</v>
          </cell>
          <cell r="BL244">
            <v>0</v>
          </cell>
          <cell r="BM244">
            <v>3777172</v>
          </cell>
          <cell r="BN244">
            <v>230.51258061088726</v>
          </cell>
          <cell r="BO244">
            <v>0</v>
          </cell>
          <cell r="BP244">
            <v>0</v>
          </cell>
          <cell r="BY244">
            <v>2440</v>
          </cell>
          <cell r="CF244">
            <v>2249.4870000000001</v>
          </cell>
          <cell r="CG244">
            <v>2182.66</v>
          </cell>
          <cell r="CJ244">
            <v>0</v>
          </cell>
          <cell r="CK244">
            <v>0</v>
          </cell>
          <cell r="CL244">
            <v>0</v>
          </cell>
          <cell r="CM244">
            <v>0</v>
          </cell>
          <cell r="CN244">
            <v>0</v>
          </cell>
          <cell r="CO244">
            <v>0</v>
          </cell>
          <cell r="CX244">
            <v>0</v>
          </cell>
          <cell r="CY244">
            <v>0</v>
          </cell>
          <cell r="DB244">
            <v>0</v>
          </cell>
          <cell r="DC244">
            <v>0</v>
          </cell>
          <cell r="DJ244" t="str">
            <v>НКРКП</v>
          </cell>
          <cell r="DL244">
            <v>40816</v>
          </cell>
          <cell r="DM244">
            <v>45</v>
          </cell>
          <cell r="DT244">
            <v>861.81</v>
          </cell>
        </row>
        <row r="245">
          <cell r="W245">
            <v>722.49</v>
          </cell>
          <cell r="AF245">
            <v>40039</v>
          </cell>
          <cell r="AG245">
            <v>717</v>
          </cell>
          <cell r="AH245">
            <v>481.66187244303956</v>
          </cell>
          <cell r="AM245">
            <v>3375.59</v>
          </cell>
          <cell r="AO245">
            <v>2438830.0191000002</v>
          </cell>
          <cell r="AQ245">
            <v>1625893</v>
          </cell>
          <cell r="AU245">
            <v>0</v>
          </cell>
          <cell r="AW245">
            <v>0</v>
          </cell>
          <cell r="AY245">
            <v>1198711.1751999999</v>
          </cell>
          <cell r="AZ245">
            <v>355.11160277166357</v>
          </cell>
          <cell r="BA245">
            <v>5367</v>
          </cell>
          <cell r="BB245">
            <v>1.5899442764079761</v>
          </cell>
          <cell r="BC245">
            <v>0</v>
          </cell>
          <cell r="BD245">
            <v>0</v>
          </cell>
          <cell r="BG245">
            <v>0</v>
          </cell>
          <cell r="BH245">
            <v>0</v>
          </cell>
          <cell r="BI245">
            <v>61452</v>
          </cell>
          <cell r="BJ245">
            <v>18.204817528195072</v>
          </cell>
          <cell r="BK245">
            <v>0</v>
          </cell>
          <cell r="BL245">
            <v>0</v>
          </cell>
          <cell r="BM245">
            <v>298859</v>
          </cell>
          <cell r="BN245">
            <v>88.535337526180598</v>
          </cell>
          <cell r="BO245">
            <v>0</v>
          </cell>
          <cell r="BP245">
            <v>0</v>
          </cell>
          <cell r="BY245">
            <v>2440</v>
          </cell>
          <cell r="CF245">
            <v>540.91999999999996</v>
          </cell>
          <cell r="CG245">
            <v>2216.06</v>
          </cell>
          <cell r="CJ245">
            <v>0</v>
          </cell>
          <cell r="CK245">
            <v>0</v>
          </cell>
          <cell r="CL245">
            <v>0</v>
          </cell>
          <cell r="CM245">
            <v>0</v>
          </cell>
          <cell r="CN245">
            <v>0</v>
          </cell>
          <cell r="CO245">
            <v>0</v>
          </cell>
          <cell r="CX245">
            <v>0</v>
          </cell>
          <cell r="CY245">
            <v>0</v>
          </cell>
          <cell r="DB245">
            <v>0</v>
          </cell>
          <cell r="DC245">
            <v>0</v>
          </cell>
          <cell r="DJ245" t="str">
            <v>НКРКП</v>
          </cell>
          <cell r="DL245">
            <v>40816</v>
          </cell>
          <cell r="DM245">
            <v>45</v>
          </cell>
          <cell r="DT245">
            <v>968.61</v>
          </cell>
        </row>
        <row r="246">
          <cell r="AF246">
            <v>39855</v>
          </cell>
          <cell r="AG246">
            <v>3</v>
          </cell>
          <cell r="AM246">
            <v>82182</v>
          </cell>
          <cell r="AO246">
            <v>9796916.2199999988</v>
          </cell>
          <cell r="AQ246">
            <v>9217710</v>
          </cell>
          <cell r="AU246">
            <v>0</v>
          </cell>
          <cell r="AW246">
            <v>0</v>
          </cell>
          <cell r="AY246">
            <v>7696340.2296000011</v>
          </cell>
          <cell r="AZ246">
            <v>93.649950470906049</v>
          </cell>
          <cell r="BA246">
            <v>0</v>
          </cell>
          <cell r="BB246">
            <v>0</v>
          </cell>
          <cell r="BG246">
            <v>0</v>
          </cell>
          <cell r="BH246">
            <v>0</v>
          </cell>
          <cell r="BI246">
            <v>1521370</v>
          </cell>
          <cell r="BJ246">
            <v>18.51220461901633</v>
          </cell>
          <cell r="BK246">
            <v>0</v>
          </cell>
          <cell r="BL246">
            <v>0</v>
          </cell>
          <cell r="BO246">
            <v>0</v>
          </cell>
          <cell r="BP246">
            <v>0</v>
          </cell>
          <cell r="CF246">
            <v>10581.78</v>
          </cell>
          <cell r="CG246">
            <v>727.32</v>
          </cell>
          <cell r="CJ246">
            <v>0</v>
          </cell>
          <cell r="CK246">
            <v>0</v>
          </cell>
          <cell r="CL246">
            <v>0</v>
          </cell>
          <cell r="CM246">
            <v>0</v>
          </cell>
          <cell r="CN246">
            <v>0</v>
          </cell>
          <cell r="CO246">
            <v>0</v>
          </cell>
          <cell r="CX246">
            <v>0</v>
          </cell>
          <cell r="CY246">
            <v>0</v>
          </cell>
          <cell r="DJ246" t="str">
            <v>НКРЕ</v>
          </cell>
          <cell r="DL246">
            <v>40526</v>
          </cell>
          <cell r="DM246">
            <v>1732</v>
          </cell>
          <cell r="DO246" t="str">
            <v>умовно-зміна величина двоставкового тарифу</v>
          </cell>
        </row>
        <row r="247">
          <cell r="AF247">
            <v>39855</v>
          </cell>
          <cell r="AG247">
            <v>4</v>
          </cell>
          <cell r="AM247">
            <v>19581</v>
          </cell>
          <cell r="AO247">
            <v>6071905.5777000003</v>
          </cell>
          <cell r="AQ247">
            <v>5763810</v>
          </cell>
          <cell r="AU247">
            <v>0</v>
          </cell>
          <cell r="AW247">
            <v>0</v>
          </cell>
          <cell r="AY247">
            <v>5401321.3347500004</v>
          </cell>
          <cell r="AZ247">
            <v>275.84501990449928</v>
          </cell>
          <cell r="BA247">
            <v>0</v>
          </cell>
          <cell r="BB247">
            <v>0</v>
          </cell>
          <cell r="BG247">
            <v>0</v>
          </cell>
          <cell r="BH247">
            <v>0</v>
          </cell>
          <cell r="BI247">
            <v>362488.5</v>
          </cell>
          <cell r="BJ247">
            <v>18.512256779531178</v>
          </cell>
          <cell r="BK247">
            <v>0</v>
          </cell>
          <cell r="BL247">
            <v>0</v>
          </cell>
          <cell r="BO247">
            <v>0</v>
          </cell>
          <cell r="BP247">
            <v>0</v>
          </cell>
          <cell r="CF247">
            <v>2521.3310000000001</v>
          </cell>
          <cell r="CG247">
            <v>2142.25</v>
          </cell>
          <cell r="CJ247">
            <v>0</v>
          </cell>
          <cell r="CK247">
            <v>0</v>
          </cell>
          <cell r="CL247">
            <v>0</v>
          </cell>
          <cell r="CM247">
            <v>0</v>
          </cell>
          <cell r="CN247">
            <v>0</v>
          </cell>
          <cell r="CO247">
            <v>0</v>
          </cell>
          <cell r="CX247">
            <v>0</v>
          </cell>
          <cell r="CY247">
            <v>0</v>
          </cell>
          <cell r="DJ247" t="str">
            <v>НКРКП</v>
          </cell>
          <cell r="DL247">
            <v>41012</v>
          </cell>
          <cell r="DM247">
            <v>157</v>
          </cell>
        </row>
        <row r="248">
          <cell r="AF248">
            <v>39855</v>
          </cell>
          <cell r="AG248">
            <v>5</v>
          </cell>
          <cell r="AM248">
            <v>5357</v>
          </cell>
          <cell r="AO248">
            <v>1784639.5511999999</v>
          </cell>
          <cell r="AQ248">
            <v>1576880</v>
          </cell>
          <cell r="AU248">
            <v>0</v>
          </cell>
          <cell r="AW248">
            <v>0</v>
          </cell>
          <cell r="AY248">
            <v>1477719.7655</v>
          </cell>
          <cell r="AZ248">
            <v>275.84837885010268</v>
          </cell>
          <cell r="BA248">
            <v>0</v>
          </cell>
          <cell r="BB248">
            <v>0</v>
          </cell>
          <cell r="BG248">
            <v>0</v>
          </cell>
          <cell r="BH248">
            <v>0</v>
          </cell>
          <cell r="BI248">
            <v>99160</v>
          </cell>
          <cell r="BJ248">
            <v>18.510360276274035</v>
          </cell>
          <cell r="BK248">
            <v>0</v>
          </cell>
          <cell r="BL248">
            <v>0</v>
          </cell>
          <cell r="BO248">
            <v>0</v>
          </cell>
          <cell r="BP248">
            <v>0</v>
          </cell>
          <cell r="CF248">
            <v>689.798</v>
          </cell>
          <cell r="CG248">
            <v>2142.25</v>
          </cell>
          <cell r="CJ248">
            <v>0</v>
          </cell>
          <cell r="CK248">
            <v>0</v>
          </cell>
          <cell r="CL248">
            <v>0</v>
          </cell>
          <cell r="CM248">
            <v>0</v>
          </cell>
          <cell r="CN248">
            <v>0</v>
          </cell>
          <cell r="CO248">
            <v>0</v>
          </cell>
          <cell r="CX248">
            <v>0</v>
          </cell>
          <cell r="CY248">
            <v>0</v>
          </cell>
          <cell r="DJ248" t="str">
            <v>НКРКП</v>
          </cell>
          <cell r="DL248">
            <v>41012</v>
          </cell>
          <cell r="DM248">
            <v>157</v>
          </cell>
        </row>
        <row r="249">
          <cell r="AF249">
            <v>39855</v>
          </cell>
          <cell r="AG249">
            <v>3</v>
          </cell>
          <cell r="AO249">
            <v>5346419.9304</v>
          </cell>
          <cell r="AQ249">
            <v>5070570</v>
          </cell>
          <cell r="AY249">
            <v>1228009.99728</v>
          </cell>
          <cell r="AZ249">
            <v>2449.5336295090601</v>
          </cell>
          <cell r="BC249">
            <v>0</v>
          </cell>
          <cell r="BD249">
            <v>0</v>
          </cell>
          <cell r="BG249">
            <v>0</v>
          </cell>
          <cell r="BH249">
            <v>0</v>
          </cell>
          <cell r="BI249">
            <v>242750</v>
          </cell>
          <cell r="BJ249">
            <v>484.21779128866757</v>
          </cell>
          <cell r="BK249">
            <v>0</v>
          </cell>
          <cell r="BL249">
            <v>0</v>
          </cell>
          <cell r="BM249">
            <v>2660350</v>
          </cell>
          <cell r="BN249">
            <v>5306.6479961063105</v>
          </cell>
          <cell r="BO249">
            <v>0</v>
          </cell>
          <cell r="BP249">
            <v>0</v>
          </cell>
          <cell r="BY249">
            <v>1422</v>
          </cell>
          <cell r="CF249">
            <v>1688.404</v>
          </cell>
          <cell r="CG249">
            <v>727.32</v>
          </cell>
          <cell r="CX249">
            <v>0</v>
          </cell>
          <cell r="CY249">
            <v>0</v>
          </cell>
          <cell r="DB249">
            <v>0</v>
          </cell>
          <cell r="DC249">
            <v>0</v>
          </cell>
          <cell r="DJ249" t="str">
            <v>МОС</v>
          </cell>
          <cell r="DL249">
            <v>40541</v>
          </cell>
          <cell r="DM249">
            <v>631</v>
          </cell>
          <cell r="DO249" t="str">
            <v>умовно-постійна частина дв.тарифу - абонплата на централізоване опалення (встановлено в грн/кв.м/міс.)</v>
          </cell>
        </row>
        <row r="250">
          <cell r="AF250">
            <v>39855</v>
          </cell>
          <cell r="AG250">
            <v>4</v>
          </cell>
          <cell r="AO250">
            <v>2015175.4656000002</v>
          </cell>
          <cell r="AQ250">
            <v>1775570</v>
          </cell>
          <cell r="AY250">
            <v>860940.28350000002</v>
          </cell>
          <cell r="AZ250">
            <v>7214.90583517699</v>
          </cell>
          <cell r="BC250">
            <v>0</v>
          </cell>
          <cell r="BD250">
            <v>0</v>
          </cell>
          <cell r="BG250">
            <v>0</v>
          </cell>
          <cell r="BH250">
            <v>0</v>
          </cell>
          <cell r="BI250">
            <v>57780</v>
          </cell>
          <cell r="BJ250">
            <v>484.21158487530164</v>
          </cell>
          <cell r="BK250">
            <v>0</v>
          </cell>
          <cell r="BL250">
            <v>0</v>
          </cell>
          <cell r="BM250">
            <v>633230</v>
          </cell>
          <cell r="BN250">
            <v>5306.6338160364703</v>
          </cell>
          <cell r="BO250">
            <v>0</v>
          </cell>
          <cell r="BP250">
            <v>0</v>
          </cell>
          <cell r="BY250">
            <v>1422</v>
          </cell>
          <cell r="CF250">
            <v>401.88600000000002</v>
          </cell>
          <cell r="CG250">
            <v>2142.25</v>
          </cell>
          <cell r="CX250">
            <v>0</v>
          </cell>
          <cell r="CY250">
            <v>0</v>
          </cell>
          <cell r="DB250">
            <v>0</v>
          </cell>
          <cell r="DC250">
            <v>0</v>
          </cell>
          <cell r="DJ250" t="str">
            <v>НКРКП</v>
          </cell>
          <cell r="DL250">
            <v>41012</v>
          </cell>
          <cell r="DM250">
            <v>157</v>
          </cell>
          <cell r="DO250" t="str">
            <v>умовно-постійна частина двоставкового тарифу на т.е. для ЦОП</v>
          </cell>
        </row>
        <row r="251">
          <cell r="AF251">
            <v>39855</v>
          </cell>
          <cell r="AG251">
            <v>5</v>
          </cell>
          <cell r="AO251">
            <v>662330.01261000009</v>
          </cell>
          <cell r="AQ251">
            <v>490820</v>
          </cell>
          <cell r="AY251">
            <v>237969.69899999999</v>
          </cell>
          <cell r="AZ251">
            <v>7213.8262095307373</v>
          </cell>
          <cell r="BC251">
            <v>0</v>
          </cell>
          <cell r="BD251">
            <v>0</v>
          </cell>
          <cell r="BG251">
            <v>0</v>
          </cell>
          <cell r="BH251">
            <v>0</v>
          </cell>
          <cell r="BI251">
            <v>15970</v>
          </cell>
          <cell r="BJ251">
            <v>484.11543591609069</v>
          </cell>
          <cell r="BK251">
            <v>0</v>
          </cell>
          <cell r="BL251">
            <v>0</v>
          </cell>
          <cell r="BM251">
            <v>175070</v>
          </cell>
          <cell r="BN251">
            <v>5307.0813629198492</v>
          </cell>
          <cell r="BO251">
            <v>0</v>
          </cell>
          <cell r="BP251">
            <v>0</v>
          </cell>
          <cell r="BY251">
            <v>1422</v>
          </cell>
          <cell r="CF251">
            <v>111.084</v>
          </cell>
          <cell r="CG251">
            <v>2142.25</v>
          </cell>
          <cell r="CX251">
            <v>0</v>
          </cell>
          <cell r="CY251">
            <v>0</v>
          </cell>
          <cell r="DB251">
            <v>0</v>
          </cell>
          <cell r="DC251">
            <v>0</v>
          </cell>
          <cell r="DJ251" t="str">
            <v>НКРКП</v>
          </cell>
          <cell r="DL251">
            <v>41012</v>
          </cell>
          <cell r="DM251">
            <v>157</v>
          </cell>
          <cell r="DO251" t="str">
            <v>умовно-постійна частина двоставкового тарифу на т.е. для ЦОП</v>
          </cell>
        </row>
        <row r="252">
          <cell r="AF252">
            <v>39682</v>
          </cell>
          <cell r="AG252">
            <v>825</v>
          </cell>
          <cell r="AM252">
            <v>159699.49112195123</v>
          </cell>
          <cell r="AO252">
            <v>19316929.929232538</v>
          </cell>
          <cell r="AQ252">
            <v>19316927</v>
          </cell>
          <cell r="AU252">
            <v>0</v>
          </cell>
          <cell r="AW252">
            <v>0</v>
          </cell>
          <cell r="AY252">
            <v>16032387.48144</v>
          </cell>
          <cell r="AZ252">
            <v>100.39097412775848</v>
          </cell>
          <cell r="BA252">
            <v>0</v>
          </cell>
          <cell r="BB252">
            <v>0</v>
          </cell>
          <cell r="BG252">
            <v>1184241.3304536073</v>
          </cell>
          <cell r="BH252">
            <v>7.4154358422425135</v>
          </cell>
          <cell r="BI252">
            <v>2100298.5432427796</v>
          </cell>
          <cell r="BJ252">
            <v>13.151566911624846</v>
          </cell>
          <cell r="BK252">
            <v>0</v>
          </cell>
          <cell r="BL252">
            <v>0</v>
          </cell>
          <cell r="BO252">
            <v>0</v>
          </cell>
          <cell r="BP252">
            <v>0</v>
          </cell>
          <cell r="CF252">
            <v>22043.200000000001</v>
          </cell>
          <cell r="CG252">
            <v>727.31669999999997</v>
          </cell>
          <cell r="CJ252">
            <v>0</v>
          </cell>
          <cell r="CK252">
            <v>0</v>
          </cell>
          <cell r="CL252">
            <v>0</v>
          </cell>
          <cell r="CM252">
            <v>0</v>
          </cell>
          <cell r="CN252">
            <v>0</v>
          </cell>
          <cell r="CO252">
            <v>0</v>
          </cell>
          <cell r="CX252">
            <v>0</v>
          </cell>
          <cell r="CY252">
            <v>0</v>
          </cell>
          <cell r="DJ252" t="str">
            <v>МОС</v>
          </cell>
          <cell r="DL252">
            <v>40541</v>
          </cell>
          <cell r="DM252">
            <v>111</v>
          </cell>
          <cell r="DO252" t="str">
            <v>Умовно-зміна частина дв.тарифу - Тариф за теплову енергію згідно з показниками обліку теплової енергії</v>
          </cell>
        </row>
        <row r="253">
          <cell r="AF253">
            <v>39878</v>
          </cell>
          <cell r="AG253">
            <v>1506</v>
          </cell>
          <cell r="AM253">
            <v>35202.015219512192</v>
          </cell>
          <cell r="AO253">
            <v>11132990.002161214</v>
          </cell>
          <cell r="AQ253">
            <v>11133000</v>
          </cell>
          <cell r="AU253">
            <v>0</v>
          </cell>
          <cell r="AW253">
            <v>0</v>
          </cell>
          <cell r="AY253">
            <v>10408999.9475</v>
          </cell>
          <cell r="AZ253">
            <v>295.6932971760769</v>
          </cell>
          <cell r="BA253">
            <v>0</v>
          </cell>
          <cell r="BB253">
            <v>0</v>
          </cell>
          <cell r="BG253">
            <v>261038.28537793714</v>
          </cell>
          <cell r="BH253">
            <v>7.4154358422425126</v>
          </cell>
          <cell r="BI253">
            <v>462961.65858345071</v>
          </cell>
          <cell r="BJ253">
            <v>13.151566911624844</v>
          </cell>
          <cell r="BK253">
            <v>0</v>
          </cell>
          <cell r="BL253">
            <v>0</v>
          </cell>
          <cell r="BO253">
            <v>0</v>
          </cell>
          <cell r="BP253">
            <v>0</v>
          </cell>
          <cell r="CF253">
            <v>4858.91</v>
          </cell>
          <cell r="CG253">
            <v>2142.25</v>
          </cell>
          <cell r="CJ253">
            <v>0</v>
          </cell>
          <cell r="CK253">
            <v>0</v>
          </cell>
          <cell r="CL253">
            <v>0</v>
          </cell>
          <cell r="CM253">
            <v>0</v>
          </cell>
          <cell r="CN253">
            <v>0</v>
          </cell>
          <cell r="CO253">
            <v>0</v>
          </cell>
          <cell r="CX253">
            <v>0</v>
          </cell>
          <cell r="CY253">
            <v>0</v>
          </cell>
          <cell r="DJ253" t="str">
            <v>НКРКП</v>
          </cell>
          <cell r="DL253">
            <v>40816</v>
          </cell>
          <cell r="DM253">
            <v>162</v>
          </cell>
        </row>
        <row r="254">
          <cell r="AF254">
            <v>39878</v>
          </cell>
          <cell r="AG254">
            <v>1507</v>
          </cell>
          <cell r="AM254">
            <v>27546.581853658536</v>
          </cell>
          <cell r="AO254">
            <v>8711889.9655467868</v>
          </cell>
          <cell r="AQ254">
            <v>8711890</v>
          </cell>
          <cell r="AU254">
            <v>0</v>
          </cell>
          <cell r="AW254">
            <v>0</v>
          </cell>
          <cell r="AY254">
            <v>8145340.3400249993</v>
          </cell>
          <cell r="AZ254">
            <v>295.69332352366598</v>
          </cell>
          <cell r="BA254">
            <v>0</v>
          </cell>
          <cell r="BB254">
            <v>0</v>
          </cell>
          <cell r="BG254">
            <v>204269.9104088867</v>
          </cell>
          <cell r="BH254">
            <v>7.4154358422425126</v>
          </cell>
          <cell r="BI254">
            <v>362280.71443494095</v>
          </cell>
          <cell r="BJ254">
            <v>13.151566911624844</v>
          </cell>
          <cell r="BK254">
            <v>0</v>
          </cell>
          <cell r="BL254">
            <v>0</v>
          </cell>
          <cell r="BO254">
            <v>0</v>
          </cell>
          <cell r="BP254">
            <v>0</v>
          </cell>
          <cell r="CF254">
            <v>3802.2449999999999</v>
          </cell>
          <cell r="CG254">
            <v>2142.2449999999999</v>
          </cell>
          <cell r="CJ254">
            <v>0</v>
          </cell>
          <cell r="CK254">
            <v>0</v>
          </cell>
          <cell r="CL254">
            <v>0</v>
          </cell>
          <cell r="CM254">
            <v>0</v>
          </cell>
          <cell r="CN254">
            <v>0</v>
          </cell>
          <cell r="CO254">
            <v>0</v>
          </cell>
          <cell r="CX254">
            <v>0</v>
          </cell>
          <cell r="CY254">
            <v>0</v>
          </cell>
          <cell r="DJ254" t="str">
            <v>НКРКП</v>
          </cell>
          <cell r="DL254">
            <v>40816</v>
          </cell>
          <cell r="DM254">
            <v>162</v>
          </cell>
        </row>
        <row r="255">
          <cell r="AF255">
            <v>39682</v>
          </cell>
          <cell r="AG255">
            <v>825</v>
          </cell>
          <cell r="AO255">
            <v>18172080.696390204</v>
          </cell>
          <cell r="AQ255">
            <v>16101410</v>
          </cell>
          <cell r="AY255">
            <v>3011337.5424000002</v>
          </cell>
          <cell r="AZ255">
            <v>3421.7240720110935</v>
          </cell>
          <cell r="BC255">
            <v>0</v>
          </cell>
          <cell r="BD255">
            <v>0</v>
          </cell>
          <cell r="BG255">
            <v>222433.39801639714</v>
          </cell>
          <cell r="BH255">
            <v>252.74672855349806</v>
          </cell>
          <cell r="BI255">
            <v>482181.96536543313</v>
          </cell>
          <cell r="BJ255">
            <v>547.89395567578129</v>
          </cell>
          <cell r="BK255">
            <v>0</v>
          </cell>
          <cell r="BL255">
            <v>0</v>
          </cell>
          <cell r="BM255">
            <v>8386398.1023648037</v>
          </cell>
          <cell r="BN255">
            <v>9529.300472061821</v>
          </cell>
          <cell r="BO255">
            <v>0</v>
          </cell>
          <cell r="BP255">
            <v>0</v>
          </cell>
          <cell r="BY255">
            <v>1714.7511057499</v>
          </cell>
          <cell r="CF255">
            <v>4140.32</v>
          </cell>
          <cell r="CG255">
            <v>727.32</v>
          </cell>
          <cell r="CX255">
            <v>0</v>
          </cell>
          <cell r="CY255">
            <v>0</v>
          </cell>
          <cell r="DB255">
            <v>0</v>
          </cell>
          <cell r="DC255">
            <v>0</v>
          </cell>
          <cell r="DJ255" t="str">
            <v>МОС</v>
          </cell>
          <cell r="DL255">
            <v>41086</v>
          </cell>
          <cell r="DM255">
            <v>450</v>
          </cell>
          <cell r="DO255" t="str">
            <v>Умовно-зміна частина дв. тарифу - абонентна плата (затверджена у грн за кв.м)</v>
          </cell>
        </row>
        <row r="256">
          <cell r="AF256">
            <v>39878</v>
          </cell>
          <cell r="AG256">
            <v>1506</v>
          </cell>
          <cell r="AO256">
            <v>5385054.7351527456</v>
          </cell>
          <cell r="AQ256">
            <v>4670768.5</v>
          </cell>
          <cell r="AY256">
            <v>1955103.04</v>
          </cell>
          <cell r="AZ256">
            <v>10078.391006528187</v>
          </cell>
          <cell r="BC256">
            <v>0</v>
          </cell>
          <cell r="BD256">
            <v>0</v>
          </cell>
          <cell r="BG256">
            <v>49030.236773401673</v>
          </cell>
          <cell r="BH256">
            <v>252.74672855349812</v>
          </cell>
          <cell r="BI256">
            <v>106285.72930396257</v>
          </cell>
          <cell r="BJ256">
            <v>547.89395567578151</v>
          </cell>
          <cell r="BK256">
            <v>0</v>
          </cell>
          <cell r="BL256">
            <v>0</v>
          </cell>
          <cell r="BM256">
            <v>1848585.1868550833</v>
          </cell>
          <cell r="BN256">
            <v>9529.300472061821</v>
          </cell>
          <cell r="BO256">
            <v>0</v>
          </cell>
          <cell r="BP256">
            <v>0</v>
          </cell>
          <cell r="BY256">
            <v>1714.7511057499</v>
          </cell>
          <cell r="CF256">
            <v>912.64</v>
          </cell>
          <cell r="CG256">
            <v>2142.25</v>
          </cell>
          <cell r="CX256">
            <v>0</v>
          </cell>
          <cell r="CY256">
            <v>0</v>
          </cell>
          <cell r="DB256">
            <v>0</v>
          </cell>
          <cell r="DC256">
            <v>0</v>
          </cell>
          <cell r="DJ256" t="str">
            <v>МОС</v>
          </cell>
          <cell r="DL256">
            <v>41086</v>
          </cell>
          <cell r="DM256">
            <v>450</v>
          </cell>
          <cell r="DO256" t="str">
            <v xml:space="preserve">Плата за одиницю приєднаного теплового навантаження розрахунку за 0,1 Гкал в годину </v>
          </cell>
        </row>
        <row r="257">
          <cell r="AF257">
            <v>39878</v>
          </cell>
          <cell r="AG257">
            <v>1507</v>
          </cell>
          <cell r="AO257">
            <v>4213959.0623804126</v>
          </cell>
          <cell r="AQ257">
            <v>3655010</v>
          </cell>
          <cell r="AY257">
            <v>1529930.6824999999</v>
          </cell>
          <cell r="AZ257">
            <v>10078.435403524581</v>
          </cell>
          <cell r="BC257">
            <v>0</v>
          </cell>
          <cell r="BD257">
            <v>0</v>
          </cell>
          <cell r="BG257">
            <v>38367.559986569548</v>
          </cell>
          <cell r="BH257">
            <v>252.74672855349817</v>
          </cell>
          <cell r="BI257">
            <v>83171.617417077243</v>
          </cell>
          <cell r="BJ257">
            <v>547.8939556757814</v>
          </cell>
          <cell r="BK257">
            <v>0</v>
          </cell>
          <cell r="BL257">
            <v>0</v>
          </cell>
          <cell r="BM257">
            <v>1446570.6819801172</v>
          </cell>
          <cell r="BN257">
            <v>9529.300472061821</v>
          </cell>
          <cell r="BO257">
            <v>0</v>
          </cell>
          <cell r="BP257">
            <v>0</v>
          </cell>
          <cell r="BY257">
            <v>1714.7511057499</v>
          </cell>
          <cell r="CF257">
            <v>714.17</v>
          </cell>
          <cell r="CG257">
            <v>2142.25</v>
          </cell>
          <cell r="CX257">
            <v>0</v>
          </cell>
          <cell r="CY257">
            <v>0</v>
          </cell>
          <cell r="DB257">
            <v>0</v>
          </cell>
          <cell r="DC257">
            <v>0</v>
          </cell>
          <cell r="DJ257" t="str">
            <v>МОС</v>
          </cell>
          <cell r="DL257">
            <v>41086</v>
          </cell>
          <cell r="DM257">
            <v>450</v>
          </cell>
          <cell r="DO257" t="str">
            <v xml:space="preserve">Плата за одиницю приєднаного теплового навантаження розрахунку за 0,1 Гкал в годину </v>
          </cell>
        </row>
        <row r="258">
          <cell r="W258">
            <v>264.8416666666667</v>
          </cell>
          <cell r="AF258">
            <v>39965</v>
          </cell>
          <cell r="AG258" t="str">
            <v xml:space="preserve"> №6/1/2-255, 6/1/2-256</v>
          </cell>
          <cell r="AH258">
            <v>259.73166666666663</v>
          </cell>
          <cell r="AM258">
            <v>99960</v>
          </cell>
          <cell r="AO258">
            <v>26473573.000000004</v>
          </cell>
          <cell r="AQ258">
            <v>25962777.399999999</v>
          </cell>
          <cell r="AU258">
            <v>0</v>
          </cell>
          <cell r="AW258">
            <v>20678214.780000001</v>
          </cell>
          <cell r="AY258">
            <v>0</v>
          </cell>
          <cell r="AZ258">
            <v>0</v>
          </cell>
          <cell r="BA258">
            <v>0</v>
          </cell>
          <cell r="BB258">
            <v>0</v>
          </cell>
          <cell r="BC258">
            <v>0</v>
          </cell>
          <cell r="BD258">
            <v>0</v>
          </cell>
          <cell r="BG258">
            <v>0</v>
          </cell>
          <cell r="BH258">
            <v>0</v>
          </cell>
          <cell r="BI258">
            <v>523900</v>
          </cell>
          <cell r="BJ258">
            <v>5.2410964385754299</v>
          </cell>
          <cell r="BK258">
            <v>0</v>
          </cell>
          <cell r="BL258">
            <v>0</v>
          </cell>
          <cell r="BM258">
            <v>3250721.6</v>
          </cell>
          <cell r="BN258">
            <v>32.520224089635853</v>
          </cell>
          <cell r="BO258">
            <v>0</v>
          </cell>
          <cell r="BP258">
            <v>0</v>
          </cell>
          <cell r="BY258">
            <v>2088.15</v>
          </cell>
          <cell r="CF258">
            <v>0</v>
          </cell>
          <cell r="CG258">
            <v>0</v>
          </cell>
          <cell r="CJ258">
            <v>0</v>
          </cell>
          <cell r="CK258">
            <v>0</v>
          </cell>
          <cell r="CL258">
            <v>0</v>
          </cell>
          <cell r="CM258">
            <v>116098</v>
          </cell>
          <cell r="CN258">
            <v>178.11</v>
          </cell>
          <cell r="CO258">
            <v>311.69</v>
          </cell>
          <cell r="CX258">
            <v>0</v>
          </cell>
          <cell r="CY258">
            <v>0</v>
          </cell>
          <cell r="DB258">
            <v>0</v>
          </cell>
          <cell r="DC258">
            <v>0</v>
          </cell>
          <cell r="DJ258" t="str">
            <v>МОС</v>
          </cell>
          <cell r="DL258">
            <v>40066</v>
          </cell>
          <cell r="DM258" t="str">
            <v>№2212</v>
          </cell>
          <cell r="DO258" t="str">
            <v>Тариф на транспортування, постачання теплової енергії</v>
          </cell>
          <cell r="DT258">
            <v>264.8417</v>
          </cell>
        </row>
        <row r="259">
          <cell r="W259">
            <v>518.49166666666679</v>
          </cell>
          <cell r="AF259">
            <v>39965</v>
          </cell>
          <cell r="AG259" t="str">
            <v xml:space="preserve"> №6/1/2-255, 6/1/2-256</v>
          </cell>
          <cell r="AH259">
            <v>502.66166646452393</v>
          </cell>
          <cell r="AM259">
            <v>8245</v>
          </cell>
          <cell r="AO259">
            <v>4274963.7916666679</v>
          </cell>
          <cell r="AQ259">
            <v>4144445.4399999999</v>
          </cell>
          <cell r="AU259">
            <v>0</v>
          </cell>
          <cell r="AW259">
            <v>3735118.8000000003</v>
          </cell>
          <cell r="AY259">
            <v>0</v>
          </cell>
          <cell r="AZ259">
            <v>0</v>
          </cell>
          <cell r="BA259">
            <v>0</v>
          </cell>
          <cell r="BB259">
            <v>0</v>
          </cell>
          <cell r="BC259">
            <v>0</v>
          </cell>
          <cell r="BD259">
            <v>0</v>
          </cell>
          <cell r="BG259">
            <v>0</v>
          </cell>
          <cell r="BH259">
            <v>0</v>
          </cell>
          <cell r="BI259">
            <v>43203.8</v>
          </cell>
          <cell r="BJ259">
            <v>5.24</v>
          </cell>
          <cell r="BK259">
            <v>0</v>
          </cell>
          <cell r="BL259">
            <v>0</v>
          </cell>
          <cell r="BM259">
            <v>268100</v>
          </cell>
          <cell r="BN259">
            <v>32.516676773802303</v>
          </cell>
          <cell r="BO259">
            <v>0</v>
          </cell>
          <cell r="BP259">
            <v>0</v>
          </cell>
          <cell r="BY259">
            <v>2088.15</v>
          </cell>
          <cell r="CF259">
            <v>0</v>
          </cell>
          <cell r="CG259">
            <v>0</v>
          </cell>
          <cell r="CJ259">
            <v>0</v>
          </cell>
          <cell r="CK259">
            <v>0</v>
          </cell>
          <cell r="CL259">
            <v>0</v>
          </cell>
          <cell r="CM259">
            <v>9576</v>
          </cell>
          <cell r="CN259">
            <v>390.05</v>
          </cell>
          <cell r="CO259">
            <v>832.21</v>
          </cell>
          <cell r="CX259">
            <v>0</v>
          </cell>
          <cell r="CY259">
            <v>0</v>
          </cell>
          <cell r="DB259">
            <v>0</v>
          </cell>
          <cell r="DC259">
            <v>0</v>
          </cell>
          <cell r="DJ259" t="str">
            <v>МОС</v>
          </cell>
          <cell r="DL259">
            <v>41206</v>
          </cell>
          <cell r="DM259" t="str">
            <v>№1264</v>
          </cell>
          <cell r="DT259">
            <v>995.20830000000001</v>
          </cell>
        </row>
        <row r="260">
          <cell r="W260">
            <v>555.40833333333342</v>
          </cell>
          <cell r="AF260">
            <v>39965</v>
          </cell>
          <cell r="AG260" t="str">
            <v xml:space="preserve"> №6/1/2-255, 6/1/2-256</v>
          </cell>
          <cell r="AH260">
            <v>502.66</v>
          </cell>
          <cell r="AM260">
            <v>9825</v>
          </cell>
          <cell r="AO260">
            <v>5456886.8750000009</v>
          </cell>
          <cell r="AQ260">
            <v>4938634.5</v>
          </cell>
          <cell r="AU260">
            <v>0</v>
          </cell>
          <cell r="AW260">
            <v>4450860.55</v>
          </cell>
          <cell r="AY260">
            <v>0</v>
          </cell>
          <cell r="AZ260">
            <v>0</v>
          </cell>
          <cell r="BA260">
            <v>0</v>
          </cell>
          <cell r="BB260">
            <v>0</v>
          </cell>
          <cell r="BC260">
            <v>0</v>
          </cell>
          <cell r="BD260">
            <v>0</v>
          </cell>
          <cell r="BG260">
            <v>0</v>
          </cell>
          <cell r="BH260">
            <v>0</v>
          </cell>
          <cell r="BI260">
            <v>51483</v>
          </cell>
          <cell r="BJ260">
            <v>5.24</v>
          </cell>
          <cell r="BK260">
            <v>0</v>
          </cell>
          <cell r="BL260">
            <v>0</v>
          </cell>
          <cell r="BM260">
            <v>319400</v>
          </cell>
          <cell r="BN260">
            <v>32.5089058524173</v>
          </cell>
          <cell r="BO260">
            <v>0</v>
          </cell>
          <cell r="BP260">
            <v>0</v>
          </cell>
          <cell r="BY260">
            <v>2088.15</v>
          </cell>
          <cell r="CF260">
            <v>0</v>
          </cell>
          <cell r="CG260">
            <v>0</v>
          </cell>
          <cell r="CJ260">
            <v>0</v>
          </cell>
          <cell r="CK260">
            <v>0</v>
          </cell>
          <cell r="CL260">
            <v>0</v>
          </cell>
          <cell r="CM260">
            <v>11411</v>
          </cell>
          <cell r="CN260">
            <v>390.05</v>
          </cell>
          <cell r="CO260">
            <v>832.21</v>
          </cell>
          <cell r="CX260">
            <v>0</v>
          </cell>
          <cell r="CY260">
            <v>0</v>
          </cell>
          <cell r="DB260">
            <v>0</v>
          </cell>
          <cell r="DC260">
            <v>0</v>
          </cell>
          <cell r="DJ260" t="str">
            <v>МОС</v>
          </cell>
          <cell r="DL260">
            <v>41206</v>
          </cell>
          <cell r="DM260" t="str">
            <v>№1264</v>
          </cell>
          <cell r="DT260">
            <v>995.20830000000001</v>
          </cell>
        </row>
        <row r="261">
          <cell r="W261">
            <v>268.09209600000003</v>
          </cell>
          <cell r="AF261">
            <v>40157</v>
          </cell>
          <cell r="AG261" t="str">
            <v>В423/01-15/3805</v>
          </cell>
          <cell r="AH261">
            <v>265.43771934635021</v>
          </cell>
          <cell r="AM261">
            <v>177427.73</v>
          </cell>
          <cell r="AO261">
            <v>47566972.024222091</v>
          </cell>
          <cell r="AQ261">
            <v>47096012</v>
          </cell>
          <cell r="AU261">
            <v>0</v>
          </cell>
          <cell r="AW261">
            <v>0</v>
          </cell>
          <cell r="AY261">
            <v>21306051.478666838</v>
          </cell>
          <cell r="AZ261">
            <v>120.0829852169491</v>
          </cell>
          <cell r="BA261">
            <v>0</v>
          </cell>
          <cell r="BB261">
            <v>0</v>
          </cell>
          <cell r="BC261">
            <v>0</v>
          </cell>
          <cell r="BD261">
            <v>0</v>
          </cell>
          <cell r="BG261">
            <v>0</v>
          </cell>
          <cell r="BH261">
            <v>0</v>
          </cell>
          <cell r="BI261">
            <v>5224127</v>
          </cell>
          <cell r="BJ261">
            <v>29.443689551796666</v>
          </cell>
          <cell r="BK261">
            <v>0</v>
          </cell>
          <cell r="BL261">
            <v>0</v>
          </cell>
          <cell r="BM261">
            <v>14192611.93</v>
          </cell>
          <cell r="BN261">
            <v>79.990945778317737</v>
          </cell>
          <cell r="BO261">
            <v>0</v>
          </cell>
          <cell r="BP261">
            <v>0</v>
          </cell>
          <cell r="BY261">
            <v>2259.2199999999998</v>
          </cell>
          <cell r="CF261">
            <v>29294.050800000001</v>
          </cell>
          <cell r="CG261">
            <v>727.31667000000004</v>
          </cell>
          <cell r="CJ261">
            <v>0</v>
          </cell>
          <cell r="CK261">
            <v>0</v>
          </cell>
          <cell r="CL261">
            <v>0</v>
          </cell>
          <cell r="CM261">
            <v>0</v>
          </cell>
          <cell r="CN261">
            <v>0</v>
          </cell>
          <cell r="CO261">
            <v>0</v>
          </cell>
          <cell r="CX261">
            <v>0</v>
          </cell>
          <cell r="CY261">
            <v>0</v>
          </cell>
          <cell r="DB261">
            <v>0</v>
          </cell>
          <cell r="DC261">
            <v>0</v>
          </cell>
          <cell r="DJ261" t="str">
            <v>НКРЕ</v>
          </cell>
          <cell r="DL261">
            <v>40526</v>
          </cell>
          <cell r="DM261">
            <v>1815</v>
          </cell>
          <cell r="DO261" t="str">
            <v>Тариф на теплову енергію</v>
          </cell>
          <cell r="DT261">
            <v>294.89999999999998</v>
          </cell>
        </row>
        <row r="262">
          <cell r="W262">
            <v>578.70275000000004</v>
          </cell>
          <cell r="AF262">
            <v>40157</v>
          </cell>
          <cell r="AG262" t="str">
            <v>В424/01-15/3806</v>
          </cell>
          <cell r="AH262">
            <v>503.21977478241263</v>
          </cell>
          <cell r="AM262">
            <v>38840.101699999999</v>
          </cell>
          <cell r="AO262">
            <v>22476873.664069675</v>
          </cell>
          <cell r="AQ262">
            <v>19545107.23</v>
          </cell>
          <cell r="AU262">
            <v>0</v>
          </cell>
          <cell r="AW262">
            <v>0</v>
          </cell>
          <cell r="AY262">
            <v>13996658.876526</v>
          </cell>
          <cell r="AZ262">
            <v>360.36617474989777</v>
          </cell>
          <cell r="BA262">
            <v>0</v>
          </cell>
          <cell r="BB262">
            <v>0</v>
          </cell>
          <cell r="BC262">
            <v>0</v>
          </cell>
          <cell r="BD262">
            <v>0</v>
          </cell>
          <cell r="BG262">
            <v>0</v>
          </cell>
          <cell r="BH262">
            <v>0</v>
          </cell>
          <cell r="BI262">
            <v>1143595.8600000001</v>
          </cell>
          <cell r="BJ262">
            <v>29.443688609085186</v>
          </cell>
          <cell r="BK262">
            <v>0</v>
          </cell>
          <cell r="BL262">
            <v>0</v>
          </cell>
          <cell r="BM262">
            <v>3106856.46</v>
          </cell>
          <cell r="BN262">
            <v>79.990945543790886</v>
          </cell>
          <cell r="BO262">
            <v>0</v>
          </cell>
          <cell r="BP262">
            <v>0</v>
          </cell>
          <cell r="BY262">
            <v>2259.2199999999998</v>
          </cell>
          <cell r="CF262">
            <v>6412.6611000000003</v>
          </cell>
          <cell r="CG262">
            <v>2182.66</v>
          </cell>
          <cell r="CJ262">
            <v>0</v>
          </cell>
          <cell r="CK262">
            <v>0</v>
          </cell>
          <cell r="CL262">
            <v>0</v>
          </cell>
          <cell r="CM262">
            <v>0</v>
          </cell>
          <cell r="CN262">
            <v>0</v>
          </cell>
          <cell r="CO262">
            <v>0</v>
          </cell>
          <cell r="CX262">
            <v>0</v>
          </cell>
          <cell r="CY262">
            <v>0</v>
          </cell>
          <cell r="DB262">
            <v>0</v>
          </cell>
          <cell r="DC262">
            <v>0</v>
          </cell>
          <cell r="DJ262" t="str">
            <v>НКРКП</v>
          </cell>
          <cell r="DL262">
            <v>40942</v>
          </cell>
          <cell r="DM262">
            <v>42</v>
          </cell>
          <cell r="DT262">
            <v>864.42</v>
          </cell>
        </row>
        <row r="263">
          <cell r="W263">
            <v>578.70275000000004</v>
          </cell>
          <cell r="AF263">
            <v>40157</v>
          </cell>
          <cell r="AG263" t="str">
            <v>В424/01-15/3806</v>
          </cell>
          <cell r="AH263">
            <v>503.21978082003329</v>
          </cell>
          <cell r="AM263">
            <v>13593.1675</v>
          </cell>
          <cell r="AO263">
            <v>7866403.4134606253</v>
          </cell>
          <cell r="AQ263">
            <v>6840350.7699999996</v>
          </cell>
          <cell r="AU263">
            <v>0</v>
          </cell>
          <cell r="AW263">
            <v>0</v>
          </cell>
          <cell r="AY263">
            <v>4898517.8643460004</v>
          </cell>
          <cell r="AZ263">
            <v>360.36618134412015</v>
          </cell>
          <cell r="BA263">
            <v>0</v>
          </cell>
          <cell r="BB263">
            <v>0</v>
          </cell>
          <cell r="BC263">
            <v>0</v>
          </cell>
          <cell r="BD263">
            <v>0</v>
          </cell>
          <cell r="BG263">
            <v>0</v>
          </cell>
          <cell r="BH263">
            <v>0</v>
          </cell>
          <cell r="BI263">
            <v>400232.99</v>
          </cell>
          <cell r="BJ263">
            <v>29.443688529549863</v>
          </cell>
          <cell r="BK263">
            <v>0</v>
          </cell>
          <cell r="BL263">
            <v>0</v>
          </cell>
          <cell r="BM263">
            <v>1087330.32</v>
          </cell>
          <cell r="BN263">
            <v>79.990945451087839</v>
          </cell>
          <cell r="BO263">
            <v>0</v>
          </cell>
          <cell r="BP263">
            <v>0</v>
          </cell>
          <cell r="BY263">
            <v>2259.2199999999998</v>
          </cell>
          <cell r="CF263">
            <v>2244.2881000000002</v>
          </cell>
          <cell r="CG263">
            <v>2182.66</v>
          </cell>
          <cell r="CJ263">
            <v>0</v>
          </cell>
          <cell r="CK263">
            <v>0</v>
          </cell>
          <cell r="CL263">
            <v>0</v>
          </cell>
          <cell r="CM263">
            <v>0</v>
          </cell>
          <cell r="CN263">
            <v>0</v>
          </cell>
          <cell r="CO263">
            <v>0</v>
          </cell>
          <cell r="CX263">
            <v>0</v>
          </cell>
          <cell r="CY263">
            <v>0</v>
          </cell>
          <cell r="DB263">
            <v>0</v>
          </cell>
          <cell r="DC263">
            <v>0</v>
          </cell>
          <cell r="DJ263" t="str">
            <v>НКРКП</v>
          </cell>
          <cell r="DL263">
            <v>40942</v>
          </cell>
          <cell r="DM263">
            <v>42</v>
          </cell>
          <cell r="DT263">
            <v>864.42</v>
          </cell>
        </row>
        <row r="264">
          <cell r="W264">
            <v>202.5</v>
          </cell>
          <cell r="AF264">
            <v>39786</v>
          </cell>
          <cell r="AG264">
            <v>1142</v>
          </cell>
          <cell r="AH264">
            <v>202.49513122507651</v>
          </cell>
          <cell r="AM264">
            <v>64698</v>
          </cell>
          <cell r="AO264">
            <v>13101345</v>
          </cell>
          <cell r="AQ264">
            <v>13101030</v>
          </cell>
          <cell r="AU264">
            <v>0</v>
          </cell>
          <cell r="AW264">
            <v>0</v>
          </cell>
          <cell r="AY264">
            <v>7482349.2784679998</v>
          </cell>
          <cell r="AZ264">
            <v>115.6503953517574</v>
          </cell>
          <cell r="BA264">
            <v>20478</v>
          </cell>
          <cell r="BB264">
            <v>0.31651673931187979</v>
          </cell>
          <cell r="BC264">
            <v>0</v>
          </cell>
          <cell r="BD264">
            <v>0</v>
          </cell>
          <cell r="BG264">
            <v>0</v>
          </cell>
          <cell r="BH264">
            <v>0</v>
          </cell>
          <cell r="BI264">
            <v>809474</v>
          </cell>
          <cell r="BJ264">
            <v>12.511576864818078</v>
          </cell>
          <cell r="BK264">
            <v>0</v>
          </cell>
          <cell r="BL264">
            <v>0</v>
          </cell>
          <cell r="BM264">
            <v>3669499</v>
          </cell>
          <cell r="BN264">
            <v>56.717348295155958</v>
          </cell>
          <cell r="BO264">
            <v>0</v>
          </cell>
          <cell r="BP264">
            <v>0</v>
          </cell>
          <cell r="BY264">
            <v>2080.52</v>
          </cell>
          <cell r="CF264">
            <v>10287.603999999999</v>
          </cell>
          <cell r="CG264">
            <v>727.31700000000001</v>
          </cell>
          <cell r="CJ264">
            <v>0</v>
          </cell>
          <cell r="CK264">
            <v>0</v>
          </cell>
          <cell r="CL264">
            <v>0</v>
          </cell>
          <cell r="CM264">
            <v>0</v>
          </cell>
          <cell r="CN264">
            <v>0</v>
          </cell>
          <cell r="CO264">
            <v>0</v>
          </cell>
          <cell r="CX264">
            <v>0</v>
          </cell>
          <cell r="CY264">
            <v>0</v>
          </cell>
          <cell r="DB264">
            <v>0</v>
          </cell>
          <cell r="DC264">
            <v>0</v>
          </cell>
          <cell r="DJ264" t="str">
            <v>НКРЕ</v>
          </cell>
          <cell r="DL264">
            <v>40526</v>
          </cell>
          <cell r="DM264">
            <v>1754</v>
          </cell>
          <cell r="DO264" t="str">
            <v>тариф на теплову енергію</v>
          </cell>
          <cell r="DT264">
            <v>222.75</v>
          </cell>
        </row>
        <row r="265">
          <cell r="W265">
            <v>533.62</v>
          </cell>
          <cell r="AF265">
            <v>39878</v>
          </cell>
          <cell r="AG265">
            <v>1503</v>
          </cell>
          <cell r="AH265">
            <v>437.3914342034526</v>
          </cell>
          <cell r="AM265">
            <v>16741</v>
          </cell>
          <cell r="AO265">
            <v>8933332.4199999999</v>
          </cell>
          <cell r="AQ265">
            <v>7322370</v>
          </cell>
          <cell r="AU265">
            <v>0</v>
          </cell>
          <cell r="AW265">
            <v>0</v>
          </cell>
          <cell r="AY265">
            <v>5944520.9560000002</v>
          </cell>
          <cell r="AZ265">
            <v>355.08756681201839</v>
          </cell>
          <cell r="BA265">
            <v>0</v>
          </cell>
          <cell r="BB265">
            <v>0</v>
          </cell>
          <cell r="BC265">
            <v>0</v>
          </cell>
          <cell r="BD265">
            <v>0</v>
          </cell>
          <cell r="BG265">
            <v>0</v>
          </cell>
          <cell r="BH265">
            <v>0</v>
          </cell>
          <cell r="BI265">
            <v>211126</v>
          </cell>
          <cell r="BJ265">
            <v>12.611313541604444</v>
          </cell>
          <cell r="BK265">
            <v>0</v>
          </cell>
          <cell r="BL265">
            <v>0</v>
          </cell>
          <cell r="BM265">
            <v>949501</v>
          </cell>
          <cell r="BN265">
            <v>56.717101726300697</v>
          </cell>
          <cell r="BO265">
            <v>0</v>
          </cell>
          <cell r="BP265">
            <v>0</v>
          </cell>
          <cell r="BY265">
            <v>2080.52</v>
          </cell>
          <cell r="CF265">
            <v>2774.8960000000002</v>
          </cell>
          <cell r="CG265">
            <v>2142.25</v>
          </cell>
          <cell r="CJ265">
            <v>0</v>
          </cell>
          <cell r="CK265">
            <v>0</v>
          </cell>
          <cell r="CL265">
            <v>0</v>
          </cell>
          <cell r="CM265">
            <v>0</v>
          </cell>
          <cell r="CN265">
            <v>0</v>
          </cell>
          <cell r="CO265">
            <v>0</v>
          </cell>
          <cell r="CX265">
            <v>0</v>
          </cell>
          <cell r="CY265">
            <v>0</v>
          </cell>
          <cell r="DB265">
            <v>0</v>
          </cell>
          <cell r="DC265">
            <v>0</v>
          </cell>
          <cell r="DJ265" t="str">
            <v>НКРКП</v>
          </cell>
          <cell r="DL265">
            <v>40816</v>
          </cell>
          <cell r="DM265">
            <v>95</v>
          </cell>
          <cell r="DT265">
            <v>799.93</v>
          </cell>
        </row>
        <row r="266">
          <cell r="W266">
            <v>533.62</v>
          </cell>
          <cell r="AF266">
            <v>39878</v>
          </cell>
          <cell r="AG266">
            <v>1504</v>
          </cell>
          <cell r="AH266">
            <v>436.9666340235031</v>
          </cell>
          <cell r="AM266">
            <v>5718.4</v>
          </cell>
          <cell r="AO266">
            <v>3051452.608</v>
          </cell>
          <cell r="AQ266">
            <v>2498750</v>
          </cell>
          <cell r="AU266">
            <v>0</v>
          </cell>
          <cell r="AW266">
            <v>0</v>
          </cell>
          <cell r="AY266">
            <v>2026831.9967500002</v>
          </cell>
          <cell r="AZ266">
            <v>354.44040234156415</v>
          </cell>
          <cell r="BA266">
            <v>0</v>
          </cell>
          <cell r="BB266">
            <v>0</v>
          </cell>
          <cell r="BC266">
            <v>0</v>
          </cell>
          <cell r="BD266">
            <v>0</v>
          </cell>
          <cell r="BG266">
            <v>0</v>
          </cell>
          <cell r="BH266">
            <v>0</v>
          </cell>
          <cell r="BI266">
            <v>73286</v>
          </cell>
          <cell r="BJ266">
            <v>12.81582260772244</v>
          </cell>
          <cell r="BK266">
            <v>0</v>
          </cell>
          <cell r="BL266">
            <v>0</v>
          </cell>
          <cell r="BM266">
            <v>324334</v>
          </cell>
          <cell r="BN266">
            <v>56.717613318410748</v>
          </cell>
          <cell r="BO266">
            <v>0</v>
          </cell>
          <cell r="BP266">
            <v>0</v>
          </cell>
          <cell r="BY266">
            <v>2080.52</v>
          </cell>
          <cell r="CF266">
            <v>946.12300000000005</v>
          </cell>
          <cell r="CG266">
            <v>2142.25</v>
          </cell>
          <cell r="CJ266">
            <v>0</v>
          </cell>
          <cell r="CK266">
            <v>0</v>
          </cell>
          <cell r="CL266">
            <v>0</v>
          </cell>
          <cell r="CM266">
            <v>0</v>
          </cell>
          <cell r="CN266">
            <v>0</v>
          </cell>
          <cell r="CO266">
            <v>0</v>
          </cell>
          <cell r="CX266">
            <v>0</v>
          </cell>
          <cell r="CY266">
            <v>0</v>
          </cell>
          <cell r="DB266">
            <v>0</v>
          </cell>
          <cell r="DC266">
            <v>0</v>
          </cell>
          <cell r="DJ266" t="str">
            <v>НКРКП</v>
          </cell>
          <cell r="DL266">
            <v>40816</v>
          </cell>
          <cell r="DM266">
            <v>95</v>
          </cell>
          <cell r="DT266">
            <v>799.93</v>
          </cell>
        </row>
        <row r="267">
          <cell r="W267">
            <v>542.55999999999995</v>
          </cell>
          <cell r="AF267">
            <v>39878</v>
          </cell>
          <cell r="AG267">
            <v>1505</v>
          </cell>
          <cell r="AH267">
            <v>484.42557803468208</v>
          </cell>
          <cell r="AM267">
            <v>2768</v>
          </cell>
          <cell r="AO267">
            <v>1501806.0799999998</v>
          </cell>
          <cell r="AQ267">
            <v>1340890</v>
          </cell>
          <cell r="AU267">
            <v>0</v>
          </cell>
          <cell r="AW267">
            <v>0</v>
          </cell>
          <cell r="AY267">
            <v>1045156.6455</v>
          </cell>
          <cell r="AZ267">
            <v>377.58549331647396</v>
          </cell>
          <cell r="BA267">
            <v>0</v>
          </cell>
          <cell r="BB267">
            <v>0</v>
          </cell>
          <cell r="BC267">
            <v>0</v>
          </cell>
          <cell r="BD267">
            <v>0</v>
          </cell>
          <cell r="BG267">
            <v>0</v>
          </cell>
          <cell r="BH267">
            <v>0</v>
          </cell>
          <cell r="BI267">
            <v>36118</v>
          </cell>
          <cell r="BJ267">
            <v>13.048410404624278</v>
          </cell>
          <cell r="BK267">
            <v>0</v>
          </cell>
          <cell r="BL267">
            <v>0</v>
          </cell>
          <cell r="BM267">
            <v>216543</v>
          </cell>
          <cell r="BN267">
            <v>78.230852601156073</v>
          </cell>
          <cell r="BO267">
            <v>0</v>
          </cell>
          <cell r="BP267">
            <v>0</v>
          </cell>
          <cell r="BY267">
            <v>2255.66</v>
          </cell>
          <cell r="CF267">
            <v>487.87799999999999</v>
          </cell>
          <cell r="CG267">
            <v>2142.25</v>
          </cell>
          <cell r="CJ267">
            <v>0</v>
          </cell>
          <cell r="CK267">
            <v>0</v>
          </cell>
          <cell r="CL267">
            <v>0</v>
          </cell>
          <cell r="CM267">
            <v>0</v>
          </cell>
          <cell r="CN267">
            <v>0</v>
          </cell>
          <cell r="CO267">
            <v>0</v>
          </cell>
          <cell r="CX267">
            <v>0</v>
          </cell>
          <cell r="CY267">
            <v>0</v>
          </cell>
          <cell r="DB267">
            <v>0</v>
          </cell>
          <cell r="DC267">
            <v>0</v>
          </cell>
          <cell r="DJ267" t="str">
            <v>НКРКП</v>
          </cell>
          <cell r="DL267">
            <v>40816</v>
          </cell>
          <cell r="DM267">
            <v>95</v>
          </cell>
          <cell r="DT267">
            <v>826.28</v>
          </cell>
        </row>
        <row r="268">
          <cell r="W268">
            <v>255.43</v>
          </cell>
          <cell r="AF268">
            <v>40268</v>
          </cell>
          <cell r="AG268">
            <v>806</v>
          </cell>
          <cell r="AH268">
            <v>255.43</v>
          </cell>
          <cell r="AM268">
            <v>16392.401049211134</v>
          </cell>
          <cell r="AO268">
            <v>4187111</v>
          </cell>
          <cell r="AQ268">
            <v>4187111</v>
          </cell>
          <cell r="AU268">
            <v>0</v>
          </cell>
          <cell r="AW268">
            <v>0</v>
          </cell>
          <cell r="AY268">
            <v>1967326</v>
          </cell>
          <cell r="AZ268">
            <v>120.01451124176073</v>
          </cell>
          <cell r="BA268">
            <v>0</v>
          </cell>
          <cell r="BB268">
            <v>0</v>
          </cell>
          <cell r="BC268">
            <v>0</v>
          </cell>
          <cell r="BD268">
            <v>0</v>
          </cell>
          <cell r="BG268">
            <v>0</v>
          </cell>
          <cell r="BH268">
            <v>0</v>
          </cell>
          <cell r="BI268">
            <v>441549</v>
          </cell>
          <cell r="BJ268">
            <v>26.936200418379165</v>
          </cell>
          <cell r="BK268">
            <v>0</v>
          </cell>
          <cell r="BL268">
            <v>0</v>
          </cell>
          <cell r="BM268">
            <v>1474007</v>
          </cell>
          <cell r="BN268">
            <v>89.920140165856608</v>
          </cell>
          <cell r="BO268">
            <v>0</v>
          </cell>
          <cell r="BP268">
            <v>0</v>
          </cell>
          <cell r="BY268">
            <v>3485.58</v>
          </cell>
          <cell r="CF268">
            <v>2704.8974316669414</v>
          </cell>
          <cell r="CG268">
            <v>727.32</v>
          </cell>
          <cell r="CJ268">
            <v>0</v>
          </cell>
          <cell r="CK268">
            <v>0</v>
          </cell>
          <cell r="CL268">
            <v>0</v>
          </cell>
          <cell r="CM268">
            <v>0</v>
          </cell>
          <cell r="CN268">
            <v>0</v>
          </cell>
          <cell r="CO268">
            <v>0</v>
          </cell>
          <cell r="CX268">
            <v>0</v>
          </cell>
          <cell r="CY268">
            <v>0</v>
          </cell>
          <cell r="DB268">
            <v>0</v>
          </cell>
          <cell r="DC268">
            <v>0</v>
          </cell>
          <cell r="DJ268" t="str">
            <v>НКРЕ</v>
          </cell>
          <cell r="DL268">
            <v>40526</v>
          </cell>
          <cell r="DM268">
            <v>1804</v>
          </cell>
          <cell r="DO268" t="str">
            <v>тариф на теплову енергію для населення населенного пункту м.Боярка</v>
          </cell>
          <cell r="DT268">
            <v>280.97000000000003</v>
          </cell>
        </row>
        <row r="269">
          <cell r="W269">
            <v>572.70000000000005</v>
          </cell>
          <cell r="AF269">
            <v>40268</v>
          </cell>
          <cell r="AG269">
            <v>805</v>
          </cell>
          <cell r="AH269">
            <v>498.0000096426582</v>
          </cell>
          <cell r="AM269">
            <v>9017.8994237820843</v>
          </cell>
          <cell r="AO269">
            <v>5164551</v>
          </cell>
          <cell r="AQ269">
            <v>4490914</v>
          </cell>
          <cell r="AU269">
            <v>0</v>
          </cell>
          <cell r="AW269">
            <v>0</v>
          </cell>
          <cell r="AY269">
            <v>3021077.5</v>
          </cell>
          <cell r="AZ269">
            <v>335.00900354164384</v>
          </cell>
          <cell r="BA269">
            <v>0</v>
          </cell>
          <cell r="BB269">
            <v>0</v>
          </cell>
          <cell r="BC269">
            <v>0</v>
          </cell>
          <cell r="BD269">
            <v>0</v>
          </cell>
          <cell r="BG269">
            <v>0</v>
          </cell>
          <cell r="BH269">
            <v>0</v>
          </cell>
          <cell r="BI269">
            <v>243457</v>
          </cell>
          <cell r="BJ269">
            <v>26.997085303252888</v>
          </cell>
          <cell r="BK269">
            <v>0</v>
          </cell>
          <cell r="BL269">
            <v>0</v>
          </cell>
          <cell r="BM269">
            <v>1042053</v>
          </cell>
          <cell r="BN269">
            <v>115.55385029598895</v>
          </cell>
          <cell r="BO269">
            <v>0</v>
          </cell>
          <cell r="BP269">
            <v>0</v>
          </cell>
          <cell r="BY269">
            <v>3485.58</v>
          </cell>
          <cell r="CF269">
            <v>1384.1264787003015</v>
          </cell>
          <cell r="CG269">
            <v>2182.66</v>
          </cell>
          <cell r="CJ269">
            <v>0</v>
          </cell>
          <cell r="CK269">
            <v>0</v>
          </cell>
          <cell r="CL269">
            <v>0</v>
          </cell>
          <cell r="CM269">
            <v>0</v>
          </cell>
          <cell r="CN269">
            <v>0</v>
          </cell>
          <cell r="CO269">
            <v>0</v>
          </cell>
          <cell r="CX269">
            <v>0</v>
          </cell>
          <cell r="CY269">
            <v>0</v>
          </cell>
          <cell r="DB269">
            <v>0</v>
          </cell>
          <cell r="DC269">
            <v>0</v>
          </cell>
          <cell r="DJ269" t="str">
            <v>НКРКП</v>
          </cell>
          <cell r="DL269">
            <v>40816</v>
          </cell>
          <cell r="DM269">
            <v>43</v>
          </cell>
          <cell r="DT269">
            <v>822.21</v>
          </cell>
        </row>
        <row r="270">
          <cell r="W270">
            <v>617.55999999999995</v>
          </cell>
          <cell r="AF270">
            <v>40268</v>
          </cell>
          <cell r="AG270">
            <v>804</v>
          </cell>
          <cell r="AH270">
            <v>498.03457037363029</v>
          </cell>
          <cell r="AM270">
            <v>5956.8997344387599</v>
          </cell>
          <cell r="AO270">
            <v>3678743</v>
          </cell>
          <cell r="AQ270">
            <v>2966742</v>
          </cell>
          <cell r="AU270">
            <v>0</v>
          </cell>
          <cell r="AW270">
            <v>0</v>
          </cell>
          <cell r="AY270">
            <v>2158770</v>
          </cell>
          <cell r="AZ270">
            <v>362.39824342173392</v>
          </cell>
          <cell r="BA270">
            <v>0</v>
          </cell>
          <cell r="BB270">
            <v>0</v>
          </cell>
          <cell r="BC270">
            <v>0</v>
          </cell>
          <cell r="BD270">
            <v>0</v>
          </cell>
          <cell r="BG270">
            <v>0</v>
          </cell>
          <cell r="BH270">
            <v>0</v>
          </cell>
          <cell r="BI270">
            <v>160822</v>
          </cell>
          <cell r="BJ270">
            <v>26.997600626083415</v>
          </cell>
          <cell r="BK270">
            <v>0</v>
          </cell>
          <cell r="BL270">
            <v>0</v>
          </cell>
          <cell r="BM270">
            <v>533100</v>
          </cell>
          <cell r="BN270">
            <v>89.492861012579553</v>
          </cell>
          <cell r="BO270">
            <v>0</v>
          </cell>
          <cell r="BP270">
            <v>0</v>
          </cell>
          <cell r="BY270">
            <v>3485.58</v>
          </cell>
          <cell r="CF270">
            <v>989.05463975149598</v>
          </cell>
          <cell r="CG270">
            <v>2182.66</v>
          </cell>
          <cell r="CJ270">
            <v>0</v>
          </cell>
          <cell r="CK270">
            <v>0</v>
          </cell>
          <cell r="CL270">
            <v>0</v>
          </cell>
          <cell r="CM270">
            <v>0</v>
          </cell>
          <cell r="CN270">
            <v>0</v>
          </cell>
          <cell r="CO270">
            <v>0</v>
          </cell>
          <cell r="CX270">
            <v>0</v>
          </cell>
          <cell r="CY270">
            <v>0</v>
          </cell>
          <cell r="DB270">
            <v>0</v>
          </cell>
          <cell r="DC270">
            <v>0</v>
          </cell>
          <cell r="DJ270" t="str">
            <v>НКРКП</v>
          </cell>
          <cell r="DL270">
            <v>40816</v>
          </cell>
          <cell r="DM270">
            <v>43</v>
          </cell>
          <cell r="DT270">
            <v>867.07</v>
          </cell>
        </row>
        <row r="271">
          <cell r="W271">
            <v>467.04</v>
          </cell>
          <cell r="AF271">
            <v>40268</v>
          </cell>
          <cell r="AG271">
            <v>810</v>
          </cell>
          <cell r="AH271">
            <v>449.08251648753924</v>
          </cell>
          <cell r="AM271">
            <v>155.11947584789311</v>
          </cell>
          <cell r="AO271">
            <v>72447</v>
          </cell>
          <cell r="AQ271">
            <v>69661.444569999905</v>
          </cell>
          <cell r="AU271">
            <v>0</v>
          </cell>
          <cell r="AW271">
            <v>0</v>
          </cell>
          <cell r="AY271">
            <v>18684.247347392949</v>
          </cell>
          <cell r="AZ271">
            <v>120.45068644838852</v>
          </cell>
          <cell r="BA271">
            <v>0</v>
          </cell>
          <cell r="BB271">
            <v>0</v>
          </cell>
          <cell r="BC271">
            <v>0</v>
          </cell>
          <cell r="BD271">
            <v>0</v>
          </cell>
          <cell r="BG271">
            <v>0</v>
          </cell>
          <cell r="BH271">
            <v>0</v>
          </cell>
          <cell r="BI271">
            <v>6968.4666660000003</v>
          </cell>
          <cell r="BJ271">
            <v>44.923222102897846</v>
          </cell>
          <cell r="BK271">
            <v>0</v>
          </cell>
          <cell r="BL271">
            <v>0</v>
          </cell>
          <cell r="BM271">
            <v>38513.445899899998</v>
          </cell>
          <cell r="BN271">
            <v>248.28246543113303</v>
          </cell>
          <cell r="BO271">
            <v>0</v>
          </cell>
          <cell r="BP271">
            <v>0</v>
          </cell>
          <cell r="BY271">
            <v>3485.58</v>
          </cell>
          <cell r="CF271">
            <v>25.689008964417312</v>
          </cell>
          <cell r="CG271">
            <v>727.324568</v>
          </cell>
          <cell r="CJ271">
            <v>0</v>
          </cell>
          <cell r="CK271">
            <v>0</v>
          </cell>
          <cell r="CL271">
            <v>0</v>
          </cell>
          <cell r="CM271">
            <v>0</v>
          </cell>
          <cell r="CN271">
            <v>0</v>
          </cell>
          <cell r="CO271">
            <v>0</v>
          </cell>
          <cell r="CX271">
            <v>0</v>
          </cell>
          <cell r="CY271">
            <v>0</v>
          </cell>
          <cell r="DB271">
            <v>0</v>
          </cell>
          <cell r="DC271">
            <v>0</v>
          </cell>
          <cell r="DJ271" t="str">
            <v>НКРЕ</v>
          </cell>
          <cell r="DL271">
            <v>40526</v>
          </cell>
          <cell r="DM271">
            <v>1804</v>
          </cell>
          <cell r="DO271" t="str">
            <v>тариф на теплову енергію для населення населенного пункту с. Гореничі</v>
          </cell>
          <cell r="DT271">
            <v>513.74</v>
          </cell>
        </row>
        <row r="272">
          <cell r="W272">
            <v>820.83</v>
          </cell>
          <cell r="AF272">
            <v>40268</v>
          </cell>
          <cell r="AG272">
            <v>809</v>
          </cell>
          <cell r="AH272">
            <v>723.19413178563548</v>
          </cell>
          <cell r="AM272">
            <v>502.10031309771813</v>
          </cell>
          <cell r="AO272">
            <v>412139</v>
          </cell>
          <cell r="AQ272">
            <v>363116</v>
          </cell>
          <cell r="AU272">
            <v>0</v>
          </cell>
          <cell r="AW272">
            <v>0</v>
          </cell>
          <cell r="AY272">
            <v>157987.72</v>
          </cell>
          <cell r="AZ272">
            <v>314.65369743605919</v>
          </cell>
          <cell r="BA272">
            <v>0</v>
          </cell>
          <cell r="BB272">
            <v>0</v>
          </cell>
          <cell r="BC272">
            <v>0</v>
          </cell>
          <cell r="BD272">
            <v>0</v>
          </cell>
          <cell r="BG272">
            <v>0</v>
          </cell>
          <cell r="BH272">
            <v>0</v>
          </cell>
          <cell r="BI272">
            <v>26889.466659999998</v>
          </cell>
          <cell r="BJ272">
            <v>53.553973097735955</v>
          </cell>
          <cell r="BK272">
            <v>0</v>
          </cell>
          <cell r="BL272">
            <v>0</v>
          </cell>
          <cell r="BM272">
            <v>154023</v>
          </cell>
          <cell r="BN272">
            <v>306.75742671768506</v>
          </cell>
          <cell r="BO272">
            <v>0</v>
          </cell>
          <cell r="BP272">
            <v>0</v>
          </cell>
          <cell r="BY272">
            <v>3485.58</v>
          </cell>
          <cell r="CF272">
            <v>72.383110516525718</v>
          </cell>
          <cell r="CG272">
            <v>2182.66</v>
          </cell>
          <cell r="CJ272">
            <v>0</v>
          </cell>
          <cell r="CK272">
            <v>0</v>
          </cell>
          <cell r="CL272">
            <v>0</v>
          </cell>
          <cell r="CM272">
            <v>0</v>
          </cell>
          <cell r="CN272">
            <v>0</v>
          </cell>
          <cell r="CO272">
            <v>0</v>
          </cell>
          <cell r="CX272">
            <v>0</v>
          </cell>
          <cell r="CY272">
            <v>0</v>
          </cell>
          <cell r="DB272">
            <v>0</v>
          </cell>
          <cell r="DC272">
            <v>0</v>
          </cell>
          <cell r="DJ272" t="str">
            <v>НКРКП</v>
          </cell>
          <cell r="DL272">
            <v>40816</v>
          </cell>
          <cell r="DM272">
            <v>43</v>
          </cell>
          <cell r="DT272">
            <v>999.9</v>
          </cell>
        </row>
        <row r="273">
          <cell r="W273">
            <v>805.57</v>
          </cell>
          <cell r="AF273">
            <v>40268</v>
          </cell>
          <cell r="AG273">
            <v>796</v>
          </cell>
          <cell r="AH273">
            <v>752.87157227941725</v>
          </cell>
          <cell r="AM273">
            <v>267.19962262745634</v>
          </cell>
          <cell r="AO273">
            <v>215248</v>
          </cell>
          <cell r="AQ273">
            <v>201167</v>
          </cell>
          <cell r="AU273">
            <v>0</v>
          </cell>
          <cell r="AW273">
            <v>0</v>
          </cell>
          <cell r="AY273">
            <v>16544.888787809352</v>
          </cell>
          <cell r="AZ273">
            <v>61.919581416763826</v>
          </cell>
          <cell r="BA273">
            <v>0</v>
          </cell>
          <cell r="BB273">
            <v>0</v>
          </cell>
          <cell r="BC273">
            <v>0</v>
          </cell>
          <cell r="BD273">
            <v>0</v>
          </cell>
          <cell r="BG273">
            <v>0</v>
          </cell>
          <cell r="BH273">
            <v>0</v>
          </cell>
          <cell r="BI273">
            <v>12197</v>
          </cell>
          <cell r="BJ273">
            <v>45.64751955883446</v>
          </cell>
          <cell r="BK273">
            <v>0</v>
          </cell>
          <cell r="BL273">
            <v>0</v>
          </cell>
          <cell r="BM273">
            <v>157250</v>
          </cell>
          <cell r="BN273">
            <v>588.51131020961873</v>
          </cell>
          <cell r="BO273">
            <v>0</v>
          </cell>
          <cell r="BP273">
            <v>0</v>
          </cell>
          <cell r="BY273">
            <v>3485.58</v>
          </cell>
          <cell r="CF273">
            <v>22.747896386734858</v>
          </cell>
          <cell r="CG273">
            <v>727.31511109999997</v>
          </cell>
          <cell r="CJ273">
            <v>0</v>
          </cell>
          <cell r="CK273">
            <v>0</v>
          </cell>
          <cell r="CL273">
            <v>0</v>
          </cell>
          <cell r="CM273">
            <v>0</v>
          </cell>
          <cell r="CN273">
            <v>0</v>
          </cell>
          <cell r="CO273">
            <v>0</v>
          </cell>
          <cell r="CX273">
            <v>0</v>
          </cell>
          <cell r="CY273">
            <v>0</v>
          </cell>
          <cell r="DB273">
            <v>0</v>
          </cell>
          <cell r="DC273">
            <v>0</v>
          </cell>
          <cell r="DJ273" t="str">
            <v>НКРЕ</v>
          </cell>
          <cell r="DL273">
            <v>40526</v>
          </cell>
          <cell r="DM273">
            <v>1804</v>
          </cell>
          <cell r="DO273" t="str">
            <v>тариф на теплову енергію для населення населенного пункту с. Музичі</v>
          </cell>
          <cell r="DT273">
            <v>886.14444500000002</v>
          </cell>
        </row>
        <row r="274">
          <cell r="W274">
            <v>1010.86</v>
          </cell>
          <cell r="AF274">
            <v>40268</v>
          </cell>
          <cell r="AG274">
            <v>797</v>
          </cell>
          <cell r="AH274">
            <v>886.72002424194966</v>
          </cell>
          <cell r="AM274">
            <v>555.80001187108007</v>
          </cell>
          <cell r="AO274">
            <v>561836</v>
          </cell>
          <cell r="AQ274">
            <v>492839</v>
          </cell>
          <cell r="AU274">
            <v>0</v>
          </cell>
          <cell r="AW274">
            <v>0</v>
          </cell>
          <cell r="AY274">
            <v>99737.746548489784</v>
          </cell>
          <cell r="AZ274">
            <v>179.44898240056952</v>
          </cell>
          <cell r="BA274">
            <v>0</v>
          </cell>
          <cell r="BB274">
            <v>0</v>
          </cell>
          <cell r="BC274">
            <v>0</v>
          </cell>
          <cell r="BD274">
            <v>0</v>
          </cell>
          <cell r="BG274">
            <v>0</v>
          </cell>
          <cell r="BH274">
            <v>0</v>
          </cell>
          <cell r="BI274">
            <v>24766</v>
          </cell>
          <cell r="BJ274">
            <v>44.559193002940361</v>
          </cell>
          <cell r="BK274">
            <v>0</v>
          </cell>
          <cell r="BL274">
            <v>0</v>
          </cell>
          <cell r="BM274">
            <v>332062</v>
          </cell>
          <cell r="BN274">
            <v>597.44870980143673</v>
          </cell>
          <cell r="BO274">
            <v>0</v>
          </cell>
          <cell r="BP274">
            <v>0</v>
          </cell>
          <cell r="BY274">
            <v>3485.58</v>
          </cell>
          <cell r="CF274">
            <v>45.695605362264395</v>
          </cell>
          <cell r="CG274">
            <v>2182.6551100000001</v>
          </cell>
          <cell r="CJ274">
            <v>0</v>
          </cell>
          <cell r="CK274">
            <v>0</v>
          </cell>
          <cell r="CL274">
            <v>0</v>
          </cell>
          <cell r="CM274">
            <v>0</v>
          </cell>
          <cell r="CN274">
            <v>0</v>
          </cell>
          <cell r="CO274">
            <v>0</v>
          </cell>
          <cell r="CX274">
            <v>0</v>
          </cell>
          <cell r="CY274">
            <v>0</v>
          </cell>
          <cell r="DB274">
            <v>0</v>
          </cell>
          <cell r="DC274">
            <v>0</v>
          </cell>
          <cell r="DJ274" t="str">
            <v>НКРКП</v>
          </cell>
          <cell r="DL274">
            <v>40816</v>
          </cell>
          <cell r="DM274">
            <v>43</v>
          </cell>
          <cell r="DT274">
            <v>1019.73</v>
          </cell>
        </row>
        <row r="275">
          <cell r="W275">
            <v>222.24</v>
          </cell>
          <cell r="AF275">
            <v>40268</v>
          </cell>
          <cell r="AG275">
            <v>779</v>
          </cell>
          <cell r="AH275">
            <v>222.24023965848275</v>
          </cell>
          <cell r="AM275">
            <v>1919.3979481641468</v>
          </cell>
          <cell r="AO275">
            <v>426567</v>
          </cell>
          <cell r="AQ275">
            <v>426567.46</v>
          </cell>
          <cell r="AU275">
            <v>0</v>
          </cell>
          <cell r="AW275">
            <v>0</v>
          </cell>
          <cell r="AY275">
            <v>184184</v>
          </cell>
          <cell r="AZ275">
            <v>95.959256482568975</v>
          </cell>
          <cell r="BA275">
            <v>0</v>
          </cell>
          <cell r="BB275">
            <v>0</v>
          </cell>
          <cell r="BC275">
            <v>0</v>
          </cell>
          <cell r="BD275">
            <v>0</v>
          </cell>
          <cell r="BG275">
            <v>0</v>
          </cell>
          <cell r="BH275">
            <v>0</v>
          </cell>
          <cell r="BI275">
            <v>42244</v>
          </cell>
          <cell r="BJ275">
            <v>22.008984661260719</v>
          </cell>
          <cell r="BK275">
            <v>0</v>
          </cell>
          <cell r="BL275">
            <v>0</v>
          </cell>
          <cell r="BM275">
            <v>175084.44566</v>
          </cell>
          <cell r="BN275">
            <v>91.218418685642348</v>
          </cell>
          <cell r="BO275">
            <v>0</v>
          </cell>
          <cell r="BP275">
            <v>0</v>
          </cell>
          <cell r="BY275">
            <v>3485.58</v>
          </cell>
          <cell r="CF275">
            <v>253.23824184188604</v>
          </cell>
          <cell r="CG275">
            <v>727.31511109999997</v>
          </cell>
          <cell r="CJ275">
            <v>0</v>
          </cell>
          <cell r="CK275">
            <v>0</v>
          </cell>
          <cell r="CL275">
            <v>0</v>
          </cell>
          <cell r="CM275">
            <v>0</v>
          </cell>
          <cell r="CN275">
            <v>0</v>
          </cell>
          <cell r="CO275">
            <v>0</v>
          </cell>
          <cell r="CX275">
            <v>0</v>
          </cell>
          <cell r="CY275">
            <v>0</v>
          </cell>
          <cell r="DB275">
            <v>0</v>
          </cell>
          <cell r="DC275">
            <v>0</v>
          </cell>
          <cell r="DJ275" t="str">
            <v>НКРЕ</v>
          </cell>
          <cell r="DL275">
            <v>40526</v>
          </cell>
          <cell r="DM275">
            <v>1804</v>
          </cell>
          <cell r="DO275" t="str">
            <v>тариф на теплову енергію для населення населенного пункту с. Семиполки</v>
          </cell>
          <cell r="DT275">
            <v>244.46</v>
          </cell>
        </row>
        <row r="276">
          <cell r="W276">
            <v>710.44</v>
          </cell>
          <cell r="AF276">
            <v>40268</v>
          </cell>
          <cell r="AG276">
            <v>791</v>
          </cell>
          <cell r="AH276">
            <v>623.18990174171051</v>
          </cell>
          <cell r="AM276">
            <v>4219.8004053825798</v>
          </cell>
          <cell r="AO276">
            <v>2997915</v>
          </cell>
          <cell r="AQ276">
            <v>2629737</v>
          </cell>
          <cell r="AU276">
            <v>0</v>
          </cell>
          <cell r="AW276">
            <v>0</v>
          </cell>
          <cell r="AY276">
            <v>1724203.9999999998</v>
          </cell>
          <cell r="AZ276">
            <v>408.59847252507154</v>
          </cell>
          <cell r="BA276">
            <v>0</v>
          </cell>
          <cell r="BB276">
            <v>0</v>
          </cell>
          <cell r="BC276">
            <v>0</v>
          </cell>
          <cell r="BD276">
            <v>0</v>
          </cell>
          <cell r="BG276">
            <v>0</v>
          </cell>
          <cell r="BH276">
            <v>0</v>
          </cell>
          <cell r="BI276">
            <v>275189</v>
          </cell>
          <cell r="BJ276">
            <v>65.213747941486005</v>
          </cell>
          <cell r="BK276">
            <v>0</v>
          </cell>
          <cell r="BL276">
            <v>0</v>
          </cell>
          <cell r="BM276">
            <v>504008.45666600001</v>
          </cell>
          <cell r="BN276">
            <v>119.43893270949745</v>
          </cell>
          <cell r="BO276">
            <v>0</v>
          </cell>
          <cell r="BP276">
            <v>0</v>
          </cell>
          <cell r="BY276">
            <v>3485.58</v>
          </cell>
          <cell r="CF276">
            <v>789.95714535953402</v>
          </cell>
          <cell r="CG276">
            <v>2182.6551100000001</v>
          </cell>
          <cell r="CJ276">
            <v>0</v>
          </cell>
          <cell r="CK276">
            <v>0</v>
          </cell>
          <cell r="CL276">
            <v>0</v>
          </cell>
          <cell r="CM276">
            <v>0</v>
          </cell>
          <cell r="CN276">
            <v>0</v>
          </cell>
          <cell r="CO276">
            <v>0</v>
          </cell>
          <cell r="CX276">
            <v>0</v>
          </cell>
          <cell r="CY276">
            <v>0</v>
          </cell>
          <cell r="DB276">
            <v>0</v>
          </cell>
          <cell r="DC276">
            <v>0</v>
          </cell>
          <cell r="DJ276" t="str">
            <v>НКРКП</v>
          </cell>
          <cell r="DL276">
            <v>40816</v>
          </cell>
          <cell r="DM276">
            <v>43</v>
          </cell>
          <cell r="DT276">
            <v>999.9</v>
          </cell>
        </row>
        <row r="277">
          <cell r="W277">
            <v>934.79</v>
          </cell>
          <cell r="AF277">
            <v>40268</v>
          </cell>
          <cell r="AG277">
            <v>792</v>
          </cell>
          <cell r="AH277">
            <v>623.19055555555553</v>
          </cell>
          <cell r="AM277">
            <v>18</v>
          </cell>
          <cell r="AO277">
            <v>16826.22</v>
          </cell>
          <cell r="AQ277">
            <v>11217.43</v>
          </cell>
          <cell r="AU277">
            <v>0</v>
          </cell>
          <cell r="AW277">
            <v>0</v>
          </cell>
          <cell r="AY277">
            <v>7019.0000000000036</v>
          </cell>
          <cell r="AZ277">
            <v>389.94444444444463</v>
          </cell>
          <cell r="BA277">
            <v>0</v>
          </cell>
          <cell r="BB277">
            <v>0</v>
          </cell>
          <cell r="BC277">
            <v>0</v>
          </cell>
          <cell r="BD277">
            <v>0</v>
          </cell>
          <cell r="BG277">
            <v>0</v>
          </cell>
          <cell r="BH277">
            <v>0</v>
          </cell>
          <cell r="BI277">
            <v>1876</v>
          </cell>
          <cell r="BJ277">
            <v>104.22222222222223</v>
          </cell>
          <cell r="BK277">
            <v>0</v>
          </cell>
          <cell r="BL277">
            <v>0</v>
          </cell>
          <cell r="BM277">
            <v>2036.456666</v>
          </cell>
          <cell r="BN277">
            <v>113.13648144444444</v>
          </cell>
          <cell r="BO277">
            <v>0</v>
          </cell>
          <cell r="BP277">
            <v>0</v>
          </cell>
          <cell r="BY277">
            <v>3485.58</v>
          </cell>
          <cell r="CF277">
            <v>3.2158009034847406</v>
          </cell>
          <cell r="CG277">
            <v>2182.66</v>
          </cell>
          <cell r="CJ277">
            <v>0</v>
          </cell>
          <cell r="CK277">
            <v>0</v>
          </cell>
          <cell r="CL277">
            <v>0</v>
          </cell>
          <cell r="CM277">
            <v>0</v>
          </cell>
          <cell r="CN277">
            <v>0</v>
          </cell>
          <cell r="CO277">
            <v>0</v>
          </cell>
          <cell r="CX277">
            <v>0</v>
          </cell>
          <cell r="CY277">
            <v>0</v>
          </cell>
          <cell r="DB277">
            <v>0</v>
          </cell>
          <cell r="DC277">
            <v>0</v>
          </cell>
          <cell r="DJ277" t="str">
            <v>НКРКП</v>
          </cell>
          <cell r="DL277">
            <v>40816</v>
          </cell>
          <cell r="DM277">
            <v>43</v>
          </cell>
          <cell r="DT277">
            <v>999.9</v>
          </cell>
        </row>
        <row r="278">
          <cell r="W278">
            <v>235.15024197365713</v>
          </cell>
          <cell r="AF278">
            <v>40268</v>
          </cell>
          <cell r="AG278">
            <v>783</v>
          </cell>
          <cell r="AH278">
            <v>235.15024197365713</v>
          </cell>
          <cell r="AM278">
            <v>11695.487986391665</v>
          </cell>
          <cell r="AO278">
            <v>2750196.83</v>
          </cell>
          <cell r="AQ278">
            <v>2750196.83</v>
          </cell>
          <cell r="AU278">
            <v>0</v>
          </cell>
          <cell r="AW278">
            <v>0</v>
          </cell>
          <cell r="AY278">
            <v>688163</v>
          </cell>
          <cell r="AZ278">
            <v>58.840041629790477</v>
          </cell>
          <cell r="BA278">
            <v>0</v>
          </cell>
          <cell r="BB278">
            <v>0</v>
          </cell>
          <cell r="BC278">
            <v>0</v>
          </cell>
          <cell r="BD278">
            <v>0</v>
          </cell>
          <cell r="BG278">
            <v>0</v>
          </cell>
          <cell r="BH278">
            <v>0</v>
          </cell>
          <cell r="BI278">
            <v>407772</v>
          </cell>
          <cell r="BJ278">
            <v>34.865753397760301</v>
          </cell>
          <cell r="BK278">
            <v>0</v>
          </cell>
          <cell r="BL278">
            <v>0</v>
          </cell>
          <cell r="BM278">
            <v>1309902</v>
          </cell>
          <cell r="BN278">
            <v>112.0006280647838</v>
          </cell>
          <cell r="BO278">
            <v>0</v>
          </cell>
          <cell r="BP278">
            <v>0</v>
          </cell>
          <cell r="BY278">
            <v>3485.58</v>
          </cell>
          <cell r="CF278">
            <v>946.16262442941195</v>
          </cell>
          <cell r="CG278">
            <v>727.32</v>
          </cell>
          <cell r="CJ278">
            <v>0</v>
          </cell>
          <cell r="CK278">
            <v>0</v>
          </cell>
          <cell r="CL278">
            <v>0</v>
          </cell>
          <cell r="CM278">
            <v>0</v>
          </cell>
          <cell r="CN278">
            <v>0</v>
          </cell>
          <cell r="CO278">
            <v>0</v>
          </cell>
          <cell r="CX278">
            <v>0</v>
          </cell>
          <cell r="CY278">
            <v>0</v>
          </cell>
          <cell r="DB278">
            <v>0</v>
          </cell>
          <cell r="DC278">
            <v>0</v>
          </cell>
          <cell r="DJ278" t="str">
            <v>НКРЕ</v>
          </cell>
          <cell r="DL278">
            <v>40526</v>
          </cell>
          <cell r="DM278">
            <v>1804</v>
          </cell>
          <cell r="DO278" t="str">
            <v>тариф на теплову енергію для населення населенного пункту смт.Чабани</v>
          </cell>
          <cell r="DT278">
            <v>258.67</v>
          </cell>
        </row>
        <row r="279">
          <cell r="W279">
            <v>574.63</v>
          </cell>
          <cell r="AF279">
            <v>40268</v>
          </cell>
          <cell r="AG279">
            <v>784</v>
          </cell>
          <cell r="AH279">
            <v>499.68113644621917</v>
          </cell>
          <cell r="AM279">
            <v>1829.500722203853</v>
          </cell>
          <cell r="AO279">
            <v>1051286</v>
          </cell>
          <cell r="AQ279">
            <v>914167</v>
          </cell>
          <cell r="AU279">
            <v>0</v>
          </cell>
          <cell r="AW279">
            <v>0</v>
          </cell>
          <cell r="AY279">
            <v>591955.60000000009</v>
          </cell>
          <cell r="AZ279">
            <v>323.56128249401212</v>
          </cell>
          <cell r="BA279">
            <v>0</v>
          </cell>
          <cell r="BB279">
            <v>0</v>
          </cell>
          <cell r="BC279">
            <v>0</v>
          </cell>
          <cell r="BD279">
            <v>0</v>
          </cell>
          <cell r="BG279">
            <v>0</v>
          </cell>
          <cell r="BH279">
            <v>0</v>
          </cell>
          <cell r="BI279">
            <v>63804</v>
          </cell>
          <cell r="BJ279">
            <v>34.875088719910657</v>
          </cell>
          <cell r="BK279">
            <v>0</v>
          </cell>
          <cell r="BL279">
            <v>0</v>
          </cell>
          <cell r="BM279">
            <v>204894</v>
          </cell>
          <cell r="BN279">
            <v>111.99448981533094</v>
          </cell>
          <cell r="BO279">
            <v>0</v>
          </cell>
          <cell r="BP279">
            <v>0</v>
          </cell>
          <cell r="BY279">
            <v>3485.58</v>
          </cell>
          <cell r="CF279">
            <v>271.20834211466746</v>
          </cell>
          <cell r="CG279">
            <v>2182.66</v>
          </cell>
          <cell r="CJ279">
            <v>0</v>
          </cell>
          <cell r="CK279">
            <v>0</v>
          </cell>
          <cell r="CL279">
            <v>0</v>
          </cell>
          <cell r="CM279">
            <v>0</v>
          </cell>
          <cell r="CN279">
            <v>0</v>
          </cell>
          <cell r="CO279">
            <v>0</v>
          </cell>
          <cell r="CX279">
            <v>0</v>
          </cell>
          <cell r="CY279">
            <v>0</v>
          </cell>
          <cell r="DB279">
            <v>0</v>
          </cell>
          <cell r="DC279">
            <v>0</v>
          </cell>
          <cell r="DJ279" t="str">
            <v>НКРКП</v>
          </cell>
          <cell r="DL279">
            <v>40816</v>
          </cell>
          <cell r="DM279">
            <v>43</v>
          </cell>
          <cell r="DT279">
            <v>807.12949827164061</v>
          </cell>
        </row>
        <row r="280">
          <cell r="W280">
            <v>684.56</v>
          </cell>
          <cell r="AF280">
            <v>40268</v>
          </cell>
          <cell r="AG280">
            <v>785</v>
          </cell>
          <cell r="AH280">
            <v>499.67908486259165</v>
          </cell>
          <cell r="AM280">
            <v>2442.180378637373</v>
          </cell>
          <cell r="AO280">
            <v>1671819</v>
          </cell>
          <cell r="AQ280">
            <v>1220306.4566669001</v>
          </cell>
          <cell r="AU280">
            <v>0</v>
          </cell>
          <cell r="AW280">
            <v>0</v>
          </cell>
          <cell r="AY280">
            <v>781809.63</v>
          </cell>
          <cell r="AZ280">
            <v>320.12771736222641</v>
          </cell>
          <cell r="BA280">
            <v>0</v>
          </cell>
          <cell r="BB280">
            <v>0</v>
          </cell>
          <cell r="BC280">
            <v>0</v>
          </cell>
          <cell r="BD280">
            <v>0</v>
          </cell>
          <cell r="BG280">
            <v>0</v>
          </cell>
          <cell r="BH280">
            <v>0</v>
          </cell>
          <cell r="BI280">
            <v>86792.566659999997</v>
          </cell>
          <cell r="BJ280">
            <v>35.5389664986279</v>
          </cell>
          <cell r="BK280">
            <v>0</v>
          </cell>
          <cell r="BL280">
            <v>0</v>
          </cell>
          <cell r="BM280">
            <v>278870</v>
          </cell>
          <cell r="BN280">
            <v>114.1889446166122</v>
          </cell>
          <cell r="BO280">
            <v>0</v>
          </cell>
          <cell r="BP280">
            <v>0</v>
          </cell>
          <cell r="BY280">
            <v>3485.58</v>
          </cell>
          <cell r="CF280">
            <v>358.19121164084191</v>
          </cell>
          <cell r="CG280">
            <v>2182.66</v>
          </cell>
          <cell r="CJ280">
            <v>0</v>
          </cell>
          <cell r="CK280">
            <v>0</v>
          </cell>
          <cell r="CL280">
            <v>0</v>
          </cell>
          <cell r="CM280">
            <v>0</v>
          </cell>
          <cell r="CN280">
            <v>0</v>
          </cell>
          <cell r="CO280">
            <v>0</v>
          </cell>
          <cell r="CX280">
            <v>0</v>
          </cell>
          <cell r="CY280">
            <v>0</v>
          </cell>
          <cell r="DB280">
            <v>0</v>
          </cell>
          <cell r="DC280">
            <v>0</v>
          </cell>
          <cell r="DJ280" t="str">
            <v>НКРКП</v>
          </cell>
          <cell r="DL280">
            <v>40816</v>
          </cell>
          <cell r="DM280">
            <v>43</v>
          </cell>
          <cell r="DT280">
            <v>914.58</v>
          </cell>
        </row>
        <row r="281">
          <cell r="W281">
            <v>273.27</v>
          </cell>
          <cell r="AF281">
            <v>40268</v>
          </cell>
          <cell r="AG281">
            <v>802</v>
          </cell>
          <cell r="AH281">
            <v>253.02470259270302</v>
          </cell>
          <cell r="AM281">
            <v>1362.1583049731037</v>
          </cell>
          <cell r="AO281">
            <v>372237</v>
          </cell>
          <cell r="AQ281">
            <v>344659.7</v>
          </cell>
          <cell r="AU281">
            <v>0</v>
          </cell>
          <cell r="AW281">
            <v>0</v>
          </cell>
          <cell r="AY281">
            <v>137897</v>
          </cell>
          <cell r="AZ281">
            <v>101.23419539164563</v>
          </cell>
          <cell r="BA281">
            <v>0</v>
          </cell>
          <cell r="BB281">
            <v>0</v>
          </cell>
          <cell r="BC281">
            <v>0</v>
          </cell>
          <cell r="BD281">
            <v>0</v>
          </cell>
          <cell r="BG281">
            <v>0</v>
          </cell>
          <cell r="BH281">
            <v>0</v>
          </cell>
          <cell r="BI281">
            <v>24621.62</v>
          </cell>
          <cell r="BJ281">
            <v>18.07544681855914</v>
          </cell>
          <cell r="BK281">
            <v>0</v>
          </cell>
          <cell r="BL281">
            <v>0</v>
          </cell>
          <cell r="BM281">
            <v>158294</v>
          </cell>
          <cell r="BN281">
            <v>116.20822588834531</v>
          </cell>
          <cell r="BO281">
            <v>0</v>
          </cell>
          <cell r="BP281">
            <v>0</v>
          </cell>
          <cell r="BY281">
            <v>3485.58</v>
          </cell>
          <cell r="CF281">
            <v>189.59732569208268</v>
          </cell>
          <cell r="CG281">
            <v>727.31511109999997</v>
          </cell>
          <cell r="CJ281">
            <v>0</v>
          </cell>
          <cell r="CK281">
            <v>0</v>
          </cell>
          <cell r="CL281">
            <v>0</v>
          </cell>
          <cell r="CM281">
            <v>0</v>
          </cell>
          <cell r="CN281">
            <v>0</v>
          </cell>
          <cell r="CO281">
            <v>0</v>
          </cell>
          <cell r="CX281">
            <v>0</v>
          </cell>
          <cell r="CY281">
            <v>0</v>
          </cell>
          <cell r="DB281">
            <v>0</v>
          </cell>
          <cell r="DC281">
            <v>0</v>
          </cell>
          <cell r="DJ281" t="str">
            <v>НКРЕ</v>
          </cell>
          <cell r="DL281">
            <v>40526</v>
          </cell>
          <cell r="DM281">
            <v>1804</v>
          </cell>
          <cell r="DO281" t="str">
            <v>тариф на теплову енергію для населення населенного пункту смт. Гостомель</v>
          </cell>
          <cell r="DT281">
            <v>300.60000000000002</v>
          </cell>
        </row>
        <row r="282">
          <cell r="W282">
            <v>712.98</v>
          </cell>
          <cell r="AF282">
            <v>40268</v>
          </cell>
          <cell r="AG282">
            <v>803</v>
          </cell>
          <cell r="AH282">
            <v>475.31562051597058</v>
          </cell>
          <cell r="AM282">
            <v>68.501220230581495</v>
          </cell>
          <cell r="AO282">
            <v>48839.999999999993</v>
          </cell>
          <cell r="AQ282">
            <v>32559.7</v>
          </cell>
          <cell r="AU282">
            <v>0</v>
          </cell>
          <cell r="AW282">
            <v>0</v>
          </cell>
          <cell r="AY282">
            <v>22179</v>
          </cell>
          <cell r="AZ282">
            <v>323.77525429975435</v>
          </cell>
          <cell r="BA282">
            <v>0</v>
          </cell>
          <cell r="BB282">
            <v>0</v>
          </cell>
          <cell r="BC282">
            <v>0</v>
          </cell>
          <cell r="BD282">
            <v>0</v>
          </cell>
          <cell r="BG282">
            <v>0</v>
          </cell>
          <cell r="BH282">
            <v>0</v>
          </cell>
          <cell r="BI282">
            <v>1238.21</v>
          </cell>
          <cell r="BJ282">
            <v>18.075736400491405</v>
          </cell>
          <cell r="BK282">
            <v>0</v>
          </cell>
          <cell r="BL282">
            <v>0</v>
          </cell>
          <cell r="BM282">
            <v>7961</v>
          </cell>
          <cell r="BN282">
            <v>116.21690786240788</v>
          </cell>
          <cell r="BO282">
            <v>0</v>
          </cell>
          <cell r="BP282">
            <v>0</v>
          </cell>
          <cell r="BY282">
            <v>3485.58</v>
          </cell>
          <cell r="CF282">
            <v>10.161454372188064</v>
          </cell>
          <cell r="CG282">
            <v>2182.66</v>
          </cell>
          <cell r="CJ282">
            <v>0</v>
          </cell>
          <cell r="CK282">
            <v>0</v>
          </cell>
          <cell r="CL282">
            <v>0</v>
          </cell>
          <cell r="CM282">
            <v>0</v>
          </cell>
          <cell r="CN282">
            <v>0</v>
          </cell>
          <cell r="CO282">
            <v>0</v>
          </cell>
          <cell r="CX282">
            <v>0</v>
          </cell>
          <cell r="CY282">
            <v>0</v>
          </cell>
          <cell r="DB282">
            <v>0</v>
          </cell>
          <cell r="DC282">
            <v>0</v>
          </cell>
          <cell r="DJ282" t="str">
            <v>НКРКП</v>
          </cell>
          <cell r="DL282">
            <v>40816</v>
          </cell>
          <cell r="DM282">
            <v>43</v>
          </cell>
          <cell r="DT282">
            <v>945.58</v>
          </cell>
        </row>
        <row r="283">
          <cell r="W283">
            <v>256.49</v>
          </cell>
          <cell r="AF283">
            <v>40268</v>
          </cell>
          <cell r="AG283">
            <v>786</v>
          </cell>
          <cell r="AH283">
            <v>237.49509641373439</v>
          </cell>
          <cell r="AM283">
            <v>4770.2795430621072</v>
          </cell>
          <cell r="AO283">
            <v>1223529</v>
          </cell>
          <cell r="AQ283">
            <v>1132918</v>
          </cell>
          <cell r="AU283">
            <v>0</v>
          </cell>
          <cell r="AW283">
            <v>0</v>
          </cell>
          <cell r="AY283">
            <v>516894</v>
          </cell>
          <cell r="AZ283">
            <v>108.35717180385591</v>
          </cell>
          <cell r="BA283">
            <v>0</v>
          </cell>
          <cell r="BB283">
            <v>0</v>
          </cell>
          <cell r="BC283">
            <v>0</v>
          </cell>
          <cell r="BD283">
            <v>0</v>
          </cell>
          <cell r="BG283">
            <v>0</v>
          </cell>
          <cell r="BH283">
            <v>0</v>
          </cell>
          <cell r="BI283">
            <v>142103.55499999999</v>
          </cell>
          <cell r="BJ283">
            <v>29.789355889357754</v>
          </cell>
          <cell r="BK283">
            <v>0</v>
          </cell>
          <cell r="BL283">
            <v>0</v>
          </cell>
          <cell r="BM283">
            <v>418742.55499999999</v>
          </cell>
          <cell r="BN283">
            <v>87.781554774713157</v>
          </cell>
          <cell r="BO283">
            <v>0</v>
          </cell>
          <cell r="BP283">
            <v>0</v>
          </cell>
          <cell r="BY283">
            <v>3485.58</v>
          </cell>
          <cell r="CF283">
            <v>710.68305560138583</v>
          </cell>
          <cell r="CG283">
            <v>727.32</v>
          </cell>
          <cell r="CJ283">
            <v>0</v>
          </cell>
          <cell r="CK283">
            <v>0</v>
          </cell>
          <cell r="CL283">
            <v>0</v>
          </cell>
          <cell r="CM283">
            <v>0</v>
          </cell>
          <cell r="CN283">
            <v>0</v>
          </cell>
          <cell r="CO283">
            <v>0</v>
          </cell>
          <cell r="CX283">
            <v>0</v>
          </cell>
          <cell r="CY283">
            <v>0</v>
          </cell>
          <cell r="DB283">
            <v>0</v>
          </cell>
          <cell r="DC283">
            <v>0</v>
          </cell>
          <cell r="DJ283" t="str">
            <v>НКРЕ</v>
          </cell>
          <cell r="DL283">
            <v>40526</v>
          </cell>
          <cell r="DM283">
            <v>1804</v>
          </cell>
          <cell r="DO283" t="str">
            <v>тариф на теплову енергію для населення населенного пункту с. Тарасівка</v>
          </cell>
          <cell r="DT283">
            <v>282.14</v>
          </cell>
        </row>
        <row r="284">
          <cell r="W284">
            <v>609.52</v>
          </cell>
          <cell r="AF284">
            <v>40268</v>
          </cell>
          <cell r="AG284">
            <v>787</v>
          </cell>
          <cell r="AH284">
            <v>530.02142060340668</v>
          </cell>
          <cell r="AM284">
            <v>1025.1000787504922</v>
          </cell>
          <cell r="AO284">
            <v>624819</v>
          </cell>
          <cell r="AQ284">
            <v>543325</v>
          </cell>
          <cell r="AU284">
            <v>0</v>
          </cell>
          <cell r="AW284">
            <v>0</v>
          </cell>
          <cell r="AY284">
            <v>379375.54</v>
          </cell>
          <cell r="AZ284">
            <v>370.08634363039533</v>
          </cell>
          <cell r="BA284">
            <v>0</v>
          </cell>
          <cell r="BB284">
            <v>0</v>
          </cell>
          <cell r="BC284">
            <v>0</v>
          </cell>
          <cell r="BD284">
            <v>0</v>
          </cell>
          <cell r="BG284">
            <v>0</v>
          </cell>
          <cell r="BH284">
            <v>0</v>
          </cell>
          <cell r="BI284">
            <v>36225.550000000003</v>
          </cell>
          <cell r="BJ284">
            <v>35.338549621570408</v>
          </cell>
          <cell r="BK284">
            <v>0</v>
          </cell>
          <cell r="BL284">
            <v>0</v>
          </cell>
          <cell r="BM284">
            <v>113025</v>
          </cell>
          <cell r="BN284">
            <v>110.25752737992923</v>
          </cell>
          <cell r="BO284">
            <v>0</v>
          </cell>
          <cell r="BP284">
            <v>0</v>
          </cell>
          <cell r="BY284">
            <v>3485.58</v>
          </cell>
          <cell r="CF284">
            <v>173.81339283259877</v>
          </cell>
          <cell r="CG284">
            <v>2182.66</v>
          </cell>
          <cell r="CJ284">
            <v>0</v>
          </cell>
          <cell r="CK284">
            <v>0</v>
          </cell>
          <cell r="CL284">
            <v>0</v>
          </cell>
          <cell r="CM284">
            <v>0</v>
          </cell>
          <cell r="CN284">
            <v>0</v>
          </cell>
          <cell r="CO284">
            <v>0</v>
          </cell>
          <cell r="CX284">
            <v>0</v>
          </cell>
          <cell r="CY284">
            <v>0</v>
          </cell>
          <cell r="DB284">
            <v>0</v>
          </cell>
          <cell r="DC284">
            <v>0</v>
          </cell>
          <cell r="DJ284" t="str">
            <v>НКРКП</v>
          </cell>
          <cell r="DL284">
            <v>40816</v>
          </cell>
          <cell r="DM284">
            <v>43</v>
          </cell>
          <cell r="DT284">
            <v>875.48</v>
          </cell>
        </row>
        <row r="285">
          <cell r="W285">
            <v>886.17</v>
          </cell>
          <cell r="AF285">
            <v>40268</v>
          </cell>
          <cell r="AG285">
            <v>788</v>
          </cell>
          <cell r="AH285">
            <v>590.77732905944265</v>
          </cell>
          <cell r="AM285">
            <v>124.79998194477358</v>
          </cell>
          <cell r="AO285">
            <v>110594</v>
          </cell>
          <cell r="AQ285">
            <v>73729</v>
          </cell>
          <cell r="AU285">
            <v>0</v>
          </cell>
          <cell r="AW285">
            <v>0</v>
          </cell>
          <cell r="AY285">
            <v>53125.64</v>
          </cell>
          <cell r="AZ285">
            <v>425.68627953415194</v>
          </cell>
          <cell r="BA285">
            <v>0</v>
          </cell>
          <cell r="BB285">
            <v>0</v>
          </cell>
          <cell r="BC285">
            <v>0</v>
          </cell>
          <cell r="BD285">
            <v>0</v>
          </cell>
          <cell r="BG285">
            <v>0</v>
          </cell>
          <cell r="BH285">
            <v>0</v>
          </cell>
          <cell r="BI285">
            <v>5065</v>
          </cell>
          <cell r="BJ285">
            <v>40.584941768992891</v>
          </cell>
          <cell r="BK285">
            <v>0</v>
          </cell>
          <cell r="BL285">
            <v>0</v>
          </cell>
          <cell r="BM285">
            <v>13750</v>
          </cell>
          <cell r="BN285">
            <v>110.17629799084941</v>
          </cell>
          <cell r="BO285">
            <v>0</v>
          </cell>
          <cell r="BP285">
            <v>0</v>
          </cell>
          <cell r="BY285">
            <v>3485.58</v>
          </cell>
          <cell r="CF285">
            <v>24.339860537142755</v>
          </cell>
          <cell r="CG285">
            <v>2182.66</v>
          </cell>
          <cell r="CJ285">
            <v>0</v>
          </cell>
          <cell r="CK285">
            <v>0</v>
          </cell>
          <cell r="CL285">
            <v>0</v>
          </cell>
          <cell r="CM285">
            <v>0</v>
          </cell>
          <cell r="CN285">
            <v>0</v>
          </cell>
          <cell r="CO285">
            <v>0</v>
          </cell>
          <cell r="CX285">
            <v>0</v>
          </cell>
          <cell r="CY285">
            <v>0</v>
          </cell>
          <cell r="DB285">
            <v>0</v>
          </cell>
          <cell r="DC285">
            <v>0</v>
          </cell>
          <cell r="DJ285" t="str">
            <v>НКРКП</v>
          </cell>
          <cell r="DL285">
            <v>40816</v>
          </cell>
          <cell r="DM285">
            <v>43</v>
          </cell>
          <cell r="DT285">
            <v>999.9</v>
          </cell>
        </row>
        <row r="286">
          <cell r="W286">
            <v>365.66</v>
          </cell>
          <cell r="AF286">
            <v>40091</v>
          </cell>
          <cell r="AG286">
            <v>106</v>
          </cell>
          <cell r="AH286">
            <v>365.65979381443299</v>
          </cell>
          <cell r="AM286">
            <v>1552</v>
          </cell>
          <cell r="AO286">
            <v>567504.32000000007</v>
          </cell>
          <cell r="AQ286">
            <v>567504</v>
          </cell>
          <cell r="AU286">
            <v>0</v>
          </cell>
          <cell r="AW286">
            <v>0</v>
          </cell>
          <cell r="AY286">
            <v>188957.73600000003</v>
          </cell>
          <cell r="AZ286">
            <v>121.75111855670106</v>
          </cell>
          <cell r="BA286">
            <v>0</v>
          </cell>
          <cell r="BB286">
            <v>0</v>
          </cell>
          <cell r="BC286">
            <v>0</v>
          </cell>
          <cell r="BD286">
            <v>0</v>
          </cell>
          <cell r="BG286">
            <v>0</v>
          </cell>
          <cell r="BH286">
            <v>0</v>
          </cell>
          <cell r="BI286">
            <v>19741</v>
          </cell>
          <cell r="BJ286">
            <v>12.719716494845361</v>
          </cell>
          <cell r="BK286">
            <v>0</v>
          </cell>
          <cell r="BL286">
            <v>0</v>
          </cell>
          <cell r="BM286">
            <v>279330</v>
          </cell>
          <cell r="BN286">
            <v>179.98067010309279</v>
          </cell>
          <cell r="BO286">
            <v>0</v>
          </cell>
          <cell r="BP286">
            <v>0</v>
          </cell>
          <cell r="BY286">
            <v>1855.73</v>
          </cell>
          <cell r="CF286">
            <v>259.8</v>
          </cell>
          <cell r="CG286">
            <v>727.32</v>
          </cell>
          <cell r="CJ286">
            <v>0</v>
          </cell>
          <cell r="CK286">
            <v>0</v>
          </cell>
          <cell r="CL286">
            <v>0</v>
          </cell>
          <cell r="CM286">
            <v>0</v>
          </cell>
          <cell r="CN286">
            <v>0</v>
          </cell>
          <cell r="CO286">
            <v>0</v>
          </cell>
          <cell r="CX286">
            <v>0</v>
          </cell>
          <cell r="CY286">
            <v>0</v>
          </cell>
          <cell r="DB286">
            <v>0</v>
          </cell>
          <cell r="DC286">
            <v>0</v>
          </cell>
          <cell r="DJ286" t="str">
            <v>НКРЕ</v>
          </cell>
          <cell r="DL286">
            <v>40526</v>
          </cell>
          <cell r="DM286">
            <v>1802</v>
          </cell>
          <cell r="DO286" t="str">
            <v>на теплову енергію (модульна котельня с. Нове)</v>
          </cell>
          <cell r="DT286">
            <v>402.23</v>
          </cell>
        </row>
        <row r="287">
          <cell r="W287">
            <v>692.62</v>
          </cell>
          <cell r="AF287">
            <v>40091</v>
          </cell>
          <cell r="AG287">
            <v>107</v>
          </cell>
          <cell r="AH287">
            <v>602.27950310559004</v>
          </cell>
          <cell r="AM287">
            <v>483</v>
          </cell>
          <cell r="AO287">
            <v>334535.46000000002</v>
          </cell>
          <cell r="AQ287">
            <v>290901</v>
          </cell>
          <cell r="AU287">
            <v>0</v>
          </cell>
          <cell r="AW287">
            <v>0</v>
          </cell>
          <cell r="AY287">
            <v>173072.3775</v>
          </cell>
          <cell r="AZ287">
            <v>358.32790372670809</v>
          </cell>
          <cell r="BA287">
            <v>0</v>
          </cell>
          <cell r="BB287">
            <v>0</v>
          </cell>
          <cell r="BC287">
            <v>0</v>
          </cell>
          <cell r="BD287">
            <v>0</v>
          </cell>
          <cell r="BG287">
            <v>0</v>
          </cell>
          <cell r="BH287">
            <v>0</v>
          </cell>
          <cell r="BI287">
            <v>6144</v>
          </cell>
          <cell r="BJ287">
            <v>12.720496894409937</v>
          </cell>
          <cell r="BK287">
            <v>0</v>
          </cell>
          <cell r="BL287">
            <v>0</v>
          </cell>
          <cell r="BM287">
            <v>86930</v>
          </cell>
          <cell r="BN287">
            <v>179.9792960662526</v>
          </cell>
          <cell r="BO287">
            <v>0</v>
          </cell>
          <cell r="BP287">
            <v>0</v>
          </cell>
          <cell r="BY287">
            <v>1855.73</v>
          </cell>
          <cell r="CF287">
            <v>80.790000000000006</v>
          </cell>
          <cell r="CG287">
            <v>2142.25</v>
          </cell>
          <cell r="CJ287">
            <v>0</v>
          </cell>
          <cell r="CK287">
            <v>0</v>
          </cell>
          <cell r="CL287">
            <v>0</v>
          </cell>
          <cell r="CM287">
            <v>0</v>
          </cell>
          <cell r="CN287">
            <v>0</v>
          </cell>
          <cell r="CO287">
            <v>0</v>
          </cell>
          <cell r="CX287">
            <v>0</v>
          </cell>
          <cell r="CY287">
            <v>0</v>
          </cell>
          <cell r="DB287">
            <v>0</v>
          </cell>
          <cell r="DC287">
            <v>0</v>
          </cell>
          <cell r="DJ287" t="str">
            <v>НКРКП</v>
          </cell>
          <cell r="DL287">
            <v>40816</v>
          </cell>
          <cell r="DM287">
            <v>129</v>
          </cell>
          <cell r="DO287" t="str">
            <v>на теплову енергію (модульна котельня с. Нова)</v>
          </cell>
          <cell r="DT287">
            <v>961.87</v>
          </cell>
        </row>
        <row r="288">
          <cell r="W288">
            <v>692.62</v>
          </cell>
          <cell r="AF288">
            <v>40091</v>
          </cell>
          <cell r="AG288">
            <v>107</v>
          </cell>
          <cell r="AH288">
            <v>602.28002763669861</v>
          </cell>
          <cell r="AM288">
            <v>32.999600000000001</v>
          </cell>
          <cell r="AO288">
            <v>22856.182951999999</v>
          </cell>
          <cell r="AQ288">
            <v>19875</v>
          </cell>
          <cell r="AU288">
            <v>0</v>
          </cell>
          <cell r="AW288">
            <v>0</v>
          </cell>
          <cell r="AY288">
            <v>11825.22</v>
          </cell>
          <cell r="AZ288">
            <v>358.34434356780082</v>
          </cell>
          <cell r="BA288">
            <v>0</v>
          </cell>
          <cell r="BB288">
            <v>0</v>
          </cell>
          <cell r="BC288">
            <v>0</v>
          </cell>
          <cell r="BD288">
            <v>0</v>
          </cell>
          <cell r="BG288">
            <v>0</v>
          </cell>
          <cell r="BH288">
            <v>0</v>
          </cell>
          <cell r="BI288">
            <v>420</v>
          </cell>
          <cell r="BJ288">
            <v>12.72742699911514</v>
          </cell>
          <cell r="BK288">
            <v>0</v>
          </cell>
          <cell r="BL288">
            <v>0</v>
          </cell>
          <cell r="BM288">
            <v>5939</v>
          </cell>
          <cell r="BN288">
            <v>179.97187844701148</v>
          </cell>
          <cell r="BO288">
            <v>0</v>
          </cell>
          <cell r="BP288">
            <v>0</v>
          </cell>
          <cell r="BY288">
            <v>1855.73</v>
          </cell>
          <cell r="CF288">
            <v>5.52</v>
          </cell>
          <cell r="CG288">
            <v>2142.25</v>
          </cell>
          <cell r="CJ288">
            <v>0</v>
          </cell>
          <cell r="CK288">
            <v>0</v>
          </cell>
          <cell r="CL288">
            <v>0</v>
          </cell>
          <cell r="CM288">
            <v>0</v>
          </cell>
          <cell r="CN288">
            <v>0</v>
          </cell>
          <cell r="CO288">
            <v>0</v>
          </cell>
          <cell r="CX288">
            <v>0</v>
          </cell>
          <cell r="CY288">
            <v>0</v>
          </cell>
          <cell r="DB288">
            <v>0</v>
          </cell>
          <cell r="DC288">
            <v>0</v>
          </cell>
          <cell r="DJ288" t="str">
            <v>НКРКП</v>
          </cell>
          <cell r="DL288">
            <v>40816</v>
          </cell>
          <cell r="DM288">
            <v>129</v>
          </cell>
          <cell r="DO288" t="str">
            <v>на теплову енергію (модульна котельня с. Нова)</v>
          </cell>
          <cell r="DT288">
            <v>961.87</v>
          </cell>
        </row>
        <row r="289">
          <cell r="W289">
            <v>443.86</v>
          </cell>
          <cell r="AF289">
            <v>40091</v>
          </cell>
          <cell r="AG289">
            <v>104</v>
          </cell>
          <cell r="AH289">
            <v>443.86209003870442</v>
          </cell>
          <cell r="AM289">
            <v>4909</v>
          </cell>
          <cell r="AO289">
            <v>2178908.7400000002</v>
          </cell>
          <cell r="AQ289">
            <v>2178919</v>
          </cell>
          <cell r="AU289">
            <v>0</v>
          </cell>
          <cell r="AW289">
            <v>0</v>
          </cell>
          <cell r="AY289">
            <v>575819.24400000006</v>
          </cell>
          <cell r="AZ289">
            <v>117.29868486453454</v>
          </cell>
          <cell r="BA289">
            <v>0</v>
          </cell>
          <cell r="BB289">
            <v>0</v>
          </cell>
          <cell r="BC289">
            <v>0</v>
          </cell>
          <cell r="BD289">
            <v>0</v>
          </cell>
          <cell r="BG289">
            <v>0</v>
          </cell>
          <cell r="BH289">
            <v>0</v>
          </cell>
          <cell r="BI289">
            <v>163519</v>
          </cell>
          <cell r="BJ289">
            <v>33.310042778569972</v>
          </cell>
          <cell r="BK289">
            <v>0</v>
          </cell>
          <cell r="BL289">
            <v>0</v>
          </cell>
          <cell r="BM289">
            <v>929615</v>
          </cell>
          <cell r="BN289">
            <v>189.36952536158077</v>
          </cell>
          <cell r="BO289">
            <v>0</v>
          </cell>
          <cell r="BP289">
            <v>0</v>
          </cell>
          <cell r="BY289">
            <v>1855.73</v>
          </cell>
          <cell r="CF289">
            <v>791.7</v>
          </cell>
          <cell r="CG289">
            <v>727.32</v>
          </cell>
          <cell r="CJ289">
            <v>0</v>
          </cell>
          <cell r="CK289">
            <v>0</v>
          </cell>
          <cell r="CL289">
            <v>0</v>
          </cell>
          <cell r="CM289">
            <v>0</v>
          </cell>
          <cell r="CN289">
            <v>0</v>
          </cell>
          <cell r="CO289">
            <v>0</v>
          </cell>
          <cell r="CX289">
            <v>0</v>
          </cell>
          <cell r="CY289">
            <v>0</v>
          </cell>
          <cell r="DB289">
            <v>0</v>
          </cell>
          <cell r="DC289">
            <v>0</v>
          </cell>
          <cell r="DJ289" t="str">
            <v>НКРЕ</v>
          </cell>
          <cell r="DL289">
            <v>40526</v>
          </cell>
          <cell r="DM289" t="str">
            <v>№1802</v>
          </cell>
          <cell r="DO289" t="str">
            <v>на теплову енергію від основної котельні</v>
          </cell>
          <cell r="DT289">
            <v>488.25</v>
          </cell>
        </row>
        <row r="290">
          <cell r="W290">
            <v>772.86</v>
          </cell>
          <cell r="AF290">
            <v>40091</v>
          </cell>
          <cell r="AG290">
            <v>105</v>
          </cell>
          <cell r="AH290">
            <v>672.05120852109792</v>
          </cell>
          <cell r="AM290">
            <v>2441</v>
          </cell>
          <cell r="AO290">
            <v>1886551.26</v>
          </cell>
          <cell r="AQ290">
            <v>1640477</v>
          </cell>
          <cell r="AU290">
            <v>0</v>
          </cell>
          <cell r="AW290">
            <v>0</v>
          </cell>
          <cell r="AY290">
            <v>843317</v>
          </cell>
          <cell r="AZ290">
            <v>345.48013109381401</v>
          </cell>
          <cell r="BA290">
            <v>0</v>
          </cell>
          <cell r="BB290">
            <v>0</v>
          </cell>
          <cell r="BC290">
            <v>0</v>
          </cell>
          <cell r="BD290">
            <v>0</v>
          </cell>
          <cell r="BG290">
            <v>0</v>
          </cell>
          <cell r="BH290">
            <v>0</v>
          </cell>
          <cell r="BI290">
            <v>81310</v>
          </cell>
          <cell r="BJ290">
            <v>33.310118803768944</v>
          </cell>
          <cell r="BK290">
            <v>0</v>
          </cell>
          <cell r="BL290">
            <v>0</v>
          </cell>
          <cell r="BM290">
            <v>462251</v>
          </cell>
          <cell r="BN290">
            <v>189.36952068824252</v>
          </cell>
          <cell r="BO290">
            <v>0</v>
          </cell>
          <cell r="BP290">
            <v>0</v>
          </cell>
          <cell r="BY290">
            <v>1855.73</v>
          </cell>
          <cell r="CF290">
            <v>393.65947018321856</v>
          </cell>
          <cell r="CG290">
            <v>2142.25</v>
          </cell>
          <cell r="CJ290">
            <v>0</v>
          </cell>
          <cell r="CK290">
            <v>0</v>
          </cell>
          <cell r="CL290">
            <v>0</v>
          </cell>
          <cell r="CM290">
            <v>0</v>
          </cell>
          <cell r="CN290">
            <v>0</v>
          </cell>
          <cell r="CO290">
            <v>0</v>
          </cell>
          <cell r="CX290">
            <v>0</v>
          </cell>
          <cell r="CY290">
            <v>0</v>
          </cell>
          <cell r="DB290">
            <v>0</v>
          </cell>
          <cell r="DC290">
            <v>0</v>
          </cell>
          <cell r="DJ290" t="str">
            <v>НКРКП</v>
          </cell>
          <cell r="DL290">
            <v>40816</v>
          </cell>
          <cell r="DM290">
            <v>129</v>
          </cell>
          <cell r="DO290" t="str">
            <v>на теплову енергію (основна котельня с. Нова)</v>
          </cell>
          <cell r="DT290">
            <v>999.9</v>
          </cell>
        </row>
        <row r="291">
          <cell r="W291">
            <v>772.86</v>
          </cell>
          <cell r="AF291">
            <v>40091</v>
          </cell>
          <cell r="AG291">
            <v>105</v>
          </cell>
          <cell r="AH291">
            <v>672.05000180901277</v>
          </cell>
          <cell r="AM291">
            <v>72.000595000000004</v>
          </cell>
          <cell r="AO291">
            <v>55646.379851700003</v>
          </cell>
          <cell r="AQ291">
            <v>48388</v>
          </cell>
          <cell r="AU291">
            <v>0</v>
          </cell>
          <cell r="AW291">
            <v>0</v>
          </cell>
          <cell r="AY291">
            <v>24875</v>
          </cell>
          <cell r="AZ291">
            <v>345.48325607586992</v>
          </cell>
          <cell r="BA291">
            <v>0</v>
          </cell>
          <cell r="BB291">
            <v>0</v>
          </cell>
          <cell r="BC291">
            <v>0</v>
          </cell>
          <cell r="BD291">
            <v>0</v>
          </cell>
          <cell r="BG291">
            <v>0</v>
          </cell>
          <cell r="BH291">
            <v>0</v>
          </cell>
          <cell r="BI291">
            <v>2398</v>
          </cell>
          <cell r="BJ291">
            <v>33.305280324419542</v>
          </cell>
          <cell r="BK291">
            <v>0</v>
          </cell>
          <cell r="BL291">
            <v>0</v>
          </cell>
          <cell r="BM291">
            <v>13635</v>
          </cell>
          <cell r="BN291">
            <v>189.37343503897432</v>
          </cell>
          <cell r="BO291">
            <v>0</v>
          </cell>
          <cell r="BP291">
            <v>0</v>
          </cell>
          <cell r="BY291">
            <v>1855.73</v>
          </cell>
          <cell r="CF291">
            <v>11.611623293266426</v>
          </cell>
          <cell r="CG291">
            <v>2142.25</v>
          </cell>
          <cell r="CJ291">
            <v>0</v>
          </cell>
          <cell r="CK291">
            <v>0</v>
          </cell>
          <cell r="CL291">
            <v>0</v>
          </cell>
          <cell r="CM291">
            <v>0</v>
          </cell>
          <cell r="CN291">
            <v>0</v>
          </cell>
          <cell r="CO291">
            <v>0</v>
          </cell>
          <cell r="CX291">
            <v>0</v>
          </cell>
          <cell r="CY291">
            <v>0</v>
          </cell>
          <cell r="DB291">
            <v>0</v>
          </cell>
          <cell r="DC291">
            <v>0</v>
          </cell>
          <cell r="DJ291" t="str">
            <v>НКРКП</v>
          </cell>
          <cell r="DL291">
            <v>40816</v>
          </cell>
          <cell r="DM291">
            <v>129</v>
          </cell>
          <cell r="DO291" t="str">
            <v>на теплову енергію (основна котельня с. Нова)</v>
          </cell>
          <cell r="DT291">
            <v>999.9</v>
          </cell>
        </row>
        <row r="292">
          <cell r="W292">
            <v>183.27</v>
          </cell>
          <cell r="AF292">
            <v>39699</v>
          </cell>
          <cell r="AG292">
            <v>118</v>
          </cell>
          <cell r="AH292">
            <v>203.91325668495776</v>
          </cell>
          <cell r="AM292">
            <v>114810</v>
          </cell>
          <cell r="AO292">
            <v>21041228.700000003</v>
          </cell>
          <cell r="AQ292">
            <v>23411281</v>
          </cell>
          <cell r="AU292">
            <v>18234923.699999999</v>
          </cell>
          <cell r="AW292">
            <v>0</v>
          </cell>
          <cell r="AY292">
            <v>0</v>
          </cell>
          <cell r="AZ292">
            <v>0</v>
          </cell>
          <cell r="BA292">
            <v>0</v>
          </cell>
          <cell r="BB292">
            <v>0</v>
          </cell>
          <cell r="BC292">
            <v>0</v>
          </cell>
          <cell r="BD292">
            <v>0</v>
          </cell>
          <cell r="BG292">
            <v>0</v>
          </cell>
          <cell r="BH292">
            <v>0</v>
          </cell>
          <cell r="BI292">
            <v>0</v>
          </cell>
          <cell r="BJ292">
            <v>0</v>
          </cell>
          <cell r="BK292">
            <v>0</v>
          </cell>
          <cell r="BL292">
            <v>0</v>
          </cell>
          <cell r="BM292">
            <v>3611189</v>
          </cell>
          <cell r="BN292">
            <v>31.453610312690532</v>
          </cell>
          <cell r="BO292">
            <v>0</v>
          </cell>
          <cell r="BP292">
            <v>0</v>
          </cell>
          <cell r="BY292">
            <v>1819</v>
          </cell>
          <cell r="CF292">
            <v>0</v>
          </cell>
          <cell r="CG292">
            <v>0</v>
          </cell>
          <cell r="CJ292">
            <v>131965</v>
          </cell>
          <cell r="CK292">
            <v>138.18</v>
          </cell>
          <cell r="CL292">
            <v>216.99</v>
          </cell>
          <cell r="CM292">
            <v>0</v>
          </cell>
          <cell r="CN292">
            <v>0</v>
          </cell>
          <cell r="CO292">
            <v>0</v>
          </cell>
          <cell r="CX292">
            <v>0</v>
          </cell>
          <cell r="CY292">
            <v>0</v>
          </cell>
          <cell r="DB292">
            <v>0</v>
          </cell>
          <cell r="DC292">
            <v>0</v>
          </cell>
          <cell r="DJ292" t="str">
            <v>НКРЕ</v>
          </cell>
          <cell r="DL292">
            <v>40526</v>
          </cell>
          <cell r="DM292">
            <v>1802</v>
          </cell>
          <cell r="DO292" t="str">
            <v>на теплову енергію (Кіровоградська ТЕЦ)</v>
          </cell>
          <cell r="DT292">
            <v>229.09</v>
          </cell>
        </row>
        <row r="293">
          <cell r="W293">
            <v>407.62</v>
          </cell>
          <cell r="AF293">
            <v>39699</v>
          </cell>
          <cell r="AG293">
            <v>118</v>
          </cell>
          <cell r="AH293">
            <v>412.88431396939916</v>
          </cell>
          <cell r="AM293">
            <v>64312</v>
          </cell>
          <cell r="AO293">
            <v>26214857.440000001</v>
          </cell>
          <cell r="AQ293">
            <v>26553416</v>
          </cell>
          <cell r="AU293">
            <v>23654182.383700002</v>
          </cell>
          <cell r="AW293">
            <v>0</v>
          </cell>
          <cell r="AY293">
            <v>0</v>
          </cell>
          <cell r="AZ293">
            <v>0</v>
          </cell>
          <cell r="BA293">
            <v>0</v>
          </cell>
          <cell r="BB293">
            <v>0</v>
          </cell>
          <cell r="BC293">
            <v>0</v>
          </cell>
          <cell r="BD293">
            <v>0</v>
          </cell>
          <cell r="BG293">
            <v>0</v>
          </cell>
          <cell r="BH293">
            <v>0</v>
          </cell>
          <cell r="BI293">
            <v>0</v>
          </cell>
          <cell r="BJ293">
            <v>0</v>
          </cell>
          <cell r="BK293">
            <v>0</v>
          </cell>
          <cell r="BL293">
            <v>0</v>
          </cell>
          <cell r="BM293">
            <v>2022844</v>
          </cell>
          <cell r="BN293">
            <v>31.453601194178379</v>
          </cell>
          <cell r="BO293">
            <v>0</v>
          </cell>
          <cell r="BP293">
            <v>0</v>
          </cell>
          <cell r="BY293">
            <v>1819</v>
          </cell>
          <cell r="CF293">
            <v>0</v>
          </cell>
          <cell r="CG293">
            <v>0</v>
          </cell>
          <cell r="CJ293">
            <v>73921.63</v>
          </cell>
          <cell r="CK293">
            <v>319.99</v>
          </cell>
          <cell r="CL293">
            <v>626.66999999999996</v>
          </cell>
          <cell r="CM293">
            <v>0</v>
          </cell>
          <cell r="CN293">
            <v>0</v>
          </cell>
          <cell r="CO293">
            <v>0</v>
          </cell>
          <cell r="CX293">
            <v>0</v>
          </cell>
          <cell r="CY293">
            <v>0</v>
          </cell>
          <cell r="DB293">
            <v>0</v>
          </cell>
          <cell r="DC293">
            <v>0</v>
          </cell>
          <cell r="DJ293" t="str">
            <v>НКРКП</v>
          </cell>
          <cell r="DL293">
            <v>40816</v>
          </cell>
          <cell r="DM293">
            <v>129</v>
          </cell>
          <cell r="DO293" t="str">
            <v>на теплову енергію (Кіровоградська ТЕЦ)</v>
          </cell>
          <cell r="DT293">
            <v>649.34</v>
          </cell>
        </row>
        <row r="294">
          <cell r="W294">
            <v>531.67999999999995</v>
          </cell>
          <cell r="AF294">
            <v>39699</v>
          </cell>
          <cell r="AG294">
            <v>118</v>
          </cell>
          <cell r="AH294">
            <v>412.88965052698313</v>
          </cell>
          <cell r="AM294">
            <v>25238</v>
          </cell>
          <cell r="AO294">
            <v>13418539.839999998</v>
          </cell>
          <cell r="AQ294">
            <v>10420509</v>
          </cell>
          <cell r="AU294">
            <v>9282625.1089000013</v>
          </cell>
          <cell r="AW294">
            <v>0</v>
          </cell>
          <cell r="AY294">
            <v>0</v>
          </cell>
          <cell r="AZ294">
            <v>0</v>
          </cell>
          <cell r="BA294">
            <v>0</v>
          </cell>
          <cell r="BB294">
            <v>0</v>
          </cell>
          <cell r="BC294">
            <v>0</v>
          </cell>
          <cell r="BD294">
            <v>0</v>
          </cell>
          <cell r="BG294">
            <v>0</v>
          </cell>
          <cell r="BH294">
            <v>0</v>
          </cell>
          <cell r="BI294">
            <v>0</v>
          </cell>
          <cell r="BJ294">
            <v>0</v>
          </cell>
          <cell r="BK294">
            <v>0</v>
          </cell>
          <cell r="BL294">
            <v>0</v>
          </cell>
          <cell r="BM294">
            <v>793826</v>
          </cell>
          <cell r="BN294">
            <v>31.453601711704572</v>
          </cell>
          <cell r="BO294">
            <v>0</v>
          </cell>
          <cell r="BP294">
            <v>0</v>
          </cell>
          <cell r="BY294">
            <v>1819</v>
          </cell>
          <cell r="CF294">
            <v>0</v>
          </cell>
          <cell r="CG294">
            <v>0</v>
          </cell>
          <cell r="CJ294">
            <v>29009.11</v>
          </cell>
          <cell r="CK294">
            <v>319.99</v>
          </cell>
          <cell r="CL294">
            <v>626.66999999999996</v>
          </cell>
          <cell r="CM294">
            <v>0</v>
          </cell>
          <cell r="CN294">
            <v>0</v>
          </cell>
          <cell r="CO294">
            <v>0</v>
          </cell>
          <cell r="CX294">
            <v>0</v>
          </cell>
          <cell r="CY294">
            <v>0</v>
          </cell>
          <cell r="DB294">
            <v>0</v>
          </cell>
          <cell r="DC294">
            <v>0</v>
          </cell>
          <cell r="DJ294" t="str">
            <v>НКРКП</v>
          </cell>
          <cell r="DL294">
            <v>40816</v>
          </cell>
          <cell r="DM294">
            <v>129</v>
          </cell>
          <cell r="DO294" t="str">
            <v>на теплову енергію (Кіровоградська ТЕЦ)</v>
          </cell>
          <cell r="DT294">
            <v>791.88</v>
          </cell>
        </row>
        <row r="295">
          <cell r="W295">
            <v>763.72</v>
          </cell>
          <cell r="AF295">
            <v>40161</v>
          </cell>
          <cell r="AG295">
            <v>1391</v>
          </cell>
          <cell r="AH295">
            <v>665.3700023497513</v>
          </cell>
          <cell r="AM295">
            <v>1230.30043</v>
          </cell>
          <cell r="AO295">
            <v>939605.04439960001</v>
          </cell>
          <cell r="AQ295">
            <v>818605</v>
          </cell>
          <cell r="AU295">
            <v>0</v>
          </cell>
          <cell r="AW295">
            <v>0</v>
          </cell>
          <cell r="AY295">
            <v>415360.19799999997</v>
          </cell>
          <cell r="AZ295">
            <v>337.60875626126534</v>
          </cell>
          <cell r="BA295">
            <v>0</v>
          </cell>
          <cell r="BB295">
            <v>0</v>
          </cell>
          <cell r="BC295">
            <v>0</v>
          </cell>
          <cell r="BD295">
            <v>0</v>
          </cell>
          <cell r="BG295">
            <v>0</v>
          </cell>
          <cell r="BH295">
            <v>0</v>
          </cell>
          <cell r="BI295">
            <v>75700</v>
          </cell>
          <cell r="BJ295">
            <v>61.529686696118603</v>
          </cell>
          <cell r="BK295">
            <v>0</v>
          </cell>
          <cell r="BL295">
            <v>0</v>
          </cell>
          <cell r="BM295">
            <v>239200</v>
          </cell>
          <cell r="BN295">
            <v>194.42405624453858</v>
          </cell>
          <cell r="BO295">
            <v>0</v>
          </cell>
          <cell r="BP295">
            <v>0</v>
          </cell>
          <cell r="BY295">
            <v>1855.73</v>
          </cell>
          <cell r="CF295">
            <v>190.3</v>
          </cell>
          <cell r="CG295">
            <v>2182.66</v>
          </cell>
          <cell r="CJ295">
            <v>0</v>
          </cell>
          <cell r="CK295">
            <v>0</v>
          </cell>
          <cell r="CL295">
            <v>0</v>
          </cell>
          <cell r="CM295">
            <v>0</v>
          </cell>
          <cell r="CN295">
            <v>0</v>
          </cell>
          <cell r="CO295">
            <v>0</v>
          </cell>
          <cell r="CX295">
            <v>0</v>
          </cell>
          <cell r="CY295">
            <v>0</v>
          </cell>
          <cell r="DB295">
            <v>0</v>
          </cell>
          <cell r="DC295">
            <v>0</v>
          </cell>
          <cell r="DJ295" t="str">
            <v>НКРКП</v>
          </cell>
          <cell r="DL295">
            <v>40816</v>
          </cell>
          <cell r="DM295">
            <v>129</v>
          </cell>
          <cell r="DO295" t="str">
            <v>на теплову енергію (Центральна міська лікарня)</v>
          </cell>
          <cell r="DT295">
            <v>999.9</v>
          </cell>
        </row>
        <row r="296">
          <cell r="W296">
            <v>303.91000000000003</v>
          </cell>
          <cell r="AF296">
            <v>40161</v>
          </cell>
          <cell r="AG296">
            <v>1391</v>
          </cell>
          <cell r="AH296">
            <v>303.90952380952382</v>
          </cell>
          <cell r="AM296">
            <v>630</v>
          </cell>
          <cell r="AO296">
            <v>191463.30000000002</v>
          </cell>
          <cell r="AQ296">
            <v>191463</v>
          </cell>
          <cell r="AU296">
            <v>0</v>
          </cell>
          <cell r="AW296">
            <v>0</v>
          </cell>
          <cell r="AY296">
            <v>67495.296000000002</v>
          </cell>
          <cell r="AZ296">
            <v>107.13539047619048</v>
          </cell>
          <cell r="BA296">
            <v>0</v>
          </cell>
          <cell r="BB296">
            <v>0</v>
          </cell>
          <cell r="BC296">
            <v>0</v>
          </cell>
          <cell r="BD296">
            <v>0</v>
          </cell>
          <cell r="BG296">
            <v>0</v>
          </cell>
          <cell r="BH296">
            <v>0</v>
          </cell>
          <cell r="BI296">
            <v>12008</v>
          </cell>
          <cell r="BJ296">
            <v>19.06031746031746</v>
          </cell>
          <cell r="BK296">
            <v>0</v>
          </cell>
          <cell r="BL296">
            <v>0</v>
          </cell>
          <cell r="BM296">
            <v>85269</v>
          </cell>
          <cell r="BN296">
            <v>135.34761904761905</v>
          </cell>
          <cell r="BO296">
            <v>0</v>
          </cell>
          <cell r="BP296">
            <v>0</v>
          </cell>
          <cell r="BY296">
            <v>1855.73</v>
          </cell>
          <cell r="CF296">
            <v>92.8</v>
          </cell>
          <cell r="CG296">
            <v>727.32</v>
          </cell>
          <cell r="CJ296">
            <v>0</v>
          </cell>
          <cell r="CK296">
            <v>0</v>
          </cell>
          <cell r="CL296">
            <v>0</v>
          </cell>
          <cell r="CM296">
            <v>0</v>
          </cell>
          <cell r="CN296">
            <v>0</v>
          </cell>
          <cell r="CO296">
            <v>0</v>
          </cell>
          <cell r="CX296">
            <v>0</v>
          </cell>
          <cell r="CY296">
            <v>0</v>
          </cell>
          <cell r="DB296">
            <v>0</v>
          </cell>
          <cell r="DC296">
            <v>0</v>
          </cell>
          <cell r="DJ296" t="str">
            <v>НКРЕ</v>
          </cell>
          <cell r="DL296">
            <v>40526</v>
          </cell>
          <cell r="DM296">
            <v>1802</v>
          </cell>
          <cell r="DO296" t="str">
            <v>на теплову енергію (Лікарня швидкої медичної допомоги)</v>
          </cell>
          <cell r="DT296">
            <v>334.3</v>
          </cell>
        </row>
        <row r="297">
          <cell r="W297">
            <v>590.78</v>
          </cell>
          <cell r="AF297">
            <v>40161</v>
          </cell>
          <cell r="AG297">
            <v>1391</v>
          </cell>
          <cell r="AH297">
            <v>514.08711839166051</v>
          </cell>
          <cell r="AM297">
            <v>2686</v>
          </cell>
          <cell r="AO297">
            <v>1586835.0799999998</v>
          </cell>
          <cell r="AQ297">
            <v>1380838</v>
          </cell>
          <cell r="AU297">
            <v>0</v>
          </cell>
          <cell r="AW297">
            <v>0</v>
          </cell>
          <cell r="AY297">
            <v>861692.34140000003</v>
          </cell>
          <cell r="AZ297">
            <v>320.80876448250189</v>
          </cell>
          <cell r="BA297">
            <v>0</v>
          </cell>
          <cell r="BB297">
            <v>0</v>
          </cell>
          <cell r="BC297">
            <v>0</v>
          </cell>
          <cell r="BD297">
            <v>0</v>
          </cell>
          <cell r="BG297">
            <v>0</v>
          </cell>
          <cell r="BH297">
            <v>0</v>
          </cell>
          <cell r="BI297">
            <v>51195</v>
          </cell>
          <cell r="BJ297">
            <v>19.059940431868949</v>
          </cell>
          <cell r="BK297">
            <v>0</v>
          </cell>
          <cell r="BL297">
            <v>0</v>
          </cell>
          <cell r="BM297">
            <v>363550</v>
          </cell>
          <cell r="BN297">
            <v>135.34996276991811</v>
          </cell>
          <cell r="BO297">
            <v>0</v>
          </cell>
          <cell r="BP297">
            <v>0</v>
          </cell>
          <cell r="BY297">
            <v>1855.73</v>
          </cell>
          <cell r="CF297">
            <v>394.79</v>
          </cell>
          <cell r="CG297">
            <v>2182.66</v>
          </cell>
          <cell r="CJ297">
            <v>0</v>
          </cell>
          <cell r="CK297">
            <v>0</v>
          </cell>
          <cell r="CL297">
            <v>0</v>
          </cell>
          <cell r="CM297">
            <v>0</v>
          </cell>
          <cell r="CN297">
            <v>0</v>
          </cell>
          <cell r="CO297">
            <v>0</v>
          </cell>
          <cell r="CX297">
            <v>0</v>
          </cell>
          <cell r="CY297">
            <v>0</v>
          </cell>
          <cell r="DB297">
            <v>0</v>
          </cell>
          <cell r="DC297">
            <v>0</v>
          </cell>
          <cell r="DJ297" t="str">
            <v>НКРКП</v>
          </cell>
          <cell r="DL297">
            <v>40816</v>
          </cell>
          <cell r="DM297">
            <v>129</v>
          </cell>
          <cell r="DO297" t="str">
            <v>на теплову енергію (Лікарня швидкої медичної допомоги)</v>
          </cell>
          <cell r="DT297">
            <v>821.43</v>
          </cell>
        </row>
        <row r="298">
          <cell r="W298">
            <v>236.79</v>
          </cell>
          <cell r="AF298">
            <v>39645</v>
          </cell>
          <cell r="AG298">
            <v>724</v>
          </cell>
          <cell r="AH298">
            <v>227.68278890293394</v>
          </cell>
          <cell r="AM298">
            <v>45093</v>
          </cell>
          <cell r="AO298">
            <v>10677571.469999999</v>
          </cell>
          <cell r="AQ298">
            <v>10266900</v>
          </cell>
          <cell r="AU298">
            <v>0</v>
          </cell>
          <cell r="AW298">
            <v>0</v>
          </cell>
          <cell r="AY298">
            <v>5105786.4000000004</v>
          </cell>
          <cell r="AZ298">
            <v>113.22791564100859</v>
          </cell>
          <cell r="BA298">
            <v>0</v>
          </cell>
          <cell r="BB298">
            <v>0</v>
          </cell>
          <cell r="BC298">
            <v>0</v>
          </cell>
          <cell r="BD298">
            <v>0</v>
          </cell>
          <cell r="BG298">
            <v>0</v>
          </cell>
          <cell r="BH298">
            <v>0</v>
          </cell>
          <cell r="BI298">
            <v>752573</v>
          </cell>
          <cell r="BJ298">
            <v>16.68935311467412</v>
          </cell>
          <cell r="BK298">
            <v>0</v>
          </cell>
          <cell r="BL298">
            <v>0</v>
          </cell>
          <cell r="BM298">
            <v>2206000</v>
          </cell>
          <cell r="BN298">
            <v>48.921118577162751</v>
          </cell>
          <cell r="BO298">
            <v>0</v>
          </cell>
          <cell r="BP298">
            <v>0</v>
          </cell>
          <cell r="BY298">
            <v>0</v>
          </cell>
          <cell r="CF298">
            <v>7020</v>
          </cell>
          <cell r="CG298">
            <v>727.32</v>
          </cell>
          <cell r="CJ298">
            <v>0</v>
          </cell>
          <cell r="CK298">
            <v>0</v>
          </cell>
          <cell r="CL298">
            <v>0</v>
          </cell>
          <cell r="CM298">
            <v>0</v>
          </cell>
          <cell r="CN298">
            <v>0</v>
          </cell>
          <cell r="CO298">
            <v>0</v>
          </cell>
          <cell r="CX298">
            <v>0</v>
          </cell>
          <cell r="CY298">
            <v>0</v>
          </cell>
          <cell r="DB298">
            <v>0</v>
          </cell>
          <cell r="DC298">
            <v>0</v>
          </cell>
          <cell r="DJ298" t="str">
            <v>НКРЕ</v>
          </cell>
          <cell r="DL298">
            <v>40526</v>
          </cell>
          <cell r="DM298">
            <v>1756</v>
          </cell>
          <cell r="DO298" t="str">
            <v>тарифи на теплову енергію</v>
          </cell>
          <cell r="DT298">
            <v>260.47000000000003</v>
          </cell>
        </row>
        <row r="299">
          <cell r="W299">
            <v>552.91999999999996</v>
          </cell>
          <cell r="AF299">
            <v>39863</v>
          </cell>
          <cell r="AG299">
            <v>1373</v>
          </cell>
          <cell r="AH299">
            <v>453.21310813538793</v>
          </cell>
          <cell r="AM299">
            <v>14861</v>
          </cell>
          <cell r="AO299">
            <v>8216944.1199999992</v>
          </cell>
          <cell r="AQ299">
            <v>6735200</v>
          </cell>
          <cell r="AU299">
            <v>0</v>
          </cell>
          <cell r="AW299">
            <v>0</v>
          </cell>
          <cell r="AY299">
            <v>4972804.9250000007</v>
          </cell>
          <cell r="AZ299">
            <v>334.62115099925984</v>
          </cell>
          <cell r="BA299">
            <v>0</v>
          </cell>
          <cell r="BB299">
            <v>0</v>
          </cell>
          <cell r="BC299">
            <v>0</v>
          </cell>
          <cell r="BD299">
            <v>0</v>
          </cell>
          <cell r="BG299">
            <v>0</v>
          </cell>
          <cell r="BH299">
            <v>0</v>
          </cell>
          <cell r="BI299">
            <v>309193</v>
          </cell>
          <cell r="BJ299">
            <v>20.805665836753921</v>
          </cell>
          <cell r="BK299">
            <v>0</v>
          </cell>
          <cell r="BL299">
            <v>0</v>
          </cell>
          <cell r="BM299">
            <v>727100</v>
          </cell>
          <cell r="BN299">
            <v>48.926720947446334</v>
          </cell>
          <cell r="BO299">
            <v>0</v>
          </cell>
          <cell r="BP299">
            <v>0</v>
          </cell>
          <cell r="BY299">
            <v>0</v>
          </cell>
          <cell r="CF299">
            <v>2321.3000000000002</v>
          </cell>
          <cell r="CG299">
            <v>2142.25</v>
          </cell>
          <cell r="CJ299">
            <v>0</v>
          </cell>
          <cell r="CK299">
            <v>0</v>
          </cell>
          <cell r="CL299">
            <v>0</v>
          </cell>
          <cell r="CM299">
            <v>0</v>
          </cell>
          <cell r="CN299">
            <v>0</v>
          </cell>
          <cell r="CO299">
            <v>0</v>
          </cell>
          <cell r="CX299">
            <v>0</v>
          </cell>
          <cell r="CY299">
            <v>0</v>
          </cell>
          <cell r="DB299">
            <v>0</v>
          </cell>
          <cell r="DC299">
            <v>0</v>
          </cell>
          <cell r="DJ299" t="str">
            <v>НКРКП</v>
          </cell>
          <cell r="DL299">
            <v>40816</v>
          </cell>
          <cell r="DM299">
            <v>93</v>
          </cell>
          <cell r="DT299">
            <v>804.36</v>
          </cell>
        </row>
        <row r="300">
          <cell r="W300">
            <v>558.75</v>
          </cell>
          <cell r="AF300">
            <v>39863</v>
          </cell>
          <cell r="AG300">
            <v>1374</v>
          </cell>
          <cell r="AH300">
            <v>454.2680947744239</v>
          </cell>
          <cell r="AM300">
            <v>3081</v>
          </cell>
          <cell r="AO300">
            <v>1721508.75</v>
          </cell>
          <cell r="AQ300">
            <v>1399600</v>
          </cell>
          <cell r="AU300">
            <v>0</v>
          </cell>
          <cell r="AW300">
            <v>0</v>
          </cell>
          <cell r="AY300">
            <v>1034920.9750000001</v>
          </cell>
          <cell r="AZ300">
            <v>335.90424375202861</v>
          </cell>
          <cell r="BA300">
            <v>0</v>
          </cell>
          <cell r="BB300">
            <v>0</v>
          </cell>
          <cell r="BC300">
            <v>0</v>
          </cell>
          <cell r="BD300">
            <v>0</v>
          </cell>
          <cell r="BG300">
            <v>0</v>
          </cell>
          <cell r="BH300">
            <v>0</v>
          </cell>
          <cell r="BI300">
            <v>63989</v>
          </cell>
          <cell r="BJ300">
            <v>20.768906199285947</v>
          </cell>
          <cell r="BK300">
            <v>0</v>
          </cell>
          <cell r="BL300">
            <v>0</v>
          </cell>
          <cell r="BM300">
            <v>150500</v>
          </cell>
          <cell r="BN300">
            <v>48.847776695877961</v>
          </cell>
          <cell r="BO300">
            <v>0</v>
          </cell>
          <cell r="BP300">
            <v>0</v>
          </cell>
          <cell r="BY300">
            <v>0</v>
          </cell>
          <cell r="CF300">
            <v>483.1</v>
          </cell>
          <cell r="CG300">
            <v>2142.25</v>
          </cell>
          <cell r="CJ300">
            <v>0</v>
          </cell>
          <cell r="CK300">
            <v>0</v>
          </cell>
          <cell r="CL300">
            <v>0</v>
          </cell>
          <cell r="CM300">
            <v>0</v>
          </cell>
          <cell r="CN300">
            <v>0</v>
          </cell>
          <cell r="CO300">
            <v>0</v>
          </cell>
          <cell r="CX300">
            <v>0</v>
          </cell>
          <cell r="CY300">
            <v>0</v>
          </cell>
          <cell r="DB300">
            <v>0</v>
          </cell>
          <cell r="DC300">
            <v>0</v>
          </cell>
          <cell r="DJ300" t="str">
            <v>НКРКП</v>
          </cell>
          <cell r="DL300">
            <v>40816</v>
          </cell>
          <cell r="DM300">
            <v>93</v>
          </cell>
          <cell r="DT300">
            <v>811.15</v>
          </cell>
        </row>
        <row r="301">
          <cell r="W301">
            <v>599.28</v>
          </cell>
          <cell r="AF301">
            <v>39863</v>
          </cell>
          <cell r="AG301">
            <v>1381</v>
          </cell>
          <cell r="AH301">
            <v>535.07340946166391</v>
          </cell>
          <cell r="AM301">
            <v>613</v>
          </cell>
          <cell r="AO301">
            <v>367358.63999999996</v>
          </cell>
          <cell r="AQ301">
            <v>328000</v>
          </cell>
          <cell r="AU301">
            <v>0</v>
          </cell>
          <cell r="AW301">
            <v>0</v>
          </cell>
          <cell r="AY301">
            <v>201889.92450000002</v>
          </cell>
          <cell r="AZ301">
            <v>329.3473482871126</v>
          </cell>
          <cell r="BA301">
            <v>0</v>
          </cell>
          <cell r="BB301">
            <v>0</v>
          </cell>
          <cell r="BC301">
            <v>0</v>
          </cell>
          <cell r="BD301">
            <v>0</v>
          </cell>
          <cell r="BG301">
            <v>0</v>
          </cell>
          <cell r="BH301">
            <v>0</v>
          </cell>
          <cell r="BI301">
            <v>13601</v>
          </cell>
          <cell r="BJ301">
            <v>22.187601957585645</v>
          </cell>
          <cell r="BK301">
            <v>0</v>
          </cell>
          <cell r="BL301">
            <v>0</v>
          </cell>
          <cell r="BM301">
            <v>57100</v>
          </cell>
          <cell r="BN301">
            <v>93.148450244698211</v>
          </cell>
          <cell r="BO301">
            <v>0</v>
          </cell>
          <cell r="BP301">
            <v>0</v>
          </cell>
          <cell r="BY301">
            <v>783</v>
          </cell>
          <cell r="CF301">
            <v>94.242000000000004</v>
          </cell>
          <cell r="CG301">
            <v>2142.25</v>
          </cell>
          <cell r="CJ301">
            <v>0</v>
          </cell>
          <cell r="CK301">
            <v>0</v>
          </cell>
          <cell r="CL301">
            <v>0</v>
          </cell>
          <cell r="CM301">
            <v>0</v>
          </cell>
          <cell r="CN301">
            <v>0</v>
          </cell>
          <cell r="CO301">
            <v>0</v>
          </cell>
          <cell r="CX301">
            <v>0</v>
          </cell>
          <cell r="CY301">
            <v>0</v>
          </cell>
          <cell r="DB301">
            <v>0</v>
          </cell>
          <cell r="DC301">
            <v>0</v>
          </cell>
          <cell r="DJ301" t="str">
            <v>НКРКП</v>
          </cell>
          <cell r="DL301">
            <v>40816</v>
          </cell>
          <cell r="DM301">
            <v>93</v>
          </cell>
          <cell r="DT301">
            <v>846.78</v>
          </cell>
        </row>
        <row r="302">
          <cell r="W302">
            <v>725.9</v>
          </cell>
          <cell r="AF302">
            <v>39863</v>
          </cell>
          <cell r="AG302">
            <v>1377</v>
          </cell>
          <cell r="AH302">
            <v>648.12206572769958</v>
          </cell>
          <cell r="AM302">
            <v>426</v>
          </cell>
          <cell r="AO302">
            <v>309233.39999999997</v>
          </cell>
          <cell r="AQ302">
            <v>276100</v>
          </cell>
          <cell r="AU302">
            <v>0</v>
          </cell>
          <cell r="AW302">
            <v>0</v>
          </cell>
          <cell r="AY302">
            <v>137849.503</v>
          </cell>
          <cell r="AZ302">
            <v>323.59038262910798</v>
          </cell>
          <cell r="BA302">
            <v>0</v>
          </cell>
          <cell r="BB302">
            <v>0</v>
          </cell>
          <cell r="BC302">
            <v>0</v>
          </cell>
          <cell r="BD302">
            <v>0</v>
          </cell>
          <cell r="BG302">
            <v>0</v>
          </cell>
          <cell r="BH302">
            <v>0</v>
          </cell>
          <cell r="BI302">
            <v>11713</v>
          </cell>
          <cell r="BJ302">
            <v>27.495305164319248</v>
          </cell>
          <cell r="BK302">
            <v>0</v>
          </cell>
          <cell r="BL302">
            <v>0</v>
          </cell>
          <cell r="BM302">
            <v>55600</v>
          </cell>
          <cell r="BN302">
            <v>130.51643192488262</v>
          </cell>
          <cell r="BO302">
            <v>0</v>
          </cell>
          <cell r="BP302">
            <v>0</v>
          </cell>
          <cell r="BY302">
            <v>846</v>
          </cell>
          <cell r="CF302">
            <v>64.347999999999999</v>
          </cell>
          <cell r="CG302">
            <v>2142.25</v>
          </cell>
          <cell r="CJ302">
            <v>0</v>
          </cell>
          <cell r="CK302">
            <v>0</v>
          </cell>
          <cell r="CL302">
            <v>0</v>
          </cell>
          <cell r="CM302">
            <v>0</v>
          </cell>
          <cell r="CN302">
            <v>0</v>
          </cell>
          <cell r="CO302">
            <v>0</v>
          </cell>
          <cell r="CX302">
            <v>0</v>
          </cell>
          <cell r="CY302">
            <v>0</v>
          </cell>
          <cell r="DB302">
            <v>0</v>
          </cell>
          <cell r="DC302">
            <v>0</v>
          </cell>
          <cell r="DJ302" t="str">
            <v>НКРКП</v>
          </cell>
          <cell r="DL302">
            <v>40816</v>
          </cell>
          <cell r="DM302">
            <v>93</v>
          </cell>
          <cell r="DT302">
            <v>969.05</v>
          </cell>
        </row>
        <row r="303">
          <cell r="W303">
            <v>210.45</v>
          </cell>
          <cell r="AF303">
            <v>39645</v>
          </cell>
          <cell r="AG303">
            <v>727</v>
          </cell>
          <cell r="AH303">
            <v>202.35977151418672</v>
          </cell>
          <cell r="AM303">
            <v>32037</v>
          </cell>
          <cell r="AO303">
            <v>6742186.6499999994</v>
          </cell>
          <cell r="AQ303">
            <v>6483000</v>
          </cell>
          <cell r="AU303">
            <v>0</v>
          </cell>
          <cell r="AW303">
            <v>0</v>
          </cell>
          <cell r="AY303">
            <v>3551150.8098000004</v>
          </cell>
          <cell r="AZ303">
            <v>110.84529793051784</v>
          </cell>
          <cell r="BA303">
            <v>0</v>
          </cell>
          <cell r="BB303">
            <v>0</v>
          </cell>
          <cell r="BC303">
            <v>0</v>
          </cell>
          <cell r="BD303">
            <v>0</v>
          </cell>
          <cell r="BG303">
            <v>0</v>
          </cell>
          <cell r="BH303">
            <v>0</v>
          </cell>
          <cell r="BI303">
            <v>564627</v>
          </cell>
          <cell r="BJ303">
            <v>17.62421575053844</v>
          </cell>
          <cell r="BK303">
            <v>0</v>
          </cell>
          <cell r="BL303">
            <v>0</v>
          </cell>
          <cell r="BM303">
            <v>1149100</v>
          </cell>
          <cell r="BN303">
            <v>35.867902737459815</v>
          </cell>
          <cell r="BO303">
            <v>0</v>
          </cell>
          <cell r="BP303">
            <v>0</v>
          </cell>
          <cell r="BY303">
            <v>1395</v>
          </cell>
          <cell r="CF303">
            <v>4882.5150000000003</v>
          </cell>
          <cell r="CG303">
            <v>727.32</v>
          </cell>
          <cell r="CJ303">
            <v>0</v>
          </cell>
          <cell r="CK303">
            <v>0</v>
          </cell>
          <cell r="CL303">
            <v>0</v>
          </cell>
          <cell r="CM303">
            <v>0</v>
          </cell>
          <cell r="CN303">
            <v>0</v>
          </cell>
          <cell r="CO303">
            <v>0</v>
          </cell>
          <cell r="CX303">
            <v>0</v>
          </cell>
          <cell r="CY303">
            <v>0</v>
          </cell>
          <cell r="DB303">
            <v>0</v>
          </cell>
          <cell r="DC303">
            <v>0</v>
          </cell>
          <cell r="DJ303" t="str">
            <v>НКРЕ</v>
          </cell>
          <cell r="DL303">
            <v>40526</v>
          </cell>
          <cell r="DM303">
            <v>1756</v>
          </cell>
          <cell r="DO303" t="str">
            <v>тарифи на теплову енергію</v>
          </cell>
          <cell r="DT303">
            <v>231.5</v>
          </cell>
        </row>
        <row r="304">
          <cell r="W304">
            <v>574.47</v>
          </cell>
          <cell r="AF304">
            <v>39863</v>
          </cell>
          <cell r="AG304">
            <v>1375</v>
          </cell>
          <cell r="AH304">
            <v>422.40454402019566</v>
          </cell>
          <cell r="AM304">
            <v>3169</v>
          </cell>
          <cell r="AO304">
            <v>1820495.4300000002</v>
          </cell>
          <cell r="AQ304">
            <v>1338600</v>
          </cell>
          <cell r="AU304">
            <v>0</v>
          </cell>
          <cell r="AW304">
            <v>0</v>
          </cell>
          <cell r="AY304">
            <v>1034805.2935</v>
          </cell>
          <cell r="AZ304">
            <v>326.54001057115812</v>
          </cell>
          <cell r="BA304">
            <v>0</v>
          </cell>
          <cell r="BB304">
            <v>0</v>
          </cell>
          <cell r="BC304">
            <v>0</v>
          </cell>
          <cell r="BD304">
            <v>0</v>
          </cell>
          <cell r="BG304">
            <v>0</v>
          </cell>
          <cell r="BH304">
            <v>0</v>
          </cell>
          <cell r="BI304">
            <v>69639</v>
          </cell>
          <cell r="BJ304">
            <v>21.975071000315555</v>
          </cell>
          <cell r="BK304">
            <v>0</v>
          </cell>
          <cell r="BL304">
            <v>0</v>
          </cell>
          <cell r="BM304">
            <v>113700</v>
          </cell>
          <cell r="BN304">
            <v>35.878826128116124</v>
          </cell>
          <cell r="BO304">
            <v>0</v>
          </cell>
          <cell r="BP304">
            <v>0</v>
          </cell>
          <cell r="BY304">
            <v>1395</v>
          </cell>
          <cell r="CF304">
            <v>483.04599999999999</v>
          </cell>
          <cell r="CG304">
            <v>2142.25</v>
          </cell>
          <cell r="CJ304">
            <v>0</v>
          </cell>
          <cell r="CK304">
            <v>0</v>
          </cell>
          <cell r="CL304">
            <v>0</v>
          </cell>
          <cell r="CM304">
            <v>0</v>
          </cell>
          <cell r="CN304">
            <v>0</v>
          </cell>
          <cell r="CO304">
            <v>0</v>
          </cell>
          <cell r="CX304">
            <v>0</v>
          </cell>
          <cell r="CY304">
            <v>0</v>
          </cell>
          <cell r="DB304">
            <v>0</v>
          </cell>
          <cell r="DC304">
            <v>0</v>
          </cell>
          <cell r="DJ304" t="str">
            <v>НКРКП</v>
          </cell>
          <cell r="DL304">
            <v>40816</v>
          </cell>
          <cell r="DM304">
            <v>93</v>
          </cell>
          <cell r="DT304">
            <v>819.83</v>
          </cell>
        </row>
        <row r="305">
          <cell r="W305">
            <v>582.61</v>
          </cell>
          <cell r="AF305">
            <v>39863</v>
          </cell>
          <cell r="AG305">
            <v>1376</v>
          </cell>
          <cell r="AH305">
            <v>422.18065205772314</v>
          </cell>
          <cell r="AM305">
            <v>1871</v>
          </cell>
          <cell r="AO305">
            <v>1090063.31</v>
          </cell>
          <cell r="AQ305">
            <v>789900</v>
          </cell>
          <cell r="AU305">
            <v>0</v>
          </cell>
          <cell r="AW305">
            <v>0</v>
          </cell>
          <cell r="AY305">
            <v>610766.18625000003</v>
          </cell>
          <cell r="AZ305">
            <v>326.43836785141639</v>
          </cell>
          <cell r="BA305">
            <v>0</v>
          </cell>
          <cell r="BB305">
            <v>0</v>
          </cell>
          <cell r="BC305">
            <v>0</v>
          </cell>
          <cell r="BD305">
            <v>0</v>
          </cell>
          <cell r="BG305">
            <v>0</v>
          </cell>
          <cell r="BH305">
            <v>0</v>
          </cell>
          <cell r="BI305">
            <v>41050</v>
          </cell>
          <cell r="BJ305">
            <v>21.940138963121324</v>
          </cell>
          <cell r="BK305">
            <v>0</v>
          </cell>
          <cell r="BL305">
            <v>0</v>
          </cell>
          <cell r="BM305">
            <v>67000</v>
          </cell>
          <cell r="BN305">
            <v>35.809727418492784</v>
          </cell>
          <cell r="BO305">
            <v>0</v>
          </cell>
          <cell r="BP305">
            <v>0</v>
          </cell>
          <cell r="BY305">
            <v>1395</v>
          </cell>
          <cell r="CF305">
            <v>285.10500000000002</v>
          </cell>
          <cell r="CG305">
            <v>2142.25</v>
          </cell>
          <cell r="CJ305">
            <v>0</v>
          </cell>
          <cell r="CK305">
            <v>0</v>
          </cell>
          <cell r="CL305">
            <v>0</v>
          </cell>
          <cell r="CM305">
            <v>0</v>
          </cell>
          <cell r="CN305">
            <v>0</v>
          </cell>
          <cell r="CO305">
            <v>0</v>
          </cell>
          <cell r="CX305">
            <v>0</v>
          </cell>
          <cell r="CY305">
            <v>0</v>
          </cell>
          <cell r="DB305">
            <v>0</v>
          </cell>
          <cell r="DC305">
            <v>0</v>
          </cell>
          <cell r="DJ305" t="str">
            <v>НКРКП</v>
          </cell>
          <cell r="DL305">
            <v>40816</v>
          </cell>
          <cell r="DM305">
            <v>93</v>
          </cell>
          <cell r="DT305">
            <v>827.9</v>
          </cell>
        </row>
        <row r="306">
          <cell r="W306">
            <v>939.4</v>
          </cell>
          <cell r="AF306">
            <v>39863</v>
          </cell>
          <cell r="AG306">
            <v>1384</v>
          </cell>
          <cell r="AH306">
            <v>838.75</v>
          </cell>
          <cell r="AM306">
            <v>240</v>
          </cell>
          <cell r="AO306">
            <v>225456</v>
          </cell>
          <cell r="AQ306">
            <v>201300</v>
          </cell>
          <cell r="AU306">
            <v>0</v>
          </cell>
          <cell r="AW306">
            <v>0</v>
          </cell>
          <cell r="AY306">
            <v>84297.537500000006</v>
          </cell>
          <cell r="AZ306">
            <v>351.23973958333335</v>
          </cell>
          <cell r="BA306">
            <v>0</v>
          </cell>
          <cell r="BB306">
            <v>0</v>
          </cell>
          <cell r="BC306">
            <v>0</v>
          </cell>
          <cell r="BD306">
            <v>0</v>
          </cell>
          <cell r="BG306">
            <v>0</v>
          </cell>
          <cell r="BH306">
            <v>0</v>
          </cell>
          <cell r="BI306">
            <v>9000</v>
          </cell>
          <cell r="BJ306">
            <v>37.5</v>
          </cell>
          <cell r="BK306">
            <v>0</v>
          </cell>
          <cell r="BL306">
            <v>0</v>
          </cell>
          <cell r="BM306">
            <v>62000</v>
          </cell>
          <cell r="BN306">
            <v>258.33333333333331</v>
          </cell>
          <cell r="BO306">
            <v>0</v>
          </cell>
          <cell r="BP306">
            <v>0</v>
          </cell>
          <cell r="BY306">
            <v>944</v>
          </cell>
          <cell r="CF306">
            <v>39.35</v>
          </cell>
          <cell r="CG306">
            <v>2142.25</v>
          </cell>
          <cell r="CJ306">
            <v>0</v>
          </cell>
          <cell r="CK306">
            <v>0</v>
          </cell>
          <cell r="CL306">
            <v>0</v>
          </cell>
          <cell r="CM306">
            <v>0</v>
          </cell>
          <cell r="CN306">
            <v>0</v>
          </cell>
          <cell r="CO306">
            <v>0</v>
          </cell>
          <cell r="CX306">
            <v>0</v>
          </cell>
          <cell r="CY306">
            <v>0</v>
          </cell>
          <cell r="DB306">
            <v>0</v>
          </cell>
          <cell r="DC306">
            <v>0</v>
          </cell>
          <cell r="DJ306" t="str">
            <v>НКРКП</v>
          </cell>
          <cell r="DL306">
            <v>40816</v>
          </cell>
          <cell r="DM306">
            <v>93</v>
          </cell>
          <cell r="DT306">
            <v>999.9</v>
          </cell>
        </row>
        <row r="307">
          <cell r="W307">
            <v>853.49</v>
          </cell>
          <cell r="AF307">
            <v>39863</v>
          </cell>
          <cell r="AG307">
            <v>1378</v>
          </cell>
          <cell r="AH307">
            <v>743.45991561181438</v>
          </cell>
          <cell r="AM307">
            <v>237</v>
          </cell>
          <cell r="AO307">
            <v>202277.13</v>
          </cell>
          <cell r="AQ307">
            <v>176200</v>
          </cell>
          <cell r="AU307">
            <v>0</v>
          </cell>
          <cell r="AW307">
            <v>0</v>
          </cell>
          <cell r="AY307">
            <v>78965.477249999996</v>
          </cell>
          <cell r="AZ307">
            <v>333.18766772151895</v>
          </cell>
          <cell r="BA307">
            <v>0</v>
          </cell>
          <cell r="BB307">
            <v>0</v>
          </cell>
          <cell r="BC307">
            <v>0</v>
          </cell>
          <cell r="BD307">
            <v>0</v>
          </cell>
          <cell r="BG307">
            <v>0</v>
          </cell>
          <cell r="BH307">
            <v>0</v>
          </cell>
          <cell r="BI307">
            <v>12484</v>
          </cell>
          <cell r="BJ307">
            <v>52.675105485232066</v>
          </cell>
          <cell r="BK307">
            <v>0</v>
          </cell>
          <cell r="BL307">
            <v>0</v>
          </cell>
          <cell r="BM307">
            <v>43200</v>
          </cell>
          <cell r="BN307">
            <v>182.27848101265823</v>
          </cell>
          <cell r="BO307">
            <v>0</v>
          </cell>
          <cell r="BP307">
            <v>0</v>
          </cell>
          <cell r="BY307">
            <v>994</v>
          </cell>
          <cell r="CF307">
            <v>36.860999999999997</v>
          </cell>
          <cell r="CG307">
            <v>2142.25</v>
          </cell>
          <cell r="CJ307">
            <v>0</v>
          </cell>
          <cell r="CK307">
            <v>0</v>
          </cell>
          <cell r="CL307">
            <v>0</v>
          </cell>
          <cell r="CM307">
            <v>0</v>
          </cell>
          <cell r="CN307">
            <v>0</v>
          </cell>
          <cell r="CO307">
            <v>0</v>
          </cell>
          <cell r="CX307">
            <v>0</v>
          </cell>
          <cell r="CY307">
            <v>0</v>
          </cell>
          <cell r="DB307">
            <v>0</v>
          </cell>
          <cell r="DC307">
            <v>0</v>
          </cell>
          <cell r="DJ307" t="str">
            <v>НКРКП</v>
          </cell>
          <cell r="DL307">
            <v>40816</v>
          </cell>
          <cell r="DM307">
            <v>93</v>
          </cell>
          <cell r="DT307">
            <v>999.9</v>
          </cell>
        </row>
        <row r="308">
          <cell r="W308">
            <v>822.41</v>
          </cell>
          <cell r="AF308">
            <v>39863</v>
          </cell>
          <cell r="AG308">
            <v>1379</v>
          </cell>
          <cell r="AH308">
            <v>734.29487179487182</v>
          </cell>
          <cell r="AM308">
            <v>312</v>
          </cell>
          <cell r="AO308">
            <v>256591.91999999998</v>
          </cell>
          <cell r="AQ308">
            <v>229100</v>
          </cell>
          <cell r="AU308">
            <v>0</v>
          </cell>
          <cell r="AW308">
            <v>0</v>
          </cell>
          <cell r="AY308">
            <v>99845.987999999998</v>
          </cell>
          <cell r="AZ308">
            <v>320.01919230769232</v>
          </cell>
          <cell r="BA308">
            <v>0</v>
          </cell>
          <cell r="BB308">
            <v>0</v>
          </cell>
          <cell r="BC308">
            <v>0</v>
          </cell>
          <cell r="BD308">
            <v>0</v>
          </cell>
          <cell r="BG308">
            <v>0</v>
          </cell>
          <cell r="BH308">
            <v>0</v>
          </cell>
          <cell r="BI308">
            <v>14572</v>
          </cell>
          <cell r="BJ308">
            <v>46.705128205128204</v>
          </cell>
          <cell r="BK308">
            <v>0</v>
          </cell>
          <cell r="BL308">
            <v>0</v>
          </cell>
          <cell r="BM308">
            <v>57200</v>
          </cell>
          <cell r="BN308">
            <v>183.33333333333334</v>
          </cell>
          <cell r="BO308">
            <v>0</v>
          </cell>
          <cell r="BP308">
            <v>0</v>
          </cell>
          <cell r="BY308">
            <v>871</v>
          </cell>
          <cell r="CF308">
            <v>46.607999999999997</v>
          </cell>
          <cell r="CG308">
            <v>2142.25</v>
          </cell>
          <cell r="CJ308">
            <v>0</v>
          </cell>
          <cell r="CK308">
            <v>0</v>
          </cell>
          <cell r="CL308">
            <v>0</v>
          </cell>
          <cell r="CM308">
            <v>0</v>
          </cell>
          <cell r="CN308">
            <v>0</v>
          </cell>
          <cell r="CO308">
            <v>0</v>
          </cell>
          <cell r="CX308">
            <v>0</v>
          </cell>
          <cell r="CY308">
            <v>0</v>
          </cell>
          <cell r="DB308">
            <v>0</v>
          </cell>
          <cell r="DC308">
            <v>0</v>
          </cell>
          <cell r="DJ308" t="str">
            <v>НКРКП</v>
          </cell>
          <cell r="DL308">
            <v>40816</v>
          </cell>
          <cell r="DM308">
            <v>93</v>
          </cell>
          <cell r="DT308">
            <v>999.9</v>
          </cell>
        </row>
        <row r="309">
          <cell r="W309">
            <v>620.98</v>
          </cell>
          <cell r="AF309">
            <v>39863</v>
          </cell>
          <cell r="AG309">
            <v>1389</v>
          </cell>
          <cell r="AH309">
            <v>514.91442542787286</v>
          </cell>
          <cell r="AM309">
            <v>818</v>
          </cell>
          <cell r="AO309">
            <v>507961.64</v>
          </cell>
          <cell r="AQ309">
            <v>421200</v>
          </cell>
          <cell r="AU309">
            <v>0</v>
          </cell>
          <cell r="AW309">
            <v>0</v>
          </cell>
          <cell r="AY309">
            <v>282025.07024999999</v>
          </cell>
          <cell r="AZ309">
            <v>344.77392451100241</v>
          </cell>
          <cell r="BA309">
            <v>0</v>
          </cell>
          <cell r="BB309">
            <v>0</v>
          </cell>
          <cell r="BC309">
            <v>0</v>
          </cell>
          <cell r="BD309">
            <v>0</v>
          </cell>
          <cell r="BG309">
            <v>0</v>
          </cell>
          <cell r="BH309">
            <v>0</v>
          </cell>
          <cell r="BI309">
            <v>15038</v>
          </cell>
          <cell r="BJ309">
            <v>18.383863080684595</v>
          </cell>
          <cell r="BK309">
            <v>0</v>
          </cell>
          <cell r="BL309">
            <v>0</v>
          </cell>
          <cell r="BM309">
            <v>57300</v>
          </cell>
          <cell r="BN309">
            <v>70.048899755501225</v>
          </cell>
          <cell r="BO309">
            <v>0</v>
          </cell>
          <cell r="BP309">
            <v>0</v>
          </cell>
          <cell r="BY309">
            <v>862</v>
          </cell>
          <cell r="CF309">
            <v>131.649</v>
          </cell>
          <cell r="CG309">
            <v>2142.25</v>
          </cell>
          <cell r="CJ309">
            <v>0</v>
          </cell>
          <cell r="CK309">
            <v>0</v>
          </cell>
          <cell r="CL309">
            <v>0</v>
          </cell>
          <cell r="CM309">
            <v>0</v>
          </cell>
          <cell r="CN309">
            <v>0</v>
          </cell>
          <cell r="CO309">
            <v>0</v>
          </cell>
          <cell r="CX309">
            <v>0</v>
          </cell>
          <cell r="CY309">
            <v>0</v>
          </cell>
          <cell r="DB309">
            <v>0</v>
          </cell>
          <cell r="DC309">
            <v>0</v>
          </cell>
          <cell r="DJ309" t="str">
            <v>НКРКП</v>
          </cell>
          <cell r="DL309">
            <v>40816</v>
          </cell>
          <cell r="DM309">
            <v>93</v>
          </cell>
          <cell r="DT309">
            <v>880.05</v>
          </cell>
        </row>
        <row r="310">
          <cell r="W310">
            <v>528.72</v>
          </cell>
          <cell r="AF310">
            <v>39863</v>
          </cell>
          <cell r="AG310">
            <v>1388</v>
          </cell>
          <cell r="AH310">
            <v>452.67489711934155</v>
          </cell>
          <cell r="AM310">
            <v>486</v>
          </cell>
          <cell r="AO310">
            <v>256957.92</v>
          </cell>
          <cell r="AQ310">
            <v>220000</v>
          </cell>
          <cell r="AU310">
            <v>0</v>
          </cell>
          <cell r="AW310">
            <v>0</v>
          </cell>
          <cell r="AY310">
            <v>152656.73500000002</v>
          </cell>
          <cell r="AZ310">
            <v>314.10850823045268</v>
          </cell>
          <cell r="BA310">
            <v>0</v>
          </cell>
          <cell r="BB310">
            <v>0</v>
          </cell>
          <cell r="BC310">
            <v>0</v>
          </cell>
          <cell r="BD310">
            <v>0</v>
          </cell>
          <cell r="BG310">
            <v>0</v>
          </cell>
          <cell r="BH310">
            <v>0</v>
          </cell>
          <cell r="BI310">
            <v>9882</v>
          </cell>
          <cell r="BJ310">
            <v>20.333333333333332</v>
          </cell>
          <cell r="BK310">
            <v>0</v>
          </cell>
          <cell r="BL310">
            <v>0</v>
          </cell>
          <cell r="BM310">
            <v>29100</v>
          </cell>
          <cell r="BN310">
            <v>59.876543209876544</v>
          </cell>
          <cell r="BO310">
            <v>0</v>
          </cell>
          <cell r="BP310">
            <v>0</v>
          </cell>
          <cell r="BY310">
            <v>935</v>
          </cell>
          <cell r="CF310">
            <v>71.260000000000005</v>
          </cell>
          <cell r="CG310">
            <v>2142.25</v>
          </cell>
          <cell r="CJ310">
            <v>0</v>
          </cell>
          <cell r="CK310">
            <v>0</v>
          </cell>
          <cell r="CL310">
            <v>0</v>
          </cell>
          <cell r="CM310">
            <v>0</v>
          </cell>
          <cell r="CN310">
            <v>0</v>
          </cell>
          <cell r="CO310">
            <v>0</v>
          </cell>
          <cell r="CX310">
            <v>0</v>
          </cell>
          <cell r="CY310">
            <v>0</v>
          </cell>
          <cell r="DB310">
            <v>0</v>
          </cell>
          <cell r="DC310">
            <v>0</v>
          </cell>
          <cell r="DJ310" t="str">
            <v>НКРКП</v>
          </cell>
          <cell r="DL310">
            <v>40816</v>
          </cell>
          <cell r="DM310">
            <v>93</v>
          </cell>
          <cell r="DT310">
            <v>764.75</v>
          </cell>
        </row>
        <row r="311">
          <cell r="W311">
            <v>522.29999999999995</v>
          </cell>
          <cell r="AF311">
            <v>39863</v>
          </cell>
          <cell r="AG311">
            <v>1380</v>
          </cell>
          <cell r="AH311">
            <v>466.34093376764389</v>
          </cell>
          <cell r="AM311">
            <v>921</v>
          </cell>
          <cell r="AO311">
            <v>481038.29999999993</v>
          </cell>
          <cell r="AQ311">
            <v>429500</v>
          </cell>
          <cell r="AU311">
            <v>0</v>
          </cell>
          <cell r="AW311">
            <v>0</v>
          </cell>
          <cell r="AY311">
            <v>295131.35574999999</v>
          </cell>
          <cell r="AZ311">
            <v>320.44664033659063</v>
          </cell>
          <cell r="BA311">
            <v>0</v>
          </cell>
          <cell r="BB311">
            <v>0</v>
          </cell>
          <cell r="BC311">
            <v>0</v>
          </cell>
          <cell r="BD311">
            <v>0</v>
          </cell>
          <cell r="BG311">
            <v>0</v>
          </cell>
          <cell r="BH311">
            <v>0</v>
          </cell>
          <cell r="BI311">
            <v>10065</v>
          </cell>
          <cell r="BJ311">
            <v>10.928338762214985</v>
          </cell>
          <cell r="BK311">
            <v>0</v>
          </cell>
          <cell r="BL311">
            <v>0</v>
          </cell>
          <cell r="BM311">
            <v>64100</v>
          </cell>
          <cell r="BN311">
            <v>69.598262757871879</v>
          </cell>
          <cell r="BO311">
            <v>0</v>
          </cell>
          <cell r="BP311">
            <v>0</v>
          </cell>
          <cell r="BY311">
            <v>975</v>
          </cell>
          <cell r="CF311">
            <v>137.767</v>
          </cell>
          <cell r="CG311">
            <v>2142.25</v>
          </cell>
          <cell r="CJ311">
            <v>0</v>
          </cell>
          <cell r="CK311">
            <v>0</v>
          </cell>
          <cell r="CL311">
            <v>0</v>
          </cell>
          <cell r="CM311">
            <v>0</v>
          </cell>
          <cell r="CN311">
            <v>0</v>
          </cell>
          <cell r="CO311">
            <v>0</v>
          </cell>
          <cell r="CX311">
            <v>0</v>
          </cell>
          <cell r="CY311">
            <v>0</v>
          </cell>
          <cell r="DB311">
            <v>0</v>
          </cell>
          <cell r="DC311">
            <v>0</v>
          </cell>
          <cell r="DJ311" t="str">
            <v>НКРКП</v>
          </cell>
          <cell r="DL311">
            <v>40816</v>
          </cell>
          <cell r="DM311">
            <v>93</v>
          </cell>
          <cell r="DT311">
            <v>763.09</v>
          </cell>
        </row>
        <row r="312">
          <cell r="W312">
            <v>522.79999999999995</v>
          </cell>
          <cell r="AF312">
            <v>39863</v>
          </cell>
          <cell r="AG312">
            <v>1383</v>
          </cell>
          <cell r="AH312">
            <v>413.2832167832168</v>
          </cell>
          <cell r="AM312">
            <v>572</v>
          </cell>
          <cell r="AO312">
            <v>299041.59999999998</v>
          </cell>
          <cell r="AQ312">
            <v>236398</v>
          </cell>
          <cell r="AU312">
            <v>0</v>
          </cell>
          <cell r="AW312">
            <v>0</v>
          </cell>
          <cell r="AY312">
            <v>182815.33049999998</v>
          </cell>
          <cell r="AZ312">
            <v>319.60722115384613</v>
          </cell>
          <cell r="BA312">
            <v>0</v>
          </cell>
          <cell r="BB312">
            <v>0</v>
          </cell>
          <cell r="BC312">
            <v>0</v>
          </cell>
          <cell r="BD312">
            <v>0</v>
          </cell>
          <cell r="BG312">
            <v>0</v>
          </cell>
          <cell r="BH312">
            <v>0</v>
          </cell>
          <cell r="BI312">
            <v>12323</v>
          </cell>
          <cell r="BJ312">
            <v>21.543706293706293</v>
          </cell>
          <cell r="BK312">
            <v>0</v>
          </cell>
          <cell r="BL312">
            <v>0</v>
          </cell>
          <cell r="BM312">
            <v>13100</v>
          </cell>
          <cell r="BN312">
            <v>22.902097902097903</v>
          </cell>
          <cell r="BO312">
            <v>0</v>
          </cell>
          <cell r="BP312">
            <v>0</v>
          </cell>
          <cell r="BY312">
            <v>981</v>
          </cell>
          <cell r="CF312">
            <v>85.337999999999994</v>
          </cell>
          <cell r="CG312">
            <v>2142.25</v>
          </cell>
          <cell r="CJ312">
            <v>0</v>
          </cell>
          <cell r="CK312">
            <v>0</v>
          </cell>
          <cell r="CL312">
            <v>0</v>
          </cell>
          <cell r="CM312">
            <v>0</v>
          </cell>
          <cell r="CN312">
            <v>0</v>
          </cell>
          <cell r="CO312">
            <v>0</v>
          </cell>
          <cell r="CX312">
            <v>0</v>
          </cell>
          <cell r="CY312">
            <v>0</v>
          </cell>
          <cell r="DB312">
            <v>0</v>
          </cell>
          <cell r="DC312">
            <v>0</v>
          </cell>
          <cell r="DJ312" t="str">
            <v>НКРКП</v>
          </cell>
          <cell r="DL312">
            <v>40816</v>
          </cell>
          <cell r="DM312">
            <v>93</v>
          </cell>
          <cell r="DT312">
            <v>739.01</v>
          </cell>
        </row>
        <row r="313">
          <cell r="W313">
            <v>504</v>
          </cell>
          <cell r="AF313">
            <v>39863</v>
          </cell>
          <cell r="AG313">
            <v>1385</v>
          </cell>
          <cell r="AH313">
            <v>400</v>
          </cell>
          <cell r="AM313">
            <v>25</v>
          </cell>
          <cell r="AO313">
            <v>12600</v>
          </cell>
          <cell r="AQ313">
            <v>10000</v>
          </cell>
          <cell r="AU313">
            <v>0</v>
          </cell>
          <cell r="AW313">
            <v>0</v>
          </cell>
          <cell r="AY313">
            <v>7821.3547499999995</v>
          </cell>
          <cell r="AZ313">
            <v>312.85418999999996</v>
          </cell>
          <cell r="BA313">
            <v>0</v>
          </cell>
          <cell r="BB313">
            <v>0</v>
          </cell>
          <cell r="BC313">
            <v>0</v>
          </cell>
          <cell r="BD313">
            <v>0</v>
          </cell>
          <cell r="BG313">
            <v>0</v>
          </cell>
          <cell r="BH313">
            <v>0</v>
          </cell>
          <cell r="BI313">
            <v>528</v>
          </cell>
          <cell r="BJ313">
            <v>21.12</v>
          </cell>
          <cell r="BK313">
            <v>0</v>
          </cell>
          <cell r="BL313">
            <v>0</v>
          </cell>
          <cell r="BM313">
            <v>600</v>
          </cell>
          <cell r="BN313">
            <v>24</v>
          </cell>
          <cell r="BO313">
            <v>0</v>
          </cell>
          <cell r="BP313">
            <v>0</v>
          </cell>
          <cell r="BY313">
            <v>981</v>
          </cell>
          <cell r="CF313">
            <v>3.6509999999999998</v>
          </cell>
          <cell r="CG313">
            <v>2142.25</v>
          </cell>
          <cell r="CJ313">
            <v>0</v>
          </cell>
          <cell r="CK313">
            <v>0</v>
          </cell>
          <cell r="CL313">
            <v>0</v>
          </cell>
          <cell r="CM313">
            <v>0</v>
          </cell>
          <cell r="CN313">
            <v>0</v>
          </cell>
          <cell r="CO313">
            <v>0</v>
          </cell>
          <cell r="CX313">
            <v>0</v>
          </cell>
          <cell r="CY313">
            <v>0</v>
          </cell>
          <cell r="DB313">
            <v>0</v>
          </cell>
          <cell r="DC313">
            <v>0</v>
          </cell>
          <cell r="DJ313" t="str">
            <v>НКРКП</v>
          </cell>
          <cell r="DL313">
            <v>40816</v>
          </cell>
          <cell r="DM313">
            <v>93</v>
          </cell>
          <cell r="DT313">
            <v>739.01</v>
          </cell>
        </row>
        <row r="314">
          <cell r="W314">
            <v>234.73</v>
          </cell>
          <cell r="AF314">
            <v>39926</v>
          </cell>
          <cell r="AG314">
            <v>360</v>
          </cell>
          <cell r="AH314">
            <v>217.34494756385155</v>
          </cell>
          <cell r="AM314">
            <v>805293.7</v>
          </cell>
          <cell r="AO314">
            <v>189026590.20099998</v>
          </cell>
          <cell r="AQ314">
            <v>175026517</v>
          </cell>
          <cell r="AU314">
            <v>0</v>
          </cell>
          <cell r="AW314">
            <v>0</v>
          </cell>
          <cell r="AY314">
            <v>92830659.055200011</v>
          </cell>
          <cell r="AZ314">
            <v>115.27553121947932</v>
          </cell>
          <cell r="BA314">
            <v>6629473</v>
          </cell>
          <cell r="BB314">
            <v>8.2323666508256554</v>
          </cell>
          <cell r="BC314">
            <v>0</v>
          </cell>
          <cell r="BD314">
            <v>0</v>
          </cell>
          <cell r="BG314">
            <v>0</v>
          </cell>
          <cell r="BH314">
            <v>0</v>
          </cell>
          <cell r="BI314">
            <v>18288130</v>
          </cell>
          <cell r="BJ314">
            <v>22.709888330183137</v>
          </cell>
          <cell r="BK314">
            <v>0</v>
          </cell>
          <cell r="BL314">
            <v>0</v>
          </cell>
          <cell r="BM314">
            <v>41857608</v>
          </cell>
          <cell r="BN314">
            <v>51.978064648959759</v>
          </cell>
          <cell r="BO314">
            <v>0</v>
          </cell>
          <cell r="BP314">
            <v>0</v>
          </cell>
          <cell r="BY314">
            <v>1997</v>
          </cell>
          <cell r="CF314">
            <v>127633.86</v>
          </cell>
          <cell r="CG314">
            <v>727.32</v>
          </cell>
          <cell r="CJ314">
            <v>0</v>
          </cell>
          <cell r="CK314">
            <v>0</v>
          </cell>
          <cell r="CL314">
            <v>0</v>
          </cell>
          <cell r="CM314">
            <v>0</v>
          </cell>
          <cell r="CN314">
            <v>0</v>
          </cell>
          <cell r="CO314">
            <v>0</v>
          </cell>
          <cell r="CX314">
            <v>0</v>
          </cell>
          <cell r="CY314">
            <v>0</v>
          </cell>
          <cell r="DB314">
            <v>0</v>
          </cell>
          <cell r="DC314">
            <v>0</v>
          </cell>
          <cell r="DJ314" t="str">
            <v>НКРЕ</v>
          </cell>
          <cell r="DL314">
            <v>40526</v>
          </cell>
          <cell r="DM314">
            <v>1854</v>
          </cell>
          <cell r="DO314" t="str">
            <v>тариф на теплову енергію</v>
          </cell>
          <cell r="DT314">
            <v>258.2</v>
          </cell>
        </row>
        <row r="315">
          <cell r="W315">
            <v>481.96</v>
          </cell>
          <cell r="AF315">
            <v>39926</v>
          </cell>
          <cell r="AG315">
            <v>361</v>
          </cell>
          <cell r="AH315">
            <v>446.26057655662601</v>
          </cell>
          <cell r="AM315">
            <v>127522.6</v>
          </cell>
          <cell r="AO315">
            <v>61460792.296000004</v>
          </cell>
          <cell r="AQ315">
            <v>56908309</v>
          </cell>
          <cell r="AU315">
            <v>0</v>
          </cell>
          <cell r="AW315">
            <v>0</v>
          </cell>
          <cell r="AY315">
            <v>41111169.962500006</v>
          </cell>
          <cell r="AZ315">
            <v>322.38340468669873</v>
          </cell>
          <cell r="BA315">
            <v>3701791</v>
          </cell>
          <cell r="BB315">
            <v>29.028509456363029</v>
          </cell>
          <cell r="BC315">
            <v>0</v>
          </cell>
          <cell r="BD315">
            <v>0</v>
          </cell>
          <cell r="BG315">
            <v>0</v>
          </cell>
          <cell r="BH315">
            <v>0</v>
          </cell>
          <cell r="BI315">
            <v>3023678</v>
          </cell>
          <cell r="BJ315">
            <v>23.710918692059288</v>
          </cell>
          <cell r="BK315">
            <v>0</v>
          </cell>
          <cell r="BL315">
            <v>0</v>
          </cell>
          <cell r="BM315">
            <v>6727919</v>
          </cell>
          <cell r="BN315">
            <v>52.758640429225878</v>
          </cell>
          <cell r="BO315">
            <v>0</v>
          </cell>
          <cell r="BP315">
            <v>0</v>
          </cell>
          <cell r="BY315">
            <v>1997</v>
          </cell>
          <cell r="CF315">
            <v>19190.650000000001</v>
          </cell>
          <cell r="CG315">
            <v>2142.25</v>
          </cell>
          <cell r="CJ315">
            <v>0</v>
          </cell>
          <cell r="CK315">
            <v>0</v>
          </cell>
          <cell r="CL315">
            <v>0</v>
          </cell>
          <cell r="CM315">
            <v>0</v>
          </cell>
          <cell r="CN315">
            <v>0</v>
          </cell>
          <cell r="CO315">
            <v>0</v>
          </cell>
          <cell r="CX315">
            <v>0</v>
          </cell>
          <cell r="CY315">
            <v>0</v>
          </cell>
          <cell r="DB315">
            <v>0</v>
          </cell>
          <cell r="DC315">
            <v>0</v>
          </cell>
          <cell r="DJ315" t="str">
            <v>НКРКП</v>
          </cell>
          <cell r="DL315">
            <v>40942</v>
          </cell>
          <cell r="DM315">
            <v>28</v>
          </cell>
          <cell r="DT315">
            <v>758.64</v>
          </cell>
        </row>
        <row r="316">
          <cell r="W316">
            <v>481.96</v>
          </cell>
          <cell r="AF316">
            <v>39926</v>
          </cell>
          <cell r="AG316">
            <v>361</v>
          </cell>
          <cell r="AH316">
            <v>446.26300883246449</v>
          </cell>
          <cell r="AM316">
            <v>47631.1</v>
          </cell>
          <cell r="AO316">
            <v>22956284.955999997</v>
          </cell>
          <cell r="AQ316">
            <v>21255998</v>
          </cell>
          <cell r="AU316">
            <v>0</v>
          </cell>
          <cell r="AW316">
            <v>0</v>
          </cell>
          <cell r="AY316">
            <v>15355433.774999999</v>
          </cell>
          <cell r="AZ316">
            <v>322.38251426064062</v>
          </cell>
          <cell r="BA316">
            <v>1382667</v>
          </cell>
          <cell r="BB316">
            <v>29.02865984619293</v>
          </cell>
          <cell r="BC316">
            <v>0</v>
          </cell>
          <cell r="BD316">
            <v>0</v>
          </cell>
          <cell r="BG316">
            <v>0</v>
          </cell>
          <cell r="BH316">
            <v>0</v>
          </cell>
          <cell r="BI316">
            <v>1129383</v>
          </cell>
          <cell r="BJ316">
            <v>23.711041735336789</v>
          </cell>
          <cell r="BK316">
            <v>0</v>
          </cell>
          <cell r="BL316">
            <v>0</v>
          </cell>
          <cell r="BM316">
            <v>2512966</v>
          </cell>
          <cell r="BN316">
            <v>52.758932714130054</v>
          </cell>
          <cell r="BO316">
            <v>0</v>
          </cell>
          <cell r="BP316">
            <v>0</v>
          </cell>
          <cell r="BY316">
            <v>1997</v>
          </cell>
          <cell r="CF316">
            <v>7167.9</v>
          </cell>
          <cell r="CG316">
            <v>2142.25</v>
          </cell>
          <cell r="CJ316">
            <v>0</v>
          </cell>
          <cell r="CK316">
            <v>0</v>
          </cell>
          <cell r="CL316">
            <v>0</v>
          </cell>
          <cell r="CM316">
            <v>0</v>
          </cell>
          <cell r="CN316">
            <v>0</v>
          </cell>
          <cell r="CO316">
            <v>0</v>
          </cell>
          <cell r="CX316">
            <v>0</v>
          </cell>
          <cell r="CY316">
            <v>0</v>
          </cell>
          <cell r="DB316">
            <v>0</v>
          </cell>
          <cell r="DC316">
            <v>0</v>
          </cell>
          <cell r="DJ316" t="str">
            <v>НКРКП</v>
          </cell>
          <cell r="DL316">
            <v>40942</v>
          </cell>
          <cell r="DM316">
            <v>28</v>
          </cell>
          <cell r="DT316">
            <v>758.64</v>
          </cell>
        </row>
        <row r="317">
          <cell r="W317">
            <v>234.73</v>
          </cell>
          <cell r="AF317">
            <v>39926</v>
          </cell>
          <cell r="AG317">
            <v>360</v>
          </cell>
          <cell r="AH317">
            <v>217.34494714926331</v>
          </cell>
          <cell r="AM317">
            <v>12488</v>
          </cell>
          <cell r="AO317">
            <v>2931308.2399999998</v>
          </cell>
          <cell r="AQ317">
            <v>2714203.7</v>
          </cell>
          <cell r="AU317">
            <v>0</v>
          </cell>
          <cell r="AW317">
            <v>0</v>
          </cell>
          <cell r="AY317">
            <v>1439562.6564</v>
          </cell>
          <cell r="AZ317">
            <v>115.2756771620756</v>
          </cell>
          <cell r="BA317">
            <v>102805.8</v>
          </cell>
          <cell r="BB317">
            <v>8.2323670723894935</v>
          </cell>
          <cell r="BC317">
            <v>0</v>
          </cell>
          <cell r="BD317">
            <v>0</v>
          </cell>
          <cell r="BG317">
            <v>0</v>
          </cell>
          <cell r="BH317">
            <v>0</v>
          </cell>
          <cell r="BI317">
            <v>283601.09999999998</v>
          </cell>
          <cell r="BJ317">
            <v>22.709889493914154</v>
          </cell>
          <cell r="BK317">
            <v>0</v>
          </cell>
          <cell r="BL317">
            <v>0</v>
          </cell>
          <cell r="BM317">
            <v>649102.1</v>
          </cell>
          <cell r="BN317">
            <v>51.978066944266494</v>
          </cell>
          <cell r="BO317">
            <v>0</v>
          </cell>
          <cell r="BP317">
            <v>0</v>
          </cell>
          <cell r="BY317">
            <v>1997</v>
          </cell>
          <cell r="CF317">
            <v>1979.27</v>
          </cell>
          <cell r="CG317">
            <v>727.32</v>
          </cell>
          <cell r="CJ317">
            <v>0</v>
          </cell>
          <cell r="CK317">
            <v>0</v>
          </cell>
          <cell r="CL317">
            <v>0</v>
          </cell>
          <cell r="CM317">
            <v>0</v>
          </cell>
          <cell r="CN317">
            <v>0</v>
          </cell>
          <cell r="CO317">
            <v>0</v>
          </cell>
          <cell r="CX317">
            <v>0</v>
          </cell>
          <cell r="CY317">
            <v>0</v>
          </cell>
          <cell r="DB317">
            <v>0</v>
          </cell>
          <cell r="DC317">
            <v>0</v>
          </cell>
          <cell r="DJ317" t="str">
            <v>НКРЕ</v>
          </cell>
          <cell r="DL317">
            <v>40526</v>
          </cell>
          <cell r="DM317">
            <v>1854</v>
          </cell>
          <cell r="DO317" t="str">
            <v>тариф на теплову енергію</v>
          </cell>
          <cell r="DT317">
            <v>258.2</v>
          </cell>
        </row>
        <row r="318">
          <cell r="W318">
            <v>481.96</v>
          </cell>
          <cell r="AF318">
            <v>39926</v>
          </cell>
          <cell r="AG318">
            <v>361</v>
          </cell>
          <cell r="AH318">
            <v>446.26057315191525</v>
          </cell>
          <cell r="AM318">
            <v>5447</v>
          </cell>
          <cell r="AO318">
            <v>2625236.12</v>
          </cell>
          <cell r="AQ318">
            <v>2430781.3419584823</v>
          </cell>
          <cell r="AU318">
            <v>0</v>
          </cell>
          <cell r="AW318">
            <v>0</v>
          </cell>
          <cell r="AY318">
            <v>1756022.0573072319</v>
          </cell>
          <cell r="AZ318">
            <v>322.38334079442478</v>
          </cell>
          <cell r="BA318">
            <v>158118.29</v>
          </cell>
          <cell r="BB318">
            <v>29.028509271158438</v>
          </cell>
          <cell r="BC318">
            <v>0</v>
          </cell>
          <cell r="BD318">
            <v>0</v>
          </cell>
          <cell r="BG318">
            <v>0</v>
          </cell>
          <cell r="BH318">
            <v>0</v>
          </cell>
          <cell r="BI318">
            <v>129153.37</v>
          </cell>
          <cell r="BJ318">
            <v>23.710917936478793</v>
          </cell>
          <cell r="BK318">
            <v>0</v>
          </cell>
          <cell r="BL318">
            <v>0</v>
          </cell>
          <cell r="BM318">
            <v>287376.3</v>
          </cell>
          <cell r="BN318">
            <v>52.758637782265467</v>
          </cell>
          <cell r="BO318">
            <v>0</v>
          </cell>
          <cell r="BP318">
            <v>0</v>
          </cell>
          <cell r="BY318">
            <v>1997</v>
          </cell>
          <cell r="CF318">
            <v>819.70921101983049</v>
          </cell>
          <cell r="CG318">
            <v>2142.25</v>
          </cell>
          <cell r="CJ318">
            <v>0</v>
          </cell>
          <cell r="CK318">
            <v>0</v>
          </cell>
          <cell r="CL318">
            <v>0</v>
          </cell>
          <cell r="CM318">
            <v>0</v>
          </cell>
          <cell r="CN318">
            <v>0</v>
          </cell>
          <cell r="CO318">
            <v>0</v>
          </cell>
          <cell r="CX318">
            <v>0</v>
          </cell>
          <cell r="CY318">
            <v>0</v>
          </cell>
          <cell r="DB318">
            <v>0</v>
          </cell>
          <cell r="DC318">
            <v>0</v>
          </cell>
          <cell r="DJ318" t="str">
            <v>НКРКП</v>
          </cell>
          <cell r="DL318">
            <v>40942</v>
          </cell>
          <cell r="DM318">
            <v>28</v>
          </cell>
          <cell r="DT318">
            <v>758.64</v>
          </cell>
        </row>
        <row r="319">
          <cell r="W319">
            <v>481.96</v>
          </cell>
          <cell r="AF319">
            <v>39926</v>
          </cell>
          <cell r="AG319">
            <v>361</v>
          </cell>
          <cell r="AH319">
            <v>446.26300167068098</v>
          </cell>
          <cell r="AM319">
            <v>181.4</v>
          </cell>
          <cell r="AO319">
            <v>87427.543999999994</v>
          </cell>
          <cell r="AQ319">
            <v>80952.108503061536</v>
          </cell>
          <cell r="AU319">
            <v>0</v>
          </cell>
          <cell r="AW319">
            <v>0</v>
          </cell>
          <cell r="AY319">
            <v>58480.156816316296</v>
          </cell>
          <cell r="AZ319">
            <v>322.38234187605457</v>
          </cell>
          <cell r="BA319">
            <v>5265.8</v>
          </cell>
          <cell r="BB319">
            <v>29.028665931642777</v>
          </cell>
          <cell r="BC319">
            <v>0</v>
          </cell>
          <cell r="BD319">
            <v>0</v>
          </cell>
          <cell r="BG319">
            <v>0</v>
          </cell>
          <cell r="BH319">
            <v>0</v>
          </cell>
          <cell r="BI319">
            <v>4301.1838909870276</v>
          </cell>
          <cell r="BJ319">
            <v>23.71104680808725</v>
          </cell>
          <cell r="BK319">
            <v>0</v>
          </cell>
          <cell r="BL319">
            <v>0</v>
          </cell>
          <cell r="BM319">
            <v>9570.468897557821</v>
          </cell>
          <cell r="BN319">
            <v>52.758924462832532</v>
          </cell>
          <cell r="BO319">
            <v>0</v>
          </cell>
          <cell r="BP319">
            <v>0</v>
          </cell>
          <cell r="BY319">
            <v>1997</v>
          </cell>
          <cell r="CF319">
            <v>27.298474415365291</v>
          </cell>
          <cell r="CG319">
            <v>2142.25</v>
          </cell>
          <cell r="CJ319">
            <v>0</v>
          </cell>
          <cell r="CK319">
            <v>0</v>
          </cell>
          <cell r="CL319">
            <v>0</v>
          </cell>
          <cell r="CM319">
            <v>0</v>
          </cell>
          <cell r="CN319">
            <v>0</v>
          </cell>
          <cell r="CO319">
            <v>0</v>
          </cell>
          <cell r="CX319">
            <v>0</v>
          </cell>
          <cell r="CY319">
            <v>0</v>
          </cell>
          <cell r="DB319">
            <v>0</v>
          </cell>
          <cell r="DC319">
            <v>0</v>
          </cell>
          <cell r="DJ319" t="str">
            <v>НКРКП</v>
          </cell>
          <cell r="DL319">
            <v>40942</v>
          </cell>
          <cell r="DM319">
            <v>28</v>
          </cell>
          <cell r="DT319">
            <v>758.64</v>
          </cell>
        </row>
        <row r="320">
          <cell r="W320">
            <v>184.13</v>
          </cell>
          <cell r="AF320">
            <v>39926</v>
          </cell>
          <cell r="AG320">
            <v>360</v>
          </cell>
          <cell r="AH320">
            <v>217.34492322100178</v>
          </cell>
          <cell r="AM320">
            <v>29565.7</v>
          </cell>
          <cell r="AO320">
            <v>5443932.341</v>
          </cell>
          <cell r="AQ320">
            <v>6425954.796475172</v>
          </cell>
          <cell r="AU320">
            <v>0</v>
          </cell>
          <cell r="AW320">
            <v>0</v>
          </cell>
          <cell r="AY320">
            <v>3408216.2111096531</v>
          </cell>
          <cell r="AZ320">
            <v>115.27601954662508</v>
          </cell>
          <cell r="BA320">
            <v>243395.63727953154</v>
          </cell>
          <cell r="BB320">
            <v>8.2323651149653667</v>
          </cell>
          <cell r="BC320">
            <v>0</v>
          </cell>
          <cell r="BD320">
            <v>0</v>
          </cell>
          <cell r="BG320">
            <v>0</v>
          </cell>
          <cell r="BH320">
            <v>0</v>
          </cell>
          <cell r="BI320">
            <v>671433.68477767997</v>
          </cell>
          <cell r="BJ320">
            <v>22.709886279630787</v>
          </cell>
          <cell r="BK320">
            <v>0</v>
          </cell>
          <cell r="BL320">
            <v>0</v>
          </cell>
          <cell r="BM320">
            <v>1536767.6751551346</v>
          </cell>
          <cell r="BN320">
            <v>51.978058194297262</v>
          </cell>
          <cell r="BO320">
            <v>0</v>
          </cell>
          <cell r="BP320">
            <v>0</v>
          </cell>
          <cell r="BY320">
            <v>1997</v>
          </cell>
          <cell r="CF320">
            <v>4685.9927007502238</v>
          </cell>
          <cell r="CG320">
            <v>727.32</v>
          </cell>
          <cell r="CJ320">
            <v>0</v>
          </cell>
          <cell r="CK320">
            <v>0</v>
          </cell>
          <cell r="CL320">
            <v>0</v>
          </cell>
          <cell r="CM320">
            <v>0</v>
          </cell>
          <cell r="CN320">
            <v>0</v>
          </cell>
          <cell r="CO320">
            <v>0</v>
          </cell>
          <cell r="CX320">
            <v>0</v>
          </cell>
          <cell r="CY320">
            <v>0</v>
          </cell>
          <cell r="DB320">
            <v>0</v>
          </cell>
          <cell r="DC320">
            <v>0</v>
          </cell>
          <cell r="DJ320" t="str">
            <v>НКРЕ</v>
          </cell>
          <cell r="DL320">
            <v>40526</v>
          </cell>
          <cell r="DM320">
            <v>1854</v>
          </cell>
          <cell r="DO320" t="str">
            <v>Тариф на теплову енергію</v>
          </cell>
          <cell r="DT320">
            <v>230.16</v>
          </cell>
        </row>
        <row r="321">
          <cell r="W321">
            <v>698.28333333333342</v>
          </cell>
          <cell r="AF321">
            <v>39926</v>
          </cell>
          <cell r="AG321">
            <v>361</v>
          </cell>
          <cell r="AH321">
            <v>446.26114150386496</v>
          </cell>
          <cell r="AM321">
            <v>2150.3000000000002</v>
          </cell>
          <cell r="AO321">
            <v>1501518.6516666671</v>
          </cell>
          <cell r="AQ321">
            <v>959595.3325757609</v>
          </cell>
          <cell r="AU321">
            <v>0</v>
          </cell>
          <cell r="AW321">
            <v>0</v>
          </cell>
          <cell r="AY321">
            <v>693221.78058781812</v>
          </cell>
          <cell r="AZ321">
            <v>322.38375137786267</v>
          </cell>
          <cell r="BA321">
            <v>62420.081510245698</v>
          </cell>
          <cell r="BB321">
            <v>29.028545556548245</v>
          </cell>
          <cell r="BC321">
            <v>0</v>
          </cell>
          <cell r="BD321">
            <v>0</v>
          </cell>
          <cell r="BG321">
            <v>0</v>
          </cell>
          <cell r="BH321">
            <v>0</v>
          </cell>
          <cell r="BI321">
            <v>50985.651103850243</v>
          </cell>
          <cell r="BJ321">
            <v>23.710947823024807</v>
          </cell>
          <cell r="BK321">
            <v>0</v>
          </cell>
          <cell r="BL321">
            <v>0</v>
          </cell>
          <cell r="BM321">
            <v>113447.04432721778</v>
          </cell>
          <cell r="BN321">
            <v>52.75870544910839</v>
          </cell>
          <cell r="BO321">
            <v>0</v>
          </cell>
          <cell r="BP321">
            <v>0</v>
          </cell>
          <cell r="BY321">
            <v>1997</v>
          </cell>
          <cell r="CF321">
            <v>323.59518290947278</v>
          </cell>
          <cell r="CG321">
            <v>2142.25</v>
          </cell>
          <cell r="CJ321">
            <v>0</v>
          </cell>
          <cell r="CK321">
            <v>0</v>
          </cell>
          <cell r="CL321">
            <v>0</v>
          </cell>
          <cell r="CM321">
            <v>0</v>
          </cell>
          <cell r="CN321">
            <v>0</v>
          </cell>
          <cell r="CO321">
            <v>0</v>
          </cell>
          <cell r="CX321">
            <v>0</v>
          </cell>
          <cell r="CY321">
            <v>0</v>
          </cell>
          <cell r="DB321">
            <v>0</v>
          </cell>
          <cell r="DC321">
            <v>0</v>
          </cell>
          <cell r="DJ321" t="str">
            <v>НКРКП</v>
          </cell>
          <cell r="DL321">
            <v>40942</v>
          </cell>
          <cell r="DM321">
            <v>28</v>
          </cell>
          <cell r="DT321">
            <v>940.52</v>
          </cell>
        </row>
        <row r="322">
          <cell r="W322">
            <v>698.28333333333342</v>
          </cell>
          <cell r="AF322">
            <v>39926</v>
          </cell>
          <cell r="AG322">
            <v>361</v>
          </cell>
          <cell r="AH322">
            <v>446.26115164580057</v>
          </cell>
          <cell r="AM322">
            <v>78.5</v>
          </cell>
          <cell r="AO322">
            <v>54815.241666666676</v>
          </cell>
          <cell r="AQ322">
            <v>35031.500404195343</v>
          </cell>
          <cell r="AU322">
            <v>0</v>
          </cell>
          <cell r="AW322">
            <v>0</v>
          </cell>
          <cell r="AY322">
            <v>25306.908924684936</v>
          </cell>
          <cell r="AZ322">
            <v>322.3810054099992</v>
          </cell>
          <cell r="BA322">
            <v>2278.7405791393749</v>
          </cell>
          <cell r="BB322">
            <v>29.028542409418787</v>
          </cell>
          <cell r="BC322">
            <v>0</v>
          </cell>
          <cell r="BD322">
            <v>0</v>
          </cell>
          <cell r="BG322">
            <v>0</v>
          </cell>
          <cell r="BH322">
            <v>0</v>
          </cell>
          <cell r="BI322">
            <v>1861.3094581709643</v>
          </cell>
          <cell r="BJ322">
            <v>23.710948511732028</v>
          </cell>
          <cell r="BK322">
            <v>0</v>
          </cell>
          <cell r="BL322">
            <v>0</v>
          </cell>
          <cell r="BM322">
            <v>4141.5584010446892</v>
          </cell>
          <cell r="BN322">
            <v>52.75870574579222</v>
          </cell>
          <cell r="BO322">
            <v>0</v>
          </cell>
          <cell r="BP322">
            <v>0</v>
          </cell>
          <cell r="BY322">
            <v>1997</v>
          </cell>
          <cell r="CF322">
            <v>11.813237915595723</v>
          </cell>
          <cell r="CG322">
            <v>2142.25</v>
          </cell>
          <cell r="CJ322">
            <v>0</v>
          </cell>
          <cell r="CK322">
            <v>0</v>
          </cell>
          <cell r="CL322">
            <v>0</v>
          </cell>
          <cell r="CM322">
            <v>0</v>
          </cell>
          <cell r="CN322">
            <v>0</v>
          </cell>
          <cell r="CO322">
            <v>0</v>
          </cell>
          <cell r="CX322">
            <v>0</v>
          </cell>
          <cell r="CY322">
            <v>0</v>
          </cell>
          <cell r="DB322">
            <v>0</v>
          </cell>
          <cell r="DC322">
            <v>0</v>
          </cell>
          <cell r="DJ322" t="str">
            <v>НКРКП</v>
          </cell>
          <cell r="DL322">
            <v>40942</v>
          </cell>
          <cell r="DM322">
            <v>28</v>
          </cell>
          <cell r="DT322">
            <v>940.52</v>
          </cell>
        </row>
        <row r="323">
          <cell r="W323">
            <v>234.73</v>
          </cell>
          <cell r="AF323">
            <v>39926</v>
          </cell>
          <cell r="AG323">
            <v>360</v>
          </cell>
          <cell r="AH323">
            <v>217.3449486691506</v>
          </cell>
          <cell r="AM323">
            <v>3730.7</v>
          </cell>
          <cell r="AO323">
            <v>875707.21099999989</v>
          </cell>
          <cell r="AQ323">
            <v>810848.8</v>
          </cell>
          <cell r="AU323">
            <v>0</v>
          </cell>
          <cell r="AW323">
            <v>0</v>
          </cell>
          <cell r="AY323">
            <v>430058.43983207073</v>
          </cell>
          <cell r="AZ323">
            <v>115.27553537729401</v>
          </cell>
          <cell r="BA323">
            <v>30712.488034351667</v>
          </cell>
          <cell r="BB323">
            <v>8.2323660531138039</v>
          </cell>
          <cell r="BC323">
            <v>0</v>
          </cell>
          <cell r="BD323">
            <v>0</v>
          </cell>
          <cell r="BG323">
            <v>0</v>
          </cell>
          <cell r="BH323">
            <v>0</v>
          </cell>
          <cell r="BI323">
            <v>84723.782398417345</v>
          </cell>
          <cell r="BJ323">
            <v>22.709888867616627</v>
          </cell>
          <cell r="BK323">
            <v>0</v>
          </cell>
          <cell r="BL323">
            <v>0</v>
          </cell>
          <cell r="BM323">
            <v>193914.56380368586</v>
          </cell>
          <cell r="BN323">
            <v>51.978064117641694</v>
          </cell>
          <cell r="BO323">
            <v>0</v>
          </cell>
          <cell r="BP323">
            <v>0</v>
          </cell>
          <cell r="BY323">
            <v>1997</v>
          </cell>
          <cell r="CF323">
            <v>591.29192079424558</v>
          </cell>
          <cell r="CG323">
            <v>727.32</v>
          </cell>
          <cell r="CJ323">
            <v>0</v>
          </cell>
          <cell r="CK323">
            <v>0</v>
          </cell>
          <cell r="CL323">
            <v>0</v>
          </cell>
          <cell r="CM323">
            <v>0</v>
          </cell>
          <cell r="CN323">
            <v>0</v>
          </cell>
          <cell r="CO323">
            <v>0</v>
          </cell>
          <cell r="CX323">
            <v>0</v>
          </cell>
          <cell r="CY323">
            <v>0</v>
          </cell>
          <cell r="DB323">
            <v>0</v>
          </cell>
          <cell r="DC323">
            <v>0</v>
          </cell>
          <cell r="DJ323" t="str">
            <v>НКРЕ</v>
          </cell>
          <cell r="DL323">
            <v>40526</v>
          </cell>
          <cell r="DM323">
            <v>1854</v>
          </cell>
          <cell r="DO323" t="str">
            <v>тариф на теплову енергію</v>
          </cell>
          <cell r="DT323">
            <v>258.2</v>
          </cell>
        </row>
        <row r="324">
          <cell r="W324">
            <v>481.96</v>
          </cell>
          <cell r="AF324">
            <v>39926</v>
          </cell>
          <cell r="AG324">
            <v>361</v>
          </cell>
          <cell r="AH324">
            <v>446.26057368075323</v>
          </cell>
          <cell r="AM324">
            <v>4567</v>
          </cell>
          <cell r="AO324">
            <v>2201111.3199999998</v>
          </cell>
          <cell r="AQ324">
            <v>2038072.04</v>
          </cell>
          <cell r="AU324">
            <v>0</v>
          </cell>
          <cell r="AW324">
            <v>0</v>
          </cell>
          <cell r="AY324">
            <v>1472325.5799999998</v>
          </cell>
          <cell r="AZ324">
            <v>322.38352966936719</v>
          </cell>
          <cell r="BA324">
            <v>132573.20000000001</v>
          </cell>
          <cell r="BB324">
            <v>29.028508867965844</v>
          </cell>
          <cell r="BC324">
            <v>0</v>
          </cell>
          <cell r="BD324">
            <v>0</v>
          </cell>
          <cell r="BG324">
            <v>0</v>
          </cell>
          <cell r="BH324">
            <v>0</v>
          </cell>
          <cell r="BI324">
            <v>108287.76</v>
          </cell>
          <cell r="BJ324">
            <v>23.710917451280928</v>
          </cell>
          <cell r="BK324">
            <v>0</v>
          </cell>
          <cell r="BL324">
            <v>0</v>
          </cell>
          <cell r="BM324">
            <v>240948.7</v>
          </cell>
          <cell r="BN324">
            <v>52.75863805561638</v>
          </cell>
          <cell r="BO324">
            <v>0</v>
          </cell>
          <cell r="BP324">
            <v>0</v>
          </cell>
          <cell r="BY324">
            <v>1997</v>
          </cell>
          <cell r="CF324">
            <v>687.28</v>
          </cell>
          <cell r="CG324">
            <v>2142.25</v>
          </cell>
          <cell r="CJ324">
            <v>0</v>
          </cell>
          <cell r="CK324">
            <v>0</v>
          </cell>
          <cell r="CL324">
            <v>0</v>
          </cell>
          <cell r="CM324">
            <v>0</v>
          </cell>
          <cell r="CN324">
            <v>0</v>
          </cell>
          <cell r="CO324">
            <v>0</v>
          </cell>
          <cell r="CX324">
            <v>0</v>
          </cell>
          <cell r="CY324">
            <v>0</v>
          </cell>
          <cell r="DB324">
            <v>0</v>
          </cell>
          <cell r="DC324">
            <v>0</v>
          </cell>
          <cell r="DJ324" t="str">
            <v>НКРКП</v>
          </cell>
          <cell r="DL324">
            <v>40942</v>
          </cell>
          <cell r="DM324">
            <v>28</v>
          </cell>
          <cell r="DT324">
            <v>758.64</v>
          </cell>
        </row>
        <row r="325">
          <cell r="W325">
            <v>481.96</v>
          </cell>
          <cell r="AF325">
            <v>39926</v>
          </cell>
          <cell r="AG325">
            <v>361</v>
          </cell>
          <cell r="AH325">
            <v>446.26300167068098</v>
          </cell>
          <cell r="AM325">
            <v>164.7</v>
          </cell>
          <cell r="AO325">
            <v>79378.811999999991</v>
          </cell>
          <cell r="AQ325">
            <v>73499.516375161154</v>
          </cell>
          <cell r="AU325">
            <v>0</v>
          </cell>
          <cell r="AW325">
            <v>0</v>
          </cell>
          <cell r="AY325">
            <v>53096.371706986174</v>
          </cell>
          <cell r="AZ325">
            <v>322.38234187605451</v>
          </cell>
          <cell r="BA325">
            <v>4781.0207549985689</v>
          </cell>
          <cell r="BB325">
            <v>29.028662750446685</v>
          </cell>
          <cell r="BC325">
            <v>0</v>
          </cell>
          <cell r="BD325">
            <v>0</v>
          </cell>
          <cell r="BG325">
            <v>0</v>
          </cell>
          <cell r="BH325">
            <v>0</v>
          </cell>
          <cell r="BI325">
            <v>3905.2094092919706</v>
          </cell>
          <cell r="BJ325">
            <v>23.711046808087254</v>
          </cell>
          <cell r="BK325">
            <v>0</v>
          </cell>
          <cell r="BL325">
            <v>0</v>
          </cell>
          <cell r="BM325">
            <v>8689.3948590285163</v>
          </cell>
          <cell r="BN325">
            <v>52.758924462832525</v>
          </cell>
          <cell r="BO325">
            <v>0</v>
          </cell>
          <cell r="BP325">
            <v>0</v>
          </cell>
          <cell r="BY325">
            <v>1997</v>
          </cell>
          <cell r="CF325">
            <v>24.785329306563742</v>
          </cell>
          <cell r="CG325">
            <v>2142.25</v>
          </cell>
          <cell r="CJ325">
            <v>0</v>
          </cell>
          <cell r="CK325">
            <v>0</v>
          </cell>
          <cell r="CL325">
            <v>0</v>
          </cell>
          <cell r="CM325">
            <v>0</v>
          </cell>
          <cell r="CN325">
            <v>0</v>
          </cell>
          <cell r="CO325">
            <v>0</v>
          </cell>
          <cell r="CX325">
            <v>0</v>
          </cell>
          <cell r="CY325">
            <v>0</v>
          </cell>
          <cell r="DB325">
            <v>0</v>
          </cell>
          <cell r="DC325">
            <v>0</v>
          </cell>
          <cell r="DJ325" t="str">
            <v>НКРКП</v>
          </cell>
          <cell r="DL325">
            <v>40942</v>
          </cell>
          <cell r="DM325">
            <v>28</v>
          </cell>
          <cell r="DT325">
            <v>758.64</v>
          </cell>
        </row>
        <row r="326">
          <cell r="W326">
            <v>234.73</v>
          </cell>
          <cell r="AF326">
            <v>39926</v>
          </cell>
          <cell r="AG326">
            <v>360</v>
          </cell>
          <cell r="AH326">
            <v>217.34493941989962</v>
          </cell>
          <cell r="AM326">
            <v>1634.2</v>
          </cell>
          <cell r="AO326">
            <v>383595.766</v>
          </cell>
          <cell r="AQ326">
            <v>355185.1</v>
          </cell>
          <cell r="AU326">
            <v>0</v>
          </cell>
          <cell r="AW326">
            <v>0</v>
          </cell>
          <cell r="AY326">
            <v>188383.1532</v>
          </cell>
          <cell r="AZ326">
            <v>115.27545783869783</v>
          </cell>
          <cell r="BA326">
            <v>13453.3</v>
          </cell>
          <cell r="BB326">
            <v>8.2323461020682895</v>
          </cell>
          <cell r="BC326">
            <v>0</v>
          </cell>
          <cell r="BD326">
            <v>0</v>
          </cell>
          <cell r="BG326">
            <v>0</v>
          </cell>
          <cell r="BH326">
            <v>0</v>
          </cell>
          <cell r="BI326">
            <v>37112.5</v>
          </cell>
          <cell r="BJ326">
            <v>22.709888630522578</v>
          </cell>
          <cell r="BK326">
            <v>0</v>
          </cell>
          <cell r="BL326">
            <v>0</v>
          </cell>
          <cell r="BM326">
            <v>84942.5</v>
          </cell>
          <cell r="BN326">
            <v>51.978032064618773</v>
          </cell>
          <cell r="BO326">
            <v>0</v>
          </cell>
          <cell r="BP326">
            <v>0</v>
          </cell>
          <cell r="BY326">
            <v>1997</v>
          </cell>
          <cell r="CF326">
            <v>259.01</v>
          </cell>
          <cell r="CG326">
            <v>727.32</v>
          </cell>
          <cell r="CJ326">
            <v>0</v>
          </cell>
          <cell r="CK326">
            <v>0</v>
          </cell>
          <cell r="CL326">
            <v>0</v>
          </cell>
          <cell r="CM326">
            <v>0</v>
          </cell>
          <cell r="CN326">
            <v>0</v>
          </cell>
          <cell r="CO326">
            <v>0</v>
          </cell>
          <cell r="CX326">
            <v>0</v>
          </cell>
          <cell r="CY326">
            <v>0</v>
          </cell>
          <cell r="DB326">
            <v>0</v>
          </cell>
          <cell r="DC326">
            <v>0</v>
          </cell>
          <cell r="DJ326" t="str">
            <v>НКРЕ</v>
          </cell>
          <cell r="DL326">
            <v>40526</v>
          </cell>
          <cell r="DM326">
            <v>1854</v>
          </cell>
          <cell r="DO326" t="str">
            <v>тариф на теплову енергію</v>
          </cell>
          <cell r="DT326">
            <v>258.2</v>
          </cell>
        </row>
        <row r="327">
          <cell r="W327">
            <v>481.96</v>
          </cell>
          <cell r="AF327">
            <v>39926</v>
          </cell>
          <cell r="AG327">
            <v>361</v>
          </cell>
          <cell r="AH327">
            <v>446.26057359763814</v>
          </cell>
          <cell r="AM327">
            <v>4742</v>
          </cell>
          <cell r="AO327">
            <v>2285454.3199999998</v>
          </cell>
          <cell r="AQ327">
            <v>2116167.64</v>
          </cell>
          <cell r="AU327">
            <v>0</v>
          </cell>
          <cell r="AW327">
            <v>0</v>
          </cell>
          <cell r="AY327">
            <v>1528752.4450000001</v>
          </cell>
          <cell r="AZ327">
            <v>322.38558519611979</v>
          </cell>
          <cell r="BA327">
            <v>137653.19</v>
          </cell>
          <cell r="BB327">
            <v>29.028509067903837</v>
          </cell>
          <cell r="BC327">
            <v>0</v>
          </cell>
          <cell r="BD327">
            <v>0</v>
          </cell>
          <cell r="BG327">
            <v>0</v>
          </cell>
          <cell r="BH327">
            <v>0</v>
          </cell>
          <cell r="BI327">
            <v>112437.17</v>
          </cell>
          <cell r="BJ327">
            <v>23.710917334458035</v>
          </cell>
          <cell r="BK327">
            <v>0</v>
          </cell>
          <cell r="BL327">
            <v>0</v>
          </cell>
          <cell r="BM327">
            <v>250181.46</v>
          </cell>
          <cell r="BN327">
            <v>52.758637705609445</v>
          </cell>
          <cell r="BO327">
            <v>0</v>
          </cell>
          <cell r="BP327">
            <v>0</v>
          </cell>
          <cell r="BY327">
            <v>1997</v>
          </cell>
          <cell r="CF327">
            <v>713.62</v>
          </cell>
          <cell r="CG327">
            <v>2142.25</v>
          </cell>
          <cell r="CJ327">
            <v>0</v>
          </cell>
          <cell r="CK327">
            <v>0</v>
          </cell>
          <cell r="CL327">
            <v>0</v>
          </cell>
          <cell r="CM327">
            <v>0</v>
          </cell>
          <cell r="CN327">
            <v>0</v>
          </cell>
          <cell r="CO327">
            <v>0</v>
          </cell>
          <cell r="CX327">
            <v>0</v>
          </cell>
          <cell r="CY327">
            <v>0</v>
          </cell>
          <cell r="DB327">
            <v>0</v>
          </cell>
          <cell r="DC327">
            <v>0</v>
          </cell>
          <cell r="DJ327" t="str">
            <v>НКРКП</v>
          </cell>
          <cell r="DL327">
            <v>40942</v>
          </cell>
          <cell r="DM327">
            <v>28</v>
          </cell>
          <cell r="DT327">
            <v>758.64</v>
          </cell>
        </row>
        <row r="328">
          <cell r="W328">
            <v>234.73</v>
          </cell>
          <cell r="AF328">
            <v>39926</v>
          </cell>
          <cell r="AG328">
            <v>360</v>
          </cell>
          <cell r="AH328">
            <v>217.34494737464524</v>
          </cell>
          <cell r="AM328">
            <v>6764.8</v>
          </cell>
          <cell r="AO328">
            <v>1587901.504</v>
          </cell>
          <cell r="AQ328">
            <v>1470295.1</v>
          </cell>
          <cell r="AU328">
            <v>0</v>
          </cell>
          <cell r="AW328">
            <v>0</v>
          </cell>
          <cell r="AY328">
            <v>779817.95760000008</v>
          </cell>
          <cell r="AZ328">
            <v>115.27583337275308</v>
          </cell>
          <cell r="BA328">
            <v>55690.3</v>
          </cell>
          <cell r="BB328">
            <v>8.2323645931882687</v>
          </cell>
          <cell r="BC328">
            <v>0</v>
          </cell>
          <cell r="BD328">
            <v>0</v>
          </cell>
          <cell r="BG328">
            <v>0</v>
          </cell>
          <cell r="BH328">
            <v>0</v>
          </cell>
          <cell r="BI328">
            <v>153627.9</v>
          </cell>
          <cell r="BJ328">
            <v>22.709895340586563</v>
          </cell>
          <cell r="BK328">
            <v>0</v>
          </cell>
          <cell r="BL328">
            <v>0</v>
          </cell>
          <cell r="BM328">
            <v>351621.2</v>
          </cell>
          <cell r="BN328">
            <v>51.978062913907287</v>
          </cell>
          <cell r="BO328">
            <v>0</v>
          </cell>
          <cell r="BP328">
            <v>0</v>
          </cell>
          <cell r="BY328">
            <v>1997</v>
          </cell>
          <cell r="CF328">
            <v>1072.18</v>
          </cell>
          <cell r="CG328">
            <v>727.32</v>
          </cell>
          <cell r="CJ328">
            <v>0</v>
          </cell>
          <cell r="CK328">
            <v>0</v>
          </cell>
          <cell r="CL328">
            <v>0</v>
          </cell>
          <cell r="CM328">
            <v>0</v>
          </cell>
          <cell r="CN328">
            <v>0</v>
          </cell>
          <cell r="CO328">
            <v>0</v>
          </cell>
          <cell r="CX328">
            <v>0</v>
          </cell>
          <cell r="CY328">
            <v>0</v>
          </cell>
          <cell r="DB328">
            <v>0</v>
          </cell>
          <cell r="DC328">
            <v>0</v>
          </cell>
          <cell r="DJ328" t="str">
            <v>НКРЕ</v>
          </cell>
          <cell r="DL328">
            <v>40526</v>
          </cell>
          <cell r="DM328">
            <v>1854</v>
          </cell>
          <cell r="DO328" t="str">
            <v>тариф на теплову енергію</v>
          </cell>
          <cell r="DT328">
            <v>258.2</v>
          </cell>
        </row>
        <row r="329">
          <cell r="W329">
            <v>481.96</v>
          </cell>
          <cell r="AF329">
            <v>39926</v>
          </cell>
          <cell r="AG329">
            <v>361</v>
          </cell>
          <cell r="AH329">
            <v>446.26055312954878</v>
          </cell>
          <cell r="AM329">
            <v>343.5</v>
          </cell>
          <cell r="AO329">
            <v>165553.25999999998</v>
          </cell>
          <cell r="AQ329">
            <v>153290.5</v>
          </cell>
          <cell r="AU329">
            <v>0</v>
          </cell>
          <cell r="AW329">
            <v>0</v>
          </cell>
          <cell r="AY329">
            <v>110738.686575</v>
          </cell>
          <cell r="AZ329">
            <v>322.38336703056768</v>
          </cell>
          <cell r="BA329">
            <v>9971.2999999999993</v>
          </cell>
          <cell r="BB329">
            <v>29.02852983988355</v>
          </cell>
          <cell r="BC329">
            <v>0</v>
          </cell>
          <cell r="BD329">
            <v>0</v>
          </cell>
          <cell r="BG329">
            <v>0</v>
          </cell>
          <cell r="BH329">
            <v>0</v>
          </cell>
          <cell r="BI329">
            <v>8144.7</v>
          </cell>
          <cell r="BJ329">
            <v>23.710917030567686</v>
          </cell>
          <cell r="BK329">
            <v>0</v>
          </cell>
          <cell r="BL329">
            <v>0</v>
          </cell>
          <cell r="BM329">
            <v>18122.599999999999</v>
          </cell>
          <cell r="BN329">
            <v>52.758660844250358</v>
          </cell>
          <cell r="BO329">
            <v>0</v>
          </cell>
          <cell r="BP329">
            <v>0</v>
          </cell>
          <cell r="BY329">
            <v>1997</v>
          </cell>
          <cell r="CF329">
            <v>51.692700000000002</v>
          </cell>
          <cell r="CG329">
            <v>2142.25</v>
          </cell>
          <cell r="CJ329">
            <v>0</v>
          </cell>
          <cell r="CK329">
            <v>0</v>
          </cell>
          <cell r="CL329">
            <v>0</v>
          </cell>
          <cell r="CM329">
            <v>0</v>
          </cell>
          <cell r="CN329">
            <v>0</v>
          </cell>
          <cell r="CO329">
            <v>0</v>
          </cell>
          <cell r="CX329">
            <v>0</v>
          </cell>
          <cell r="CY329">
            <v>0</v>
          </cell>
          <cell r="DB329">
            <v>0</v>
          </cell>
          <cell r="DC329">
            <v>0</v>
          </cell>
          <cell r="DJ329" t="str">
            <v>НКРКП</v>
          </cell>
          <cell r="DL329">
            <v>40942</v>
          </cell>
          <cell r="DM329">
            <v>28</v>
          </cell>
          <cell r="DT329">
            <v>758.64</v>
          </cell>
        </row>
        <row r="330">
          <cell r="W330">
            <v>481.96</v>
          </cell>
          <cell r="AF330">
            <v>39926</v>
          </cell>
          <cell r="AG330">
            <v>361</v>
          </cell>
          <cell r="AH330">
            <v>446.26455026455028</v>
          </cell>
          <cell r="AM330">
            <v>18.899999999999999</v>
          </cell>
          <cell r="AO330">
            <v>9109.0439999999981</v>
          </cell>
          <cell r="AQ330">
            <v>8434.4</v>
          </cell>
          <cell r="AU330">
            <v>0</v>
          </cell>
          <cell r="AW330">
            <v>0</v>
          </cell>
          <cell r="AY330">
            <v>6093.0302949999996</v>
          </cell>
          <cell r="AZ330">
            <v>322.3825552910053</v>
          </cell>
          <cell r="BA330">
            <v>548.64</v>
          </cell>
          <cell r="BB330">
            <v>29.028571428571428</v>
          </cell>
          <cell r="BC330">
            <v>0</v>
          </cell>
          <cell r="BD330">
            <v>0</v>
          </cell>
          <cell r="BG330">
            <v>0</v>
          </cell>
          <cell r="BH330">
            <v>0</v>
          </cell>
          <cell r="BI330">
            <v>448.14</v>
          </cell>
          <cell r="BJ330">
            <v>23.711111111111112</v>
          </cell>
          <cell r="BK330">
            <v>0</v>
          </cell>
          <cell r="BL330">
            <v>0</v>
          </cell>
          <cell r="BM330">
            <v>997.14</v>
          </cell>
          <cell r="BN330">
            <v>52.75873015873016</v>
          </cell>
          <cell r="BO330">
            <v>0</v>
          </cell>
          <cell r="BP330">
            <v>0</v>
          </cell>
          <cell r="BY330">
            <v>1997</v>
          </cell>
          <cell r="CF330">
            <v>2.84422</v>
          </cell>
          <cell r="CG330">
            <v>2142.25</v>
          </cell>
          <cell r="CJ330">
            <v>0</v>
          </cell>
          <cell r="CK330">
            <v>0</v>
          </cell>
          <cell r="CL330">
            <v>0</v>
          </cell>
          <cell r="CM330">
            <v>0</v>
          </cell>
          <cell r="CN330">
            <v>0</v>
          </cell>
          <cell r="CO330">
            <v>0</v>
          </cell>
          <cell r="CX330">
            <v>0</v>
          </cell>
          <cell r="CY330">
            <v>0</v>
          </cell>
          <cell r="DB330">
            <v>0</v>
          </cell>
          <cell r="DC330">
            <v>0</v>
          </cell>
          <cell r="DJ330" t="str">
            <v>НКРКП</v>
          </cell>
          <cell r="DL330">
            <v>40942</v>
          </cell>
          <cell r="DM330">
            <v>28</v>
          </cell>
          <cell r="DT330">
            <v>758.64</v>
          </cell>
        </row>
        <row r="331">
          <cell r="W331">
            <v>226.21666666666667</v>
          </cell>
          <cell r="AF331">
            <v>39926</v>
          </cell>
          <cell r="AG331">
            <v>362</v>
          </cell>
          <cell r="AH331">
            <v>225.8994713378963</v>
          </cell>
          <cell r="AM331">
            <v>73493.5</v>
          </cell>
          <cell r="AO331">
            <v>16625454.591666667</v>
          </cell>
          <cell r="AQ331">
            <v>16602142.796771681</v>
          </cell>
          <cell r="AU331">
            <v>0</v>
          </cell>
          <cell r="AW331">
            <v>0</v>
          </cell>
          <cell r="AY331">
            <v>7974808.499723372</v>
          </cell>
          <cell r="AZ331">
            <v>108.51039207172569</v>
          </cell>
          <cell r="BA331">
            <v>0</v>
          </cell>
          <cell r="BB331">
            <v>0</v>
          </cell>
          <cell r="BC331">
            <v>0</v>
          </cell>
          <cell r="BD331">
            <v>0</v>
          </cell>
          <cell r="BG331">
            <v>0</v>
          </cell>
          <cell r="BH331">
            <v>0</v>
          </cell>
          <cell r="BI331">
            <v>1734551.020588544</v>
          </cell>
          <cell r="BJ331">
            <v>23.601420813929721</v>
          </cell>
          <cell r="BK331">
            <v>0</v>
          </cell>
          <cell r="BL331">
            <v>0</v>
          </cell>
          <cell r="BM331">
            <v>5344365.0826966744</v>
          </cell>
          <cell r="BN331">
            <v>72.718881026167949</v>
          </cell>
          <cell r="BO331">
            <v>0</v>
          </cell>
          <cell r="BP331">
            <v>0</v>
          </cell>
          <cell r="BY331">
            <v>2017</v>
          </cell>
          <cell r="CF331">
            <v>10964.648984935615</v>
          </cell>
          <cell r="CG331">
            <v>727.32</v>
          </cell>
          <cell r="CJ331">
            <v>0</v>
          </cell>
          <cell r="CK331">
            <v>0</v>
          </cell>
          <cell r="CL331">
            <v>0</v>
          </cell>
          <cell r="CM331">
            <v>0</v>
          </cell>
          <cell r="CN331">
            <v>0</v>
          </cell>
          <cell r="CO331">
            <v>0</v>
          </cell>
          <cell r="CX331">
            <v>0</v>
          </cell>
          <cell r="CY331">
            <v>0</v>
          </cell>
          <cell r="DB331">
            <v>0</v>
          </cell>
          <cell r="DC331">
            <v>0</v>
          </cell>
          <cell r="DJ331" t="str">
            <v>НКРЕ</v>
          </cell>
          <cell r="DL331">
            <v>40526</v>
          </cell>
          <cell r="DM331">
            <v>1854</v>
          </cell>
          <cell r="DO331" t="str">
            <v>Тариф на теплову енергію</v>
          </cell>
          <cell r="DT331">
            <v>248.49</v>
          </cell>
        </row>
        <row r="332">
          <cell r="W332">
            <v>641.45833333333337</v>
          </cell>
          <cell r="AF332">
            <v>39926</v>
          </cell>
          <cell r="AG332">
            <v>363</v>
          </cell>
          <cell r="AH332">
            <v>438.8426148860575</v>
          </cell>
          <cell r="AM332">
            <v>6524.7</v>
          </cell>
          <cell r="AO332">
            <v>4185323.1875</v>
          </cell>
          <cell r="AQ332">
            <v>2863316.4093470592</v>
          </cell>
          <cell r="AU332">
            <v>0</v>
          </cell>
          <cell r="AW332">
            <v>0</v>
          </cell>
          <cell r="AY332">
            <v>2099668.3997759041</v>
          </cell>
          <cell r="AZ332">
            <v>321.80305604486097</v>
          </cell>
          <cell r="BA332">
            <v>0</v>
          </cell>
          <cell r="BB332">
            <v>0</v>
          </cell>
          <cell r="BC332">
            <v>0</v>
          </cell>
          <cell r="BD332">
            <v>0</v>
          </cell>
          <cell r="BG332">
            <v>0</v>
          </cell>
          <cell r="BH332">
            <v>0</v>
          </cell>
          <cell r="BI332">
            <v>140367.28232101721</v>
          </cell>
          <cell r="BJ332">
            <v>21.513216289027419</v>
          </cell>
          <cell r="BK332">
            <v>0</v>
          </cell>
          <cell r="BL332">
            <v>0</v>
          </cell>
          <cell r="BM332">
            <v>474444.201192134</v>
          </cell>
          <cell r="BN332">
            <v>72.715098194880071</v>
          </cell>
          <cell r="BO332">
            <v>0</v>
          </cell>
          <cell r="BP332">
            <v>0</v>
          </cell>
          <cell r="BY332">
            <v>2017</v>
          </cell>
          <cell r="CF332">
            <v>980.1229547325961</v>
          </cell>
          <cell r="CG332">
            <v>2142.25</v>
          </cell>
          <cell r="CJ332">
            <v>0</v>
          </cell>
          <cell r="CK332">
            <v>0</v>
          </cell>
          <cell r="CL332">
            <v>0</v>
          </cell>
          <cell r="CM332">
            <v>0</v>
          </cell>
          <cell r="CN332">
            <v>0</v>
          </cell>
          <cell r="CO332">
            <v>0</v>
          </cell>
          <cell r="CX332">
            <v>0</v>
          </cell>
          <cell r="CY332">
            <v>0</v>
          </cell>
          <cell r="DB332">
            <v>0</v>
          </cell>
          <cell r="DC332">
            <v>0</v>
          </cell>
          <cell r="DJ332" t="str">
            <v>НКРКП</v>
          </cell>
          <cell r="DL332">
            <v>40942</v>
          </cell>
          <cell r="DM332">
            <v>28</v>
          </cell>
          <cell r="DT332">
            <v>715.75</v>
          </cell>
        </row>
        <row r="333">
          <cell r="W333">
            <v>641.45833333333337</v>
          </cell>
          <cell r="AF333">
            <v>39926</v>
          </cell>
          <cell r="AG333">
            <v>363</v>
          </cell>
          <cell r="AH333">
            <v>438.84265075376885</v>
          </cell>
          <cell r="AM333">
            <v>1704.4</v>
          </cell>
          <cell r="AO333">
            <v>1093301.5833333335</v>
          </cell>
          <cell r="AQ333">
            <v>747963.41394472367</v>
          </cell>
          <cell r="AU333">
            <v>0</v>
          </cell>
          <cell r="AW333">
            <v>0</v>
          </cell>
          <cell r="AY333">
            <v>548481.12872286094</v>
          </cell>
          <cell r="AZ333">
            <v>321.80305604486091</v>
          </cell>
          <cell r="BA333">
            <v>0</v>
          </cell>
          <cell r="BB333">
            <v>0</v>
          </cell>
          <cell r="BC333">
            <v>0</v>
          </cell>
          <cell r="BD333">
            <v>0</v>
          </cell>
          <cell r="BG333">
            <v>0</v>
          </cell>
          <cell r="BH333">
            <v>0</v>
          </cell>
          <cell r="BI333">
            <v>36667.171880234506</v>
          </cell>
          <cell r="BJ333">
            <v>21.513243299832496</v>
          </cell>
          <cell r="BK333">
            <v>0</v>
          </cell>
          <cell r="BL333">
            <v>0</v>
          </cell>
          <cell r="BM333">
            <v>123935.68153266332</v>
          </cell>
          <cell r="BN333">
            <v>72.715138190954775</v>
          </cell>
          <cell r="BO333">
            <v>0</v>
          </cell>
          <cell r="BP333">
            <v>0</v>
          </cell>
          <cell r="BY333">
            <v>2017</v>
          </cell>
          <cell r="CF333">
            <v>256.03040201790685</v>
          </cell>
          <cell r="CG333">
            <v>2142.25</v>
          </cell>
          <cell r="CJ333">
            <v>0</v>
          </cell>
          <cell r="CK333">
            <v>0</v>
          </cell>
          <cell r="CL333">
            <v>0</v>
          </cell>
          <cell r="CM333">
            <v>0</v>
          </cell>
          <cell r="CN333">
            <v>0</v>
          </cell>
          <cell r="CO333">
            <v>0</v>
          </cell>
          <cell r="CX333">
            <v>0</v>
          </cell>
          <cell r="CY333">
            <v>0</v>
          </cell>
          <cell r="DB333">
            <v>0</v>
          </cell>
          <cell r="DC333">
            <v>0</v>
          </cell>
          <cell r="DJ333" t="str">
            <v>НКРКП</v>
          </cell>
          <cell r="DL333">
            <v>40942</v>
          </cell>
          <cell r="DM333">
            <v>28</v>
          </cell>
          <cell r="DT333">
            <v>715.75</v>
          </cell>
        </row>
        <row r="334">
          <cell r="W334">
            <v>243.97</v>
          </cell>
          <cell r="AF334">
            <v>39926</v>
          </cell>
          <cell r="AG334">
            <v>362</v>
          </cell>
          <cell r="AH334">
            <v>225.89504916227472</v>
          </cell>
          <cell r="AM334">
            <v>955</v>
          </cell>
          <cell r="AO334">
            <v>232991.35</v>
          </cell>
          <cell r="AQ334">
            <v>215729.77194997235</v>
          </cell>
          <cell r="AU334">
            <v>0</v>
          </cell>
          <cell r="AW334">
            <v>0</v>
          </cell>
          <cell r="AY334">
            <v>103625.39583291365</v>
          </cell>
          <cell r="AZ334">
            <v>108.5082678878677</v>
          </cell>
          <cell r="BA334">
            <v>0</v>
          </cell>
          <cell r="BB334">
            <v>0</v>
          </cell>
          <cell r="BC334">
            <v>0</v>
          </cell>
          <cell r="BD334">
            <v>0</v>
          </cell>
          <cell r="BG334">
            <v>0</v>
          </cell>
          <cell r="BH334">
            <v>0</v>
          </cell>
          <cell r="BI334">
            <v>22538.915650088333</v>
          </cell>
          <cell r="BJ334">
            <v>23.600958795904013</v>
          </cell>
          <cell r="BK334">
            <v>0</v>
          </cell>
          <cell r="BL334">
            <v>0</v>
          </cell>
          <cell r="BM334">
            <v>69445.171904661838</v>
          </cell>
          <cell r="BN334">
            <v>72.717457491792501</v>
          </cell>
          <cell r="BO334">
            <v>0</v>
          </cell>
          <cell r="BP334">
            <v>0</v>
          </cell>
          <cell r="BY334">
            <v>2017</v>
          </cell>
          <cell r="CF334">
            <v>142.47565835246334</v>
          </cell>
          <cell r="CG334">
            <v>727.32</v>
          </cell>
          <cell r="CJ334">
            <v>0</v>
          </cell>
          <cell r="CK334">
            <v>0</v>
          </cell>
          <cell r="CL334">
            <v>0</v>
          </cell>
          <cell r="CM334">
            <v>0</v>
          </cell>
          <cell r="CN334">
            <v>0</v>
          </cell>
          <cell r="CO334">
            <v>0</v>
          </cell>
          <cell r="CX334">
            <v>0</v>
          </cell>
          <cell r="CY334">
            <v>0</v>
          </cell>
          <cell r="DB334">
            <v>0</v>
          </cell>
          <cell r="DC334">
            <v>0</v>
          </cell>
          <cell r="DJ334" t="str">
            <v>НКРЕ</v>
          </cell>
          <cell r="DL334">
            <v>40526</v>
          </cell>
          <cell r="DM334">
            <v>1854</v>
          </cell>
          <cell r="DO334" t="str">
            <v>Тариф на теплову енергію</v>
          </cell>
          <cell r="DT334">
            <v>268.37</v>
          </cell>
        </row>
        <row r="335">
          <cell r="W335">
            <v>243.97</v>
          </cell>
          <cell r="AF335">
            <v>39926</v>
          </cell>
          <cell r="AG335">
            <v>362</v>
          </cell>
          <cell r="AH335">
            <v>225.89504916227472</v>
          </cell>
          <cell r="AM335">
            <v>14369.7</v>
          </cell>
          <cell r="AO335">
            <v>3505775.7090000003</v>
          </cell>
          <cell r="AQ335">
            <v>3246044.0879471391</v>
          </cell>
          <cell r="AU335">
            <v>0</v>
          </cell>
          <cell r="AW335">
            <v>0</v>
          </cell>
          <cell r="AY335">
            <v>1559231.2570682925</v>
          </cell>
          <cell r="AZ335">
            <v>108.50826788786769</v>
          </cell>
          <cell r="BA335">
            <v>0</v>
          </cell>
          <cell r="BB335">
            <v>0</v>
          </cell>
          <cell r="BC335">
            <v>0</v>
          </cell>
          <cell r="BD335">
            <v>0</v>
          </cell>
          <cell r="BG335">
            <v>0</v>
          </cell>
          <cell r="BH335">
            <v>0</v>
          </cell>
          <cell r="BI335">
            <v>339138.69760950189</v>
          </cell>
          <cell r="BJ335">
            <v>23.600958795904013</v>
          </cell>
          <cell r="BK335">
            <v>0</v>
          </cell>
          <cell r="BL335">
            <v>0</v>
          </cell>
          <cell r="BM335">
            <v>1044928.0489198108</v>
          </cell>
          <cell r="BN335">
            <v>72.717457491792501</v>
          </cell>
          <cell r="BO335">
            <v>0</v>
          </cell>
          <cell r="BP335">
            <v>0</v>
          </cell>
          <cell r="BY335">
            <v>2017</v>
          </cell>
          <cell r="CF335">
            <v>2143.8036312328718</v>
          </cell>
          <cell r="CG335">
            <v>727.32</v>
          </cell>
          <cell r="CJ335">
            <v>0</v>
          </cell>
          <cell r="CK335">
            <v>0</v>
          </cell>
          <cell r="CL335">
            <v>0</v>
          </cell>
          <cell r="CM335">
            <v>0</v>
          </cell>
          <cell r="CN335">
            <v>0</v>
          </cell>
          <cell r="CO335">
            <v>0</v>
          </cell>
          <cell r="CX335">
            <v>0</v>
          </cell>
          <cell r="CY335">
            <v>0</v>
          </cell>
          <cell r="DB335">
            <v>0</v>
          </cell>
          <cell r="DC335">
            <v>0</v>
          </cell>
          <cell r="DJ335" t="str">
            <v>НКРЕ</v>
          </cell>
          <cell r="DL335">
            <v>40526</v>
          </cell>
          <cell r="DM335">
            <v>1854</v>
          </cell>
          <cell r="DO335" t="str">
            <v>Тариф на теплову енергію</v>
          </cell>
          <cell r="DT335">
            <v>248.49</v>
          </cell>
        </row>
        <row r="336">
          <cell r="W336">
            <v>473.95</v>
          </cell>
          <cell r="AF336">
            <v>39926</v>
          </cell>
          <cell r="AG336">
            <v>363</v>
          </cell>
          <cell r="AH336">
            <v>438.8426148860575</v>
          </cell>
          <cell r="AM336">
            <v>1159</v>
          </cell>
          <cell r="AO336">
            <v>549308.04999999993</v>
          </cell>
          <cell r="AQ336">
            <v>508618.59065294062</v>
          </cell>
          <cell r="AU336">
            <v>0</v>
          </cell>
          <cell r="AW336">
            <v>0</v>
          </cell>
          <cell r="AY336">
            <v>372969.74195599381</v>
          </cell>
          <cell r="AZ336">
            <v>321.80305604486091</v>
          </cell>
          <cell r="BA336">
            <v>0</v>
          </cell>
          <cell r="BB336">
            <v>0</v>
          </cell>
          <cell r="BC336">
            <v>0</v>
          </cell>
          <cell r="BD336">
            <v>0</v>
          </cell>
          <cell r="BG336">
            <v>0</v>
          </cell>
          <cell r="BH336">
            <v>0</v>
          </cell>
          <cell r="BI336">
            <v>24933.817678982781</v>
          </cell>
          <cell r="BJ336">
            <v>21.513216289027422</v>
          </cell>
          <cell r="BK336">
            <v>0</v>
          </cell>
          <cell r="BL336">
            <v>0</v>
          </cell>
          <cell r="BM336">
            <v>84276.798807865998</v>
          </cell>
          <cell r="BN336">
            <v>72.715098194880071</v>
          </cell>
          <cell r="BO336">
            <v>0</v>
          </cell>
          <cell r="BP336">
            <v>0</v>
          </cell>
          <cell r="BY336">
            <v>2017</v>
          </cell>
          <cell r="CF336">
            <v>174.10187511074517</v>
          </cell>
          <cell r="CG336">
            <v>2142.25</v>
          </cell>
          <cell r="CJ336">
            <v>0</v>
          </cell>
          <cell r="CK336">
            <v>0</v>
          </cell>
          <cell r="CL336">
            <v>0</v>
          </cell>
          <cell r="CM336">
            <v>0</v>
          </cell>
          <cell r="CN336">
            <v>0</v>
          </cell>
          <cell r="CO336">
            <v>0</v>
          </cell>
          <cell r="CX336">
            <v>0</v>
          </cell>
          <cell r="CY336">
            <v>0</v>
          </cell>
          <cell r="DB336">
            <v>0</v>
          </cell>
          <cell r="DC336">
            <v>0</v>
          </cell>
          <cell r="DJ336" t="str">
            <v>НКРКП</v>
          </cell>
          <cell r="DL336">
            <v>40942</v>
          </cell>
          <cell r="DM336">
            <v>28</v>
          </cell>
          <cell r="DT336">
            <v>715.75</v>
          </cell>
        </row>
        <row r="337">
          <cell r="W337">
            <v>473.95</v>
          </cell>
          <cell r="AF337">
            <v>39926</v>
          </cell>
          <cell r="AG337">
            <v>363</v>
          </cell>
          <cell r="AH337">
            <v>438.84265075376879</v>
          </cell>
          <cell r="AM337">
            <v>206</v>
          </cell>
          <cell r="AO337">
            <v>97633.7</v>
          </cell>
          <cell r="AQ337">
            <v>90401.586055276377</v>
          </cell>
          <cell r="AU337">
            <v>0</v>
          </cell>
          <cell r="AW337">
            <v>0</v>
          </cell>
          <cell r="AY337">
            <v>66291.429545241263</v>
          </cell>
          <cell r="AZ337">
            <v>321.80305604486051</v>
          </cell>
          <cell r="BA337">
            <v>0</v>
          </cell>
          <cell r="BB337">
            <v>0</v>
          </cell>
          <cell r="BC337">
            <v>0</v>
          </cell>
          <cell r="BD337">
            <v>0</v>
          </cell>
          <cell r="BG337">
            <v>0</v>
          </cell>
          <cell r="BH337">
            <v>0</v>
          </cell>
          <cell r="BI337">
            <v>4431.7281197654938</v>
          </cell>
          <cell r="BJ337">
            <v>21.513243299832496</v>
          </cell>
          <cell r="BK337">
            <v>0</v>
          </cell>
          <cell r="BL337">
            <v>0</v>
          </cell>
          <cell r="BM337">
            <v>14979.318467336683</v>
          </cell>
          <cell r="BN337">
            <v>72.715138190954775</v>
          </cell>
          <cell r="BO337">
            <v>0</v>
          </cell>
          <cell r="BP337">
            <v>0</v>
          </cell>
          <cell r="BY337">
            <v>2017</v>
          </cell>
          <cell r="CF337">
            <v>30.9447681387519</v>
          </cell>
          <cell r="CG337">
            <v>2142.25</v>
          </cell>
          <cell r="CJ337">
            <v>0</v>
          </cell>
          <cell r="CK337">
            <v>0</v>
          </cell>
          <cell r="CL337">
            <v>0</v>
          </cell>
          <cell r="CM337">
            <v>0</v>
          </cell>
          <cell r="CN337">
            <v>0</v>
          </cell>
          <cell r="CO337">
            <v>0</v>
          </cell>
          <cell r="CX337">
            <v>0</v>
          </cell>
          <cell r="CY337">
            <v>0</v>
          </cell>
          <cell r="DB337">
            <v>0</v>
          </cell>
          <cell r="DC337">
            <v>0</v>
          </cell>
          <cell r="DJ337" t="str">
            <v>НКРКП</v>
          </cell>
          <cell r="DL337">
            <v>40942</v>
          </cell>
          <cell r="DM337">
            <v>28</v>
          </cell>
          <cell r="DT337">
            <v>715.75</v>
          </cell>
        </row>
        <row r="338">
          <cell r="W338">
            <v>176.39166666666665</v>
          </cell>
          <cell r="AF338">
            <v>39926</v>
          </cell>
          <cell r="AG338">
            <v>362</v>
          </cell>
          <cell r="AH338">
            <v>225.8994713378963</v>
          </cell>
          <cell r="AM338">
            <v>1693.3</v>
          </cell>
          <cell r="AO338">
            <v>298684.00916666666</v>
          </cell>
          <cell r="AQ338">
            <v>382515.57481645979</v>
          </cell>
          <cell r="AU338">
            <v>0</v>
          </cell>
          <cell r="AW338">
            <v>0</v>
          </cell>
          <cell r="AY338">
            <v>183740.64689505313</v>
          </cell>
          <cell r="AZ338">
            <v>108.5103920717257</v>
          </cell>
          <cell r="BA338">
            <v>0</v>
          </cell>
          <cell r="BB338">
            <v>0</v>
          </cell>
          <cell r="BC338">
            <v>0</v>
          </cell>
          <cell r="BD338">
            <v>0</v>
          </cell>
          <cell r="BG338">
            <v>0</v>
          </cell>
          <cell r="BH338">
            <v>0</v>
          </cell>
          <cell r="BI338">
            <v>39964.285864227197</v>
          </cell>
          <cell r="BJ338">
            <v>23.601420813929721</v>
          </cell>
          <cell r="BK338">
            <v>0</v>
          </cell>
          <cell r="BL338">
            <v>0</v>
          </cell>
          <cell r="BM338">
            <v>123134.88124161019</v>
          </cell>
          <cell r="BN338">
            <v>72.718881026167949</v>
          </cell>
          <cell r="BO338">
            <v>0</v>
          </cell>
          <cell r="BP338">
            <v>0</v>
          </cell>
          <cell r="BY338">
            <v>2017</v>
          </cell>
          <cell r="CF338">
            <v>252.62696872773071</v>
          </cell>
          <cell r="CG338">
            <v>727.32</v>
          </cell>
          <cell r="CJ338">
            <v>0</v>
          </cell>
          <cell r="CK338">
            <v>0</v>
          </cell>
          <cell r="CL338">
            <v>0</v>
          </cell>
          <cell r="CM338">
            <v>0</v>
          </cell>
          <cell r="CN338">
            <v>0</v>
          </cell>
          <cell r="CO338">
            <v>0</v>
          </cell>
          <cell r="CX338">
            <v>0</v>
          </cell>
          <cell r="CY338">
            <v>0</v>
          </cell>
          <cell r="DB338">
            <v>0</v>
          </cell>
          <cell r="DC338">
            <v>0</v>
          </cell>
          <cell r="DJ338" t="str">
            <v>НКРЕ</v>
          </cell>
          <cell r="DL338">
            <v>40526</v>
          </cell>
          <cell r="DM338">
            <v>1854</v>
          </cell>
          <cell r="DO338" t="str">
            <v>Тариф на теплову енергію</v>
          </cell>
          <cell r="DT338">
            <v>220.49</v>
          </cell>
        </row>
        <row r="339">
          <cell r="W339">
            <v>198.61</v>
          </cell>
          <cell r="AF339">
            <v>39926</v>
          </cell>
          <cell r="AG339">
            <v>358</v>
          </cell>
          <cell r="AH339">
            <v>229.08787014620614</v>
          </cell>
          <cell r="AM339">
            <v>207330</v>
          </cell>
          <cell r="AO339">
            <v>41177811.300000004</v>
          </cell>
          <cell r="AQ339">
            <v>47496788.117412917</v>
          </cell>
          <cell r="AU339">
            <v>0</v>
          </cell>
          <cell r="AW339">
            <v>0</v>
          </cell>
          <cell r="AY339">
            <v>23859458.134796113</v>
          </cell>
          <cell r="AZ339">
            <v>115.0796225090248</v>
          </cell>
          <cell r="BA339">
            <v>348143.06145482429</v>
          </cell>
          <cell r="BB339">
            <v>1.6791735950167572</v>
          </cell>
          <cell r="BC339">
            <v>0</v>
          </cell>
          <cell r="BD339">
            <v>0</v>
          </cell>
          <cell r="BG339">
            <v>0</v>
          </cell>
          <cell r="BH339">
            <v>0</v>
          </cell>
          <cell r="BI339">
            <v>8133757.9801669698</v>
          </cell>
          <cell r="BJ339">
            <v>39.230974678854821</v>
          </cell>
          <cell r="BK339">
            <v>0</v>
          </cell>
          <cell r="BL339">
            <v>0</v>
          </cell>
          <cell r="BM339">
            <v>11394227.605992988</v>
          </cell>
          <cell r="BN339">
            <v>54.956965253426844</v>
          </cell>
          <cell r="BO339">
            <v>0</v>
          </cell>
          <cell r="BP339">
            <v>0</v>
          </cell>
          <cell r="BY339">
            <v>1832</v>
          </cell>
          <cell r="CF339">
            <v>32804.75794570471</v>
          </cell>
          <cell r="CG339">
            <v>727.31700000000001</v>
          </cell>
          <cell r="CJ339">
            <v>0</v>
          </cell>
          <cell r="CK339">
            <v>0</v>
          </cell>
          <cell r="CL339">
            <v>0</v>
          </cell>
          <cell r="CM339">
            <v>0</v>
          </cell>
          <cell r="CN339">
            <v>0</v>
          </cell>
          <cell r="CO339">
            <v>0</v>
          </cell>
          <cell r="CX339">
            <v>0</v>
          </cell>
          <cell r="CY339">
            <v>0</v>
          </cell>
          <cell r="DB339">
            <v>0</v>
          </cell>
          <cell r="DC339">
            <v>0</v>
          </cell>
          <cell r="DJ339" t="str">
            <v>НКРЕ</v>
          </cell>
          <cell r="DL339">
            <v>40526</v>
          </cell>
          <cell r="DM339">
            <v>1854</v>
          </cell>
          <cell r="DO339" t="str">
            <v>Тариф на теплову енергію</v>
          </cell>
          <cell r="DT339">
            <v>218.47</v>
          </cell>
        </row>
        <row r="340">
          <cell r="W340">
            <v>766.18</v>
          </cell>
          <cell r="AF340">
            <v>39926</v>
          </cell>
          <cell r="AG340">
            <v>359</v>
          </cell>
          <cell r="AH340">
            <v>453.22363550710003</v>
          </cell>
          <cell r="AM340">
            <v>26673</v>
          </cell>
          <cell r="AO340">
            <v>20436319.139999997</v>
          </cell>
          <cell r="AQ340">
            <v>12088834.029880879</v>
          </cell>
          <cell r="AU340">
            <v>0</v>
          </cell>
          <cell r="AW340">
            <v>0</v>
          </cell>
          <cell r="AY340">
            <v>9130170.345787907</v>
          </cell>
          <cell r="AZ340">
            <v>342.30009169526886</v>
          </cell>
          <cell r="BA340">
            <v>8257.3389864728451</v>
          </cell>
          <cell r="BB340">
            <v>0.30957668752944345</v>
          </cell>
          <cell r="BC340">
            <v>0</v>
          </cell>
          <cell r="BD340">
            <v>0</v>
          </cell>
          <cell r="BG340">
            <v>0</v>
          </cell>
          <cell r="BH340">
            <v>0</v>
          </cell>
          <cell r="BI340">
            <v>1046348.4554815263</v>
          </cell>
          <cell r="BJ340">
            <v>39.228750252372301</v>
          </cell>
          <cell r="BK340">
            <v>0</v>
          </cell>
          <cell r="BL340">
            <v>0</v>
          </cell>
          <cell r="BM340">
            <v>1465677.6700989299</v>
          </cell>
          <cell r="BN340">
            <v>54.949862036476205</v>
          </cell>
          <cell r="BO340">
            <v>0</v>
          </cell>
          <cell r="BP340">
            <v>0</v>
          </cell>
          <cell r="BY340">
            <v>1832</v>
          </cell>
          <cell r="CF340">
            <v>4261.9537149202506</v>
          </cell>
          <cell r="CG340">
            <v>2142.25</v>
          </cell>
          <cell r="CJ340">
            <v>0</v>
          </cell>
          <cell r="CK340">
            <v>0</v>
          </cell>
          <cell r="CL340">
            <v>0</v>
          </cell>
          <cell r="CM340">
            <v>0</v>
          </cell>
          <cell r="CN340">
            <v>0</v>
          </cell>
          <cell r="CO340">
            <v>0</v>
          </cell>
          <cell r="CX340">
            <v>0</v>
          </cell>
          <cell r="CY340">
            <v>0</v>
          </cell>
          <cell r="DB340">
            <v>0</v>
          </cell>
          <cell r="DC340">
            <v>0</v>
          </cell>
          <cell r="DJ340" t="str">
            <v>НКРКП</v>
          </cell>
          <cell r="DL340">
            <v>40942</v>
          </cell>
          <cell r="DM340">
            <v>28</v>
          </cell>
          <cell r="DT340">
            <v>999.9</v>
          </cell>
        </row>
        <row r="341">
          <cell r="W341">
            <v>766.18</v>
          </cell>
          <cell r="AF341">
            <v>39926</v>
          </cell>
          <cell r="AG341">
            <v>359</v>
          </cell>
          <cell r="AH341">
            <v>453.21876947733955</v>
          </cell>
          <cell r="AM341">
            <v>10836</v>
          </cell>
          <cell r="AO341">
            <v>8302326.4799999995</v>
          </cell>
          <cell r="AQ341">
            <v>4911078.5860564513</v>
          </cell>
          <cell r="AU341">
            <v>0</v>
          </cell>
          <cell r="AW341">
            <v>0</v>
          </cell>
          <cell r="AY341">
            <v>3709062.7713026446</v>
          </cell>
          <cell r="AZ341">
            <v>342.29076885406465</v>
          </cell>
          <cell r="BA341">
            <v>3376.9032143175141</v>
          </cell>
          <cell r="BB341">
            <v>0.31163743210755945</v>
          </cell>
          <cell r="BC341">
            <v>0</v>
          </cell>
          <cell r="BD341">
            <v>0</v>
          </cell>
          <cell r="BG341">
            <v>0</v>
          </cell>
          <cell r="BH341">
            <v>0</v>
          </cell>
          <cell r="BI341">
            <v>425103.87320808478</v>
          </cell>
          <cell r="BJ341">
            <v>39.230700739025913</v>
          </cell>
          <cell r="BK341">
            <v>0</v>
          </cell>
          <cell r="BL341">
            <v>0</v>
          </cell>
          <cell r="BM341">
            <v>596650.55649541446</v>
          </cell>
          <cell r="BN341">
            <v>55.061882290089926</v>
          </cell>
          <cell r="BO341">
            <v>0</v>
          </cell>
          <cell r="BP341">
            <v>0</v>
          </cell>
          <cell r="BY341">
            <v>1832</v>
          </cell>
          <cell r="CF341">
            <v>1731.3865194550797</v>
          </cell>
          <cell r="CG341">
            <v>2142.25</v>
          </cell>
          <cell r="CJ341">
            <v>0</v>
          </cell>
          <cell r="CK341">
            <v>0</v>
          </cell>
          <cell r="CL341">
            <v>0</v>
          </cell>
          <cell r="CM341">
            <v>0</v>
          </cell>
          <cell r="CN341">
            <v>0</v>
          </cell>
          <cell r="CO341">
            <v>0</v>
          </cell>
          <cell r="CX341">
            <v>0</v>
          </cell>
          <cell r="CY341">
            <v>0</v>
          </cell>
          <cell r="DB341">
            <v>0</v>
          </cell>
          <cell r="DC341">
            <v>0</v>
          </cell>
          <cell r="DJ341" t="str">
            <v>НКРКП</v>
          </cell>
          <cell r="DL341">
            <v>40942</v>
          </cell>
          <cell r="DM341">
            <v>28</v>
          </cell>
          <cell r="DT341">
            <v>999.9</v>
          </cell>
        </row>
        <row r="342">
          <cell r="W342">
            <v>198.61</v>
          </cell>
          <cell r="AF342">
            <v>39926</v>
          </cell>
          <cell r="AG342">
            <v>358</v>
          </cell>
          <cell r="AH342">
            <v>229.08787014620611</v>
          </cell>
          <cell r="AM342">
            <v>12933</v>
          </cell>
          <cell r="AO342">
            <v>2568623.1300000004</v>
          </cell>
          <cell r="AQ342">
            <v>2962793.4246008839</v>
          </cell>
          <cell r="AU342">
            <v>0</v>
          </cell>
          <cell r="AW342">
            <v>0</v>
          </cell>
          <cell r="AY342">
            <v>1488324.7579092178</v>
          </cell>
          <cell r="AZ342">
            <v>115.0796225090248</v>
          </cell>
          <cell r="BA342">
            <v>21716.752104351723</v>
          </cell>
          <cell r="BB342">
            <v>1.6791735950167574</v>
          </cell>
          <cell r="BC342">
            <v>0</v>
          </cell>
          <cell r="BD342">
            <v>0</v>
          </cell>
          <cell r="BG342">
            <v>0</v>
          </cell>
          <cell r="BH342">
            <v>0</v>
          </cell>
          <cell r="BI342">
            <v>507374.19552162936</v>
          </cell>
          <cell r="BJ342">
            <v>39.230974678854821</v>
          </cell>
          <cell r="BK342">
            <v>0</v>
          </cell>
          <cell r="BL342">
            <v>0</v>
          </cell>
          <cell r="BM342">
            <v>710758.43162256933</v>
          </cell>
          <cell r="BN342">
            <v>54.956965253426844</v>
          </cell>
          <cell r="BO342">
            <v>0</v>
          </cell>
          <cell r="BP342">
            <v>0</v>
          </cell>
          <cell r="BY342">
            <v>1832</v>
          </cell>
          <cell r="CF342">
            <v>2046.3219722751123</v>
          </cell>
          <cell r="CG342">
            <v>727.31700000000001</v>
          </cell>
          <cell r="CJ342">
            <v>0</v>
          </cell>
          <cell r="CK342">
            <v>0</v>
          </cell>
          <cell r="CL342">
            <v>0</v>
          </cell>
          <cell r="CM342">
            <v>0</v>
          </cell>
          <cell r="CN342">
            <v>0</v>
          </cell>
          <cell r="CO342">
            <v>0</v>
          </cell>
          <cell r="CX342">
            <v>0</v>
          </cell>
          <cell r="CY342">
            <v>0</v>
          </cell>
          <cell r="DB342">
            <v>0</v>
          </cell>
          <cell r="DC342">
            <v>0</v>
          </cell>
          <cell r="DJ342" t="str">
            <v>НКРЕ</v>
          </cell>
          <cell r="DL342">
            <v>40526</v>
          </cell>
          <cell r="DM342">
            <v>1854</v>
          </cell>
          <cell r="DO342" t="str">
            <v>Тариф на теплову енергію</v>
          </cell>
          <cell r="DT342">
            <v>218.47</v>
          </cell>
        </row>
        <row r="343">
          <cell r="W343">
            <v>766.18</v>
          </cell>
          <cell r="AF343">
            <v>39926</v>
          </cell>
          <cell r="AG343">
            <v>359</v>
          </cell>
          <cell r="AH343">
            <v>453.22363550710008</v>
          </cell>
          <cell r="AM343">
            <v>988</v>
          </cell>
          <cell r="AO343">
            <v>756985.84</v>
          </cell>
          <cell r="AQ343">
            <v>447784.95188101486</v>
          </cell>
          <cell r="AU343">
            <v>0</v>
          </cell>
          <cell r="AW343">
            <v>0</v>
          </cell>
          <cell r="AY343">
            <v>338192.49059492565</v>
          </cell>
          <cell r="AZ343">
            <v>342.30009169526886</v>
          </cell>
          <cell r="BA343">
            <v>305.86176727909009</v>
          </cell>
          <cell r="BB343">
            <v>0.3095766875294434</v>
          </cell>
          <cell r="BC343">
            <v>0</v>
          </cell>
          <cell r="BD343">
            <v>0</v>
          </cell>
          <cell r="BG343">
            <v>0</v>
          </cell>
          <cell r="BH343">
            <v>0</v>
          </cell>
          <cell r="BI343">
            <v>38758.005249343834</v>
          </cell>
          <cell r="BJ343">
            <v>39.228750252372301</v>
          </cell>
          <cell r="BK343">
            <v>0</v>
          </cell>
          <cell r="BL343">
            <v>0</v>
          </cell>
          <cell r="BM343">
            <v>54290.463692038495</v>
          </cell>
          <cell r="BN343">
            <v>54.949862036476212</v>
          </cell>
          <cell r="BO343">
            <v>0</v>
          </cell>
          <cell r="BP343">
            <v>0</v>
          </cell>
          <cell r="BY343">
            <v>1832</v>
          </cell>
          <cell r="CF343">
            <v>157.86789151356081</v>
          </cell>
          <cell r="CG343">
            <v>2142.25</v>
          </cell>
          <cell r="CJ343">
            <v>0</v>
          </cell>
          <cell r="CK343">
            <v>0</v>
          </cell>
          <cell r="CL343">
            <v>0</v>
          </cell>
          <cell r="CM343">
            <v>0</v>
          </cell>
          <cell r="CN343">
            <v>0</v>
          </cell>
          <cell r="CO343">
            <v>0</v>
          </cell>
          <cell r="CX343">
            <v>0</v>
          </cell>
          <cell r="CY343">
            <v>0</v>
          </cell>
          <cell r="DB343">
            <v>0</v>
          </cell>
          <cell r="DC343">
            <v>0</v>
          </cell>
          <cell r="DJ343" t="str">
            <v>НКРКП</v>
          </cell>
          <cell r="DL343">
            <v>40942</v>
          </cell>
          <cell r="DM343">
            <v>28</v>
          </cell>
          <cell r="DT343">
            <v>999.9</v>
          </cell>
        </row>
        <row r="344">
          <cell r="W344">
            <v>766.18</v>
          </cell>
          <cell r="AF344">
            <v>39926</v>
          </cell>
          <cell r="AG344">
            <v>359</v>
          </cell>
          <cell r="AH344">
            <v>453.21876947733955</v>
          </cell>
          <cell r="AM344">
            <v>124</v>
          </cell>
          <cell r="AO344">
            <v>95006.319999999992</v>
          </cell>
          <cell r="AQ344">
            <v>56199.127415190102</v>
          </cell>
          <cell r="AU344">
            <v>0</v>
          </cell>
          <cell r="AW344">
            <v>0</v>
          </cell>
          <cell r="AY344">
            <v>42444.055337904014</v>
          </cell>
          <cell r="AZ344">
            <v>342.29076885406465</v>
          </cell>
          <cell r="BA344">
            <v>38.643041581337371</v>
          </cell>
          <cell r="BB344">
            <v>0.31163743210755945</v>
          </cell>
          <cell r="BC344">
            <v>0</v>
          </cell>
          <cell r="BD344">
            <v>0</v>
          </cell>
          <cell r="BG344">
            <v>0</v>
          </cell>
          <cell r="BH344">
            <v>0</v>
          </cell>
          <cell r="BI344">
            <v>4864.6068916392132</v>
          </cell>
          <cell r="BJ344">
            <v>39.230700739025913</v>
          </cell>
          <cell r="BK344">
            <v>0</v>
          </cell>
          <cell r="BL344">
            <v>0</v>
          </cell>
          <cell r="BM344">
            <v>6827.6734039711509</v>
          </cell>
          <cell r="BN344">
            <v>55.061882290089926</v>
          </cell>
          <cell r="BO344">
            <v>0</v>
          </cell>
          <cell r="BP344">
            <v>0</v>
          </cell>
          <cell r="BY344">
            <v>1832</v>
          </cell>
          <cell r="CF344">
            <v>19.812839462202831</v>
          </cell>
          <cell r="CG344">
            <v>2142.25</v>
          </cell>
          <cell r="CJ344">
            <v>0</v>
          </cell>
          <cell r="CK344">
            <v>0</v>
          </cell>
          <cell r="CL344">
            <v>0</v>
          </cell>
          <cell r="CM344">
            <v>0</v>
          </cell>
          <cell r="CN344">
            <v>0</v>
          </cell>
          <cell r="CO344">
            <v>0</v>
          </cell>
          <cell r="CX344">
            <v>0</v>
          </cell>
          <cell r="CY344">
            <v>0</v>
          </cell>
          <cell r="DB344">
            <v>0</v>
          </cell>
          <cell r="DC344">
            <v>0</v>
          </cell>
          <cell r="DJ344" t="str">
            <v>НКРКП</v>
          </cell>
          <cell r="DL344">
            <v>40942</v>
          </cell>
          <cell r="DM344">
            <v>28</v>
          </cell>
          <cell r="DT344">
            <v>999.9</v>
          </cell>
        </row>
        <row r="345">
          <cell r="W345">
            <v>198.61</v>
          </cell>
          <cell r="AF345">
            <v>39926</v>
          </cell>
          <cell r="AG345">
            <v>358</v>
          </cell>
          <cell r="AH345">
            <v>229.08787014620614</v>
          </cell>
          <cell r="AM345">
            <v>11875</v>
          </cell>
          <cell r="AO345">
            <v>2358493.75</v>
          </cell>
          <cell r="AQ345">
            <v>2720418.4579861979</v>
          </cell>
          <cell r="AU345">
            <v>0</v>
          </cell>
          <cell r="AW345">
            <v>0</v>
          </cell>
          <cell r="AY345">
            <v>1366570.5172946695</v>
          </cell>
          <cell r="AZ345">
            <v>115.0796225090248</v>
          </cell>
          <cell r="BA345">
            <v>19940.186440823993</v>
          </cell>
          <cell r="BB345">
            <v>1.6791735950167572</v>
          </cell>
          <cell r="BC345">
            <v>0</v>
          </cell>
          <cell r="BD345">
            <v>0</v>
          </cell>
          <cell r="BG345">
            <v>0</v>
          </cell>
          <cell r="BH345">
            <v>0</v>
          </cell>
          <cell r="BI345">
            <v>465867.824311401</v>
          </cell>
          <cell r="BJ345">
            <v>39.230974678854821</v>
          </cell>
          <cell r="BK345">
            <v>0</v>
          </cell>
          <cell r="BL345">
            <v>0</v>
          </cell>
          <cell r="BM345">
            <v>652613.96238444373</v>
          </cell>
          <cell r="BN345">
            <v>54.956965253426837</v>
          </cell>
          <cell r="BO345">
            <v>0</v>
          </cell>
          <cell r="BP345">
            <v>0</v>
          </cell>
          <cell r="BY345">
            <v>1832</v>
          </cell>
          <cell r="CF345">
            <v>1878.9200820201777</v>
          </cell>
          <cell r="CG345">
            <v>727.31700000000001</v>
          </cell>
          <cell r="CJ345">
            <v>0</v>
          </cell>
          <cell r="CK345">
            <v>0</v>
          </cell>
          <cell r="CL345">
            <v>0</v>
          </cell>
          <cell r="CM345">
            <v>0</v>
          </cell>
          <cell r="CN345">
            <v>0</v>
          </cell>
          <cell r="CO345">
            <v>0</v>
          </cell>
          <cell r="CX345">
            <v>0</v>
          </cell>
          <cell r="CY345">
            <v>0</v>
          </cell>
          <cell r="DB345">
            <v>0</v>
          </cell>
          <cell r="DC345">
            <v>0</v>
          </cell>
          <cell r="DJ345" t="str">
            <v>НКРЕ</v>
          </cell>
          <cell r="DL345">
            <v>40526</v>
          </cell>
          <cell r="DM345">
            <v>1854</v>
          </cell>
          <cell r="DO345" t="str">
            <v>Тариф на теплову енергію</v>
          </cell>
          <cell r="DT345">
            <v>218.47</v>
          </cell>
        </row>
        <row r="346">
          <cell r="W346">
            <v>766.18</v>
          </cell>
          <cell r="AF346">
            <v>39926</v>
          </cell>
          <cell r="AG346">
            <v>359</v>
          </cell>
          <cell r="AH346">
            <v>453.22363550710008</v>
          </cell>
          <cell r="AM346">
            <v>2057</v>
          </cell>
          <cell r="AO346">
            <v>1576032.26</v>
          </cell>
          <cell r="AQ346">
            <v>932281.01823810488</v>
          </cell>
          <cell r="AU346">
            <v>0</v>
          </cell>
          <cell r="AW346">
            <v>0</v>
          </cell>
          <cell r="AY346">
            <v>704111.28861716809</v>
          </cell>
          <cell r="AZ346">
            <v>342.30009169526886</v>
          </cell>
          <cell r="BA346">
            <v>636.79924624806517</v>
          </cell>
          <cell r="BB346">
            <v>0.30957668752944345</v>
          </cell>
          <cell r="BC346">
            <v>0</v>
          </cell>
          <cell r="BD346">
            <v>0</v>
          </cell>
          <cell r="BG346">
            <v>0</v>
          </cell>
          <cell r="BH346">
            <v>0</v>
          </cell>
          <cell r="BI346">
            <v>80693.539269129818</v>
          </cell>
          <cell r="BJ346">
            <v>39.228750252372301</v>
          </cell>
          <cell r="BK346">
            <v>0</v>
          </cell>
          <cell r="BL346">
            <v>0</v>
          </cell>
          <cell r="BM346">
            <v>113031.86620903156</v>
          </cell>
          <cell r="BN346">
            <v>54.949862036476212</v>
          </cell>
          <cell r="BO346">
            <v>0</v>
          </cell>
          <cell r="BP346">
            <v>0</v>
          </cell>
          <cell r="BY346">
            <v>1832</v>
          </cell>
          <cell r="CF346">
            <v>328.67839356618884</v>
          </cell>
          <cell r="CG346">
            <v>2142.25</v>
          </cell>
          <cell r="CJ346">
            <v>0</v>
          </cell>
          <cell r="CK346">
            <v>0</v>
          </cell>
          <cell r="CL346">
            <v>0</v>
          </cell>
          <cell r="CM346">
            <v>0</v>
          </cell>
          <cell r="CN346">
            <v>0</v>
          </cell>
          <cell r="CO346">
            <v>0</v>
          </cell>
          <cell r="CX346">
            <v>0</v>
          </cell>
          <cell r="CY346">
            <v>0</v>
          </cell>
          <cell r="DB346">
            <v>0</v>
          </cell>
          <cell r="DC346">
            <v>0</v>
          </cell>
          <cell r="DJ346" t="str">
            <v>НКРКП</v>
          </cell>
          <cell r="DL346">
            <v>40942</v>
          </cell>
          <cell r="DM346">
            <v>28</v>
          </cell>
          <cell r="DT346">
            <v>999.9</v>
          </cell>
        </row>
        <row r="347">
          <cell r="W347">
            <v>766.18</v>
          </cell>
          <cell r="AF347">
            <v>39926</v>
          </cell>
          <cell r="AG347">
            <v>359</v>
          </cell>
          <cell r="AH347">
            <v>453.21876947733949</v>
          </cell>
          <cell r="AM347">
            <v>271</v>
          </cell>
          <cell r="AO347">
            <v>207634.78</v>
          </cell>
          <cell r="AQ347">
            <v>122822.28652835901</v>
          </cell>
          <cell r="AU347">
            <v>0</v>
          </cell>
          <cell r="AW347">
            <v>0</v>
          </cell>
          <cell r="AY347">
            <v>92760.79835945151</v>
          </cell>
          <cell r="AZ347">
            <v>342.29076885406459</v>
          </cell>
          <cell r="BA347">
            <v>84.453744101148601</v>
          </cell>
          <cell r="BB347">
            <v>0.3116374321075594</v>
          </cell>
          <cell r="BC347">
            <v>0</v>
          </cell>
          <cell r="BD347">
            <v>0</v>
          </cell>
          <cell r="BG347">
            <v>0</v>
          </cell>
          <cell r="BH347">
            <v>0</v>
          </cell>
          <cell r="BI347">
            <v>10631.519900276022</v>
          </cell>
          <cell r="BJ347">
            <v>39.230700739025913</v>
          </cell>
          <cell r="BK347">
            <v>0</v>
          </cell>
          <cell r="BL347">
            <v>0</v>
          </cell>
          <cell r="BM347">
            <v>14921.770100614371</v>
          </cell>
          <cell r="BN347">
            <v>55.061882290089926</v>
          </cell>
          <cell r="BO347">
            <v>0</v>
          </cell>
          <cell r="BP347">
            <v>0</v>
          </cell>
          <cell r="BY347">
            <v>1832</v>
          </cell>
          <cell r="CF347">
            <v>43.300641082717476</v>
          </cell>
          <cell r="CG347">
            <v>2142.25</v>
          </cell>
          <cell r="CJ347">
            <v>0</v>
          </cell>
          <cell r="CK347">
            <v>0</v>
          </cell>
          <cell r="CL347">
            <v>0</v>
          </cell>
          <cell r="CM347">
            <v>0</v>
          </cell>
          <cell r="CN347">
            <v>0</v>
          </cell>
          <cell r="CO347">
            <v>0</v>
          </cell>
          <cell r="CX347">
            <v>0</v>
          </cell>
          <cell r="CY347">
            <v>0</v>
          </cell>
          <cell r="DB347">
            <v>0</v>
          </cell>
          <cell r="DC347">
            <v>0</v>
          </cell>
          <cell r="DJ347" t="str">
            <v>НКРКП</v>
          </cell>
          <cell r="DL347">
            <v>40942</v>
          </cell>
          <cell r="DM347">
            <v>28</v>
          </cell>
          <cell r="DT347">
            <v>999.9</v>
          </cell>
        </row>
        <row r="348">
          <cell r="W348">
            <v>270.56666666666666</v>
          </cell>
          <cell r="AF348">
            <v>39926</v>
          </cell>
          <cell r="AG348">
            <v>354</v>
          </cell>
          <cell r="AH348">
            <v>250.52371942154346</v>
          </cell>
          <cell r="AM348">
            <v>170357.1</v>
          </cell>
          <cell r="AO348">
            <v>46092952.689999998</v>
          </cell>
          <cell r="AQ348">
            <v>42678494.321867824</v>
          </cell>
          <cell r="AU348">
            <v>0</v>
          </cell>
          <cell r="AW348">
            <v>0</v>
          </cell>
          <cell r="AY348">
            <v>19452018.371063735</v>
          </cell>
          <cell r="AZ348">
            <v>114.18378436275174</v>
          </cell>
          <cell r="BA348">
            <v>2681760.1327882148</v>
          </cell>
          <cell r="BB348">
            <v>15.741992161102852</v>
          </cell>
          <cell r="BC348">
            <v>0</v>
          </cell>
          <cell r="BD348">
            <v>0</v>
          </cell>
          <cell r="BG348">
            <v>0</v>
          </cell>
          <cell r="BH348">
            <v>0</v>
          </cell>
          <cell r="BI348">
            <v>5429619.3115623733</v>
          </cell>
          <cell r="BJ348">
            <v>31.871987205478217</v>
          </cell>
          <cell r="BK348">
            <v>0</v>
          </cell>
          <cell r="BL348">
            <v>0</v>
          </cell>
          <cell r="BM348">
            <v>10153350.698067307</v>
          </cell>
          <cell r="BN348">
            <v>59.600396449970724</v>
          </cell>
          <cell r="BO348">
            <v>0</v>
          </cell>
          <cell r="BP348">
            <v>0</v>
          </cell>
          <cell r="BY348">
            <v>1643</v>
          </cell>
          <cell r="CF348">
            <v>26744.786849067445</v>
          </cell>
          <cell r="CG348">
            <v>727.32</v>
          </cell>
          <cell r="CJ348">
            <v>0</v>
          </cell>
          <cell r="CK348">
            <v>0</v>
          </cell>
          <cell r="CL348">
            <v>0</v>
          </cell>
          <cell r="CM348">
            <v>0</v>
          </cell>
          <cell r="CN348">
            <v>0</v>
          </cell>
          <cell r="CO348">
            <v>0</v>
          </cell>
          <cell r="CX348">
            <v>0</v>
          </cell>
          <cell r="CY348">
            <v>0</v>
          </cell>
          <cell r="DB348">
            <v>0</v>
          </cell>
          <cell r="DC348">
            <v>0</v>
          </cell>
          <cell r="DJ348" t="str">
            <v>НКРЕ</v>
          </cell>
          <cell r="DL348">
            <v>40526</v>
          </cell>
          <cell r="DM348">
            <v>1854</v>
          </cell>
          <cell r="DO348" t="str">
            <v>тариф на теплову енергію</v>
          </cell>
          <cell r="DT348">
            <v>297.63</v>
          </cell>
        </row>
        <row r="349">
          <cell r="W349">
            <v>519.44166666666672</v>
          </cell>
          <cell r="AF349">
            <v>39926</v>
          </cell>
          <cell r="AG349">
            <v>355</v>
          </cell>
          <cell r="AH349">
            <v>480.96080901226355</v>
          </cell>
          <cell r="AM349">
            <v>38908.6</v>
          </cell>
          <cell r="AO349">
            <v>20210748.031666666</v>
          </cell>
          <cell r="AQ349">
            <v>18713511.733534556</v>
          </cell>
          <cell r="AU349">
            <v>0</v>
          </cell>
          <cell r="AW349">
            <v>0</v>
          </cell>
          <cell r="AY349">
            <v>12059051.487446286</v>
          </cell>
          <cell r="AZ349">
            <v>309.93280373609656</v>
          </cell>
          <cell r="BA349">
            <v>1969569.8660281394</v>
          </cell>
          <cell r="BB349">
            <v>50.620424945337007</v>
          </cell>
          <cell r="BC349">
            <v>0</v>
          </cell>
          <cell r="BD349">
            <v>0</v>
          </cell>
          <cell r="BG349">
            <v>0</v>
          </cell>
          <cell r="BH349">
            <v>0</v>
          </cell>
          <cell r="BI349">
            <v>1232530.4222739802</v>
          </cell>
          <cell r="BJ349">
            <v>31.677583420477227</v>
          </cell>
          <cell r="BK349">
            <v>0</v>
          </cell>
          <cell r="BL349">
            <v>0</v>
          </cell>
          <cell r="BM349">
            <v>2318922.4140650253</v>
          </cell>
          <cell r="BN349">
            <v>59.599225211522011</v>
          </cell>
          <cell r="BO349">
            <v>0</v>
          </cell>
          <cell r="BP349">
            <v>0</v>
          </cell>
          <cell r="BY349">
            <v>1643</v>
          </cell>
          <cell r="CF349">
            <v>5629.1522872896658</v>
          </cell>
          <cell r="CG349">
            <v>2142.25</v>
          </cell>
          <cell r="CJ349">
            <v>0</v>
          </cell>
          <cell r="CK349">
            <v>0</v>
          </cell>
          <cell r="CL349">
            <v>0</v>
          </cell>
          <cell r="CM349">
            <v>0</v>
          </cell>
          <cell r="CN349">
            <v>0</v>
          </cell>
          <cell r="CO349">
            <v>0</v>
          </cell>
          <cell r="CX349">
            <v>0</v>
          </cell>
          <cell r="CY349">
            <v>0</v>
          </cell>
          <cell r="DB349">
            <v>0</v>
          </cell>
          <cell r="DC349">
            <v>0</v>
          </cell>
          <cell r="DJ349" t="str">
            <v>НКРКП</v>
          </cell>
          <cell r="DL349">
            <v>40942</v>
          </cell>
          <cell r="DM349">
            <v>28</v>
          </cell>
          <cell r="DT349">
            <v>796.74</v>
          </cell>
        </row>
        <row r="350">
          <cell r="W350">
            <v>519.44166666666672</v>
          </cell>
          <cell r="AF350">
            <v>39926</v>
          </cell>
          <cell r="AG350">
            <v>355</v>
          </cell>
          <cell r="AH350">
            <v>480.9608066537541</v>
          </cell>
          <cell r="AM350">
            <v>8399.7000000000007</v>
          </cell>
          <cell r="AO350">
            <v>4363154.1675000004</v>
          </cell>
          <cell r="AQ350">
            <v>4039926.4876495386</v>
          </cell>
          <cell r="AU350">
            <v>0</v>
          </cell>
          <cell r="AW350">
            <v>0</v>
          </cell>
          <cell r="AY350">
            <v>2603293.6027441039</v>
          </cell>
          <cell r="AZ350">
            <v>309.92697390908052</v>
          </cell>
          <cell r="BA350">
            <v>425195.93386122823</v>
          </cell>
          <cell r="BB350">
            <v>50.620371425316165</v>
          </cell>
          <cell r="BC350">
            <v>0</v>
          </cell>
          <cell r="BD350">
            <v>0</v>
          </cell>
          <cell r="BG350">
            <v>0</v>
          </cell>
          <cell r="BH350">
            <v>0</v>
          </cell>
          <cell r="BI350">
            <v>266082.05420986674</v>
          </cell>
          <cell r="BJ350">
            <v>31.677566366640082</v>
          </cell>
          <cell r="BK350">
            <v>0</v>
          </cell>
          <cell r="BL350">
            <v>0</v>
          </cell>
          <cell r="BM350">
            <v>500616.18652159051</v>
          </cell>
          <cell r="BN350">
            <v>59.599293608294403</v>
          </cell>
          <cell r="BO350">
            <v>0</v>
          </cell>
          <cell r="BP350">
            <v>0</v>
          </cell>
          <cell r="BY350">
            <v>1643</v>
          </cell>
          <cell r="CF350">
            <v>1215.2146587672325</v>
          </cell>
          <cell r="CG350">
            <v>2142.25</v>
          </cell>
          <cell r="CJ350">
            <v>0</v>
          </cell>
          <cell r="CK350">
            <v>0</v>
          </cell>
          <cell r="CL350">
            <v>0</v>
          </cell>
          <cell r="CM350">
            <v>0</v>
          </cell>
          <cell r="CN350">
            <v>0</v>
          </cell>
          <cell r="CO350">
            <v>0</v>
          </cell>
          <cell r="CX350">
            <v>0</v>
          </cell>
          <cell r="CY350">
            <v>0</v>
          </cell>
          <cell r="DB350">
            <v>0</v>
          </cell>
          <cell r="DC350">
            <v>0</v>
          </cell>
          <cell r="DJ350" t="str">
            <v>НКРКП</v>
          </cell>
          <cell r="DL350">
            <v>40942</v>
          </cell>
          <cell r="DM350">
            <v>28</v>
          </cell>
          <cell r="DT350">
            <v>796.74</v>
          </cell>
        </row>
        <row r="351">
          <cell r="W351">
            <v>270.56666666666666</v>
          </cell>
          <cell r="AF351">
            <v>39926</v>
          </cell>
          <cell r="AG351">
            <v>354</v>
          </cell>
          <cell r="AH351">
            <v>250.52371942154343</v>
          </cell>
          <cell r="AM351">
            <v>345.3</v>
          </cell>
          <cell r="AO351">
            <v>93426.67</v>
          </cell>
          <cell r="AQ351">
            <v>86505.840316258953</v>
          </cell>
          <cell r="AU351">
            <v>0</v>
          </cell>
          <cell r="AW351">
            <v>0</v>
          </cell>
          <cell r="AY351">
            <v>39427.660740458174</v>
          </cell>
          <cell r="AZ351">
            <v>114.18378436275172</v>
          </cell>
          <cell r="BA351">
            <v>5435.7098932288145</v>
          </cell>
          <cell r="BB351">
            <v>15.74199216110285</v>
          </cell>
          <cell r="BC351">
            <v>0</v>
          </cell>
          <cell r="BD351">
            <v>0</v>
          </cell>
          <cell r="BG351">
            <v>0</v>
          </cell>
          <cell r="BH351">
            <v>0</v>
          </cell>
          <cell r="BI351">
            <v>11005.397182051629</v>
          </cell>
          <cell r="BJ351">
            <v>31.871987205478217</v>
          </cell>
          <cell r="BK351">
            <v>0</v>
          </cell>
          <cell r="BL351">
            <v>0</v>
          </cell>
          <cell r="BM351">
            <v>20580.016894174889</v>
          </cell>
          <cell r="BN351">
            <v>59.600396449970717</v>
          </cell>
          <cell r="BO351">
            <v>0</v>
          </cell>
          <cell r="BP351">
            <v>0</v>
          </cell>
          <cell r="BY351">
            <v>1643</v>
          </cell>
          <cell r="CF351">
            <v>54.209509899986486</v>
          </cell>
          <cell r="CG351">
            <v>727.32</v>
          </cell>
          <cell r="CJ351">
            <v>0</v>
          </cell>
          <cell r="CK351">
            <v>0</v>
          </cell>
          <cell r="CL351">
            <v>0</v>
          </cell>
          <cell r="CM351">
            <v>0</v>
          </cell>
          <cell r="CN351">
            <v>0</v>
          </cell>
          <cell r="CO351">
            <v>0</v>
          </cell>
          <cell r="CX351">
            <v>0</v>
          </cell>
          <cell r="CY351">
            <v>0</v>
          </cell>
          <cell r="DB351">
            <v>0</v>
          </cell>
          <cell r="DC351">
            <v>0</v>
          </cell>
          <cell r="DJ351" t="str">
            <v>НКРЕ</v>
          </cell>
          <cell r="DL351">
            <v>40526</v>
          </cell>
          <cell r="DM351">
            <v>1854</v>
          </cell>
          <cell r="DO351" t="str">
            <v>тариф на теплову енергію</v>
          </cell>
          <cell r="DT351">
            <v>297.63</v>
          </cell>
        </row>
        <row r="352">
          <cell r="W352">
            <v>519.44166666666672</v>
          </cell>
          <cell r="AF352">
            <v>39926</v>
          </cell>
          <cell r="AG352">
            <v>355</v>
          </cell>
          <cell r="AH352">
            <v>480.9608090122635</v>
          </cell>
          <cell r="AM352">
            <v>434.3</v>
          </cell>
          <cell r="AO352">
            <v>225593.51583333337</v>
          </cell>
          <cell r="AQ352">
            <v>208881.27935402605</v>
          </cell>
          <cell r="AU352">
            <v>0</v>
          </cell>
          <cell r="AW352">
            <v>0</v>
          </cell>
          <cell r="AY352">
            <v>134603.81666258673</v>
          </cell>
          <cell r="AZ352">
            <v>309.93280373609656</v>
          </cell>
          <cell r="BA352">
            <v>21984.450553759863</v>
          </cell>
          <cell r="BB352">
            <v>50.620424945337007</v>
          </cell>
          <cell r="BC352">
            <v>0</v>
          </cell>
          <cell r="BD352">
            <v>0</v>
          </cell>
          <cell r="BG352">
            <v>0</v>
          </cell>
          <cell r="BH352">
            <v>0</v>
          </cell>
          <cell r="BI352">
            <v>13757.574479513261</v>
          </cell>
          <cell r="BJ352">
            <v>31.67758342047723</v>
          </cell>
          <cell r="BK352">
            <v>0</v>
          </cell>
          <cell r="BL352">
            <v>0</v>
          </cell>
          <cell r="BM352">
            <v>25883.94350936401</v>
          </cell>
          <cell r="BN352">
            <v>59.599225211522011</v>
          </cell>
          <cell r="BO352">
            <v>0</v>
          </cell>
          <cell r="BP352">
            <v>0</v>
          </cell>
          <cell r="BY352">
            <v>1643</v>
          </cell>
          <cell r="CF352">
            <v>62.832917102386155</v>
          </cell>
          <cell r="CG352">
            <v>2142.25</v>
          </cell>
          <cell r="CJ352">
            <v>0</v>
          </cell>
          <cell r="CK352">
            <v>0</v>
          </cell>
          <cell r="CL352">
            <v>0</v>
          </cell>
          <cell r="CM352">
            <v>0</v>
          </cell>
          <cell r="CN352">
            <v>0</v>
          </cell>
          <cell r="CO352">
            <v>0</v>
          </cell>
          <cell r="CX352">
            <v>0</v>
          </cell>
          <cell r="CY352">
            <v>0</v>
          </cell>
          <cell r="DB352">
            <v>0</v>
          </cell>
          <cell r="DC352">
            <v>0</v>
          </cell>
          <cell r="DJ352" t="str">
            <v>НКРКП</v>
          </cell>
          <cell r="DL352">
            <v>40942</v>
          </cell>
          <cell r="DM352">
            <v>28</v>
          </cell>
          <cell r="DT352">
            <v>796.74</v>
          </cell>
        </row>
        <row r="353">
          <cell r="W353">
            <v>270.56666666666666</v>
          </cell>
          <cell r="AF353">
            <v>39926</v>
          </cell>
          <cell r="AG353">
            <v>354</v>
          </cell>
          <cell r="AH353">
            <v>250.52371942154346</v>
          </cell>
          <cell r="AM353">
            <v>6873.6</v>
          </cell>
          <cell r="AO353">
            <v>1859767.04</v>
          </cell>
          <cell r="AQ353">
            <v>1721999.8378159213</v>
          </cell>
          <cell r="AU353">
            <v>0</v>
          </cell>
          <cell r="AW353">
            <v>0</v>
          </cell>
          <cell r="AY353">
            <v>784853.66019581037</v>
          </cell>
          <cell r="AZ353">
            <v>114.18378436275174</v>
          </cell>
          <cell r="BA353">
            <v>108204.15731855656</v>
          </cell>
          <cell r="BB353">
            <v>15.741992161102852</v>
          </cell>
          <cell r="BC353">
            <v>0</v>
          </cell>
          <cell r="BD353">
            <v>0</v>
          </cell>
          <cell r="BG353">
            <v>0</v>
          </cell>
          <cell r="BH353">
            <v>0</v>
          </cell>
          <cell r="BI353">
            <v>219075.29125557508</v>
          </cell>
          <cell r="BJ353">
            <v>31.871987205478217</v>
          </cell>
          <cell r="BK353">
            <v>0</v>
          </cell>
          <cell r="BL353">
            <v>0</v>
          </cell>
          <cell r="BM353">
            <v>409669.28503851872</v>
          </cell>
          <cell r="BN353">
            <v>59.600396449970717</v>
          </cell>
          <cell r="BO353">
            <v>0</v>
          </cell>
          <cell r="BP353">
            <v>0</v>
          </cell>
          <cell r="BY353">
            <v>1643</v>
          </cell>
          <cell r="CF353">
            <v>1079.1036410325721</v>
          </cell>
          <cell r="CG353">
            <v>727.32</v>
          </cell>
          <cell r="CJ353">
            <v>0</v>
          </cell>
          <cell r="CK353">
            <v>0</v>
          </cell>
          <cell r="CL353">
            <v>0</v>
          </cell>
          <cell r="CM353">
            <v>0</v>
          </cell>
          <cell r="CN353">
            <v>0</v>
          </cell>
          <cell r="CO353">
            <v>0</v>
          </cell>
          <cell r="CX353">
            <v>0</v>
          </cell>
          <cell r="CY353">
            <v>0</v>
          </cell>
          <cell r="DB353">
            <v>0</v>
          </cell>
          <cell r="DC353">
            <v>0</v>
          </cell>
          <cell r="DJ353" t="str">
            <v>НКРЕ</v>
          </cell>
          <cell r="DL353">
            <v>40526</v>
          </cell>
          <cell r="DM353">
            <v>1854</v>
          </cell>
          <cell r="DO353" t="str">
            <v>тариф на теплову енергію</v>
          </cell>
          <cell r="DT353">
            <v>297.63</v>
          </cell>
        </row>
        <row r="354">
          <cell r="W354">
            <v>519.44166666666672</v>
          </cell>
          <cell r="AF354">
            <v>39926</v>
          </cell>
          <cell r="AG354">
            <v>355</v>
          </cell>
          <cell r="AH354">
            <v>480.9608090122635</v>
          </cell>
          <cell r="AM354">
            <v>2733.1</v>
          </cell>
          <cell r="AO354">
            <v>1419686.0191666668</v>
          </cell>
          <cell r="AQ354">
            <v>1314513.9871114173</v>
          </cell>
          <cell r="AU354">
            <v>0</v>
          </cell>
          <cell r="AW354">
            <v>0</v>
          </cell>
          <cell r="AY354">
            <v>847077.34589112538</v>
          </cell>
          <cell r="AZ354">
            <v>309.9328037360965</v>
          </cell>
          <cell r="BA354">
            <v>138350.68341810055</v>
          </cell>
          <cell r="BB354">
            <v>50.620424945337</v>
          </cell>
          <cell r="BC354">
            <v>0</v>
          </cell>
          <cell r="BD354">
            <v>0</v>
          </cell>
          <cell r="BG354">
            <v>0</v>
          </cell>
          <cell r="BH354">
            <v>0</v>
          </cell>
          <cell r="BI354">
            <v>86578.003246506312</v>
          </cell>
          <cell r="BJ354">
            <v>31.67758342047723</v>
          </cell>
          <cell r="BK354">
            <v>0</v>
          </cell>
          <cell r="BL354">
            <v>0</v>
          </cell>
          <cell r="BM354">
            <v>162890.6424256108</v>
          </cell>
          <cell r="BN354">
            <v>59.599225211522011</v>
          </cell>
          <cell r="BO354">
            <v>0</v>
          </cell>
          <cell r="BP354">
            <v>0</v>
          </cell>
          <cell r="BY354">
            <v>1643</v>
          </cell>
          <cell r="CF354">
            <v>395.41479560794744</v>
          </cell>
          <cell r="CG354">
            <v>2142.25</v>
          </cell>
          <cell r="CJ354">
            <v>0</v>
          </cell>
          <cell r="CK354">
            <v>0</v>
          </cell>
          <cell r="CL354">
            <v>0</v>
          </cell>
          <cell r="CM354">
            <v>0</v>
          </cell>
          <cell r="CN354">
            <v>0</v>
          </cell>
          <cell r="CO354">
            <v>0</v>
          </cell>
          <cell r="CX354">
            <v>0</v>
          </cell>
          <cell r="CY354">
            <v>0</v>
          </cell>
          <cell r="DB354">
            <v>0</v>
          </cell>
          <cell r="DC354">
            <v>0</v>
          </cell>
          <cell r="DJ354" t="str">
            <v>НКРКП</v>
          </cell>
          <cell r="DL354">
            <v>40942</v>
          </cell>
          <cell r="DM354">
            <v>28</v>
          </cell>
          <cell r="DT354">
            <v>796.74</v>
          </cell>
        </row>
        <row r="355">
          <cell r="W355">
            <v>519.44166666666672</v>
          </cell>
          <cell r="AF355">
            <v>39926</v>
          </cell>
          <cell r="AG355">
            <v>355</v>
          </cell>
          <cell r="AH355">
            <v>480.96080665375405</v>
          </cell>
          <cell r="AM355">
            <v>377.3</v>
          </cell>
          <cell r="AO355">
            <v>195985.34083333335</v>
          </cell>
          <cell r="AQ355">
            <v>181466.51235046142</v>
          </cell>
          <cell r="AU355">
            <v>0</v>
          </cell>
          <cell r="AW355">
            <v>0</v>
          </cell>
          <cell r="AY355">
            <v>116935.4472558961</v>
          </cell>
          <cell r="AZ355">
            <v>309.92697390908057</v>
          </cell>
          <cell r="BA355">
            <v>19099.066138771788</v>
          </cell>
          <cell r="BB355">
            <v>50.620371425316158</v>
          </cell>
          <cell r="BC355">
            <v>0</v>
          </cell>
          <cell r="BD355">
            <v>0</v>
          </cell>
          <cell r="BG355">
            <v>0</v>
          </cell>
          <cell r="BH355">
            <v>0</v>
          </cell>
          <cell r="BI355">
            <v>11951.945790133303</v>
          </cell>
          <cell r="BJ355">
            <v>31.677566366640079</v>
          </cell>
          <cell r="BK355">
            <v>0</v>
          </cell>
          <cell r="BL355">
            <v>0</v>
          </cell>
          <cell r="BM355">
            <v>22486.81347840948</v>
          </cell>
          <cell r="BN355">
            <v>59.599293608294403</v>
          </cell>
          <cell r="BO355">
            <v>0</v>
          </cell>
          <cell r="BP355">
            <v>0</v>
          </cell>
          <cell r="BY355">
            <v>1643</v>
          </cell>
          <cell r="CF355">
            <v>54.585341232767462</v>
          </cell>
          <cell r="CG355">
            <v>2142.25</v>
          </cell>
          <cell r="CJ355">
            <v>0</v>
          </cell>
          <cell r="CK355">
            <v>0</v>
          </cell>
          <cell r="CL355">
            <v>0</v>
          </cell>
          <cell r="CM355">
            <v>0</v>
          </cell>
          <cell r="CN355">
            <v>0</v>
          </cell>
          <cell r="CO355">
            <v>0</v>
          </cell>
          <cell r="CX355">
            <v>0</v>
          </cell>
          <cell r="CY355">
            <v>0</v>
          </cell>
          <cell r="DB355">
            <v>0</v>
          </cell>
          <cell r="DC355">
            <v>0</v>
          </cell>
          <cell r="DJ355" t="str">
            <v>НКРКП</v>
          </cell>
          <cell r="DL355">
            <v>40942</v>
          </cell>
          <cell r="DM355">
            <v>28</v>
          </cell>
          <cell r="DT355">
            <v>796.74</v>
          </cell>
        </row>
        <row r="356">
          <cell r="W356">
            <v>296.54201756081932</v>
          </cell>
          <cell r="AF356">
            <v>39926</v>
          </cell>
          <cell r="AG356">
            <v>356</v>
          </cell>
          <cell r="AH356">
            <v>274.57594218594375</v>
          </cell>
          <cell r="AM356">
            <v>83155.600000000006</v>
          </cell>
          <cell r="AO356">
            <v>24659129.395480469</v>
          </cell>
          <cell r="AQ356">
            <v>22832527.218037467</v>
          </cell>
          <cell r="AU356">
            <v>0</v>
          </cell>
          <cell r="AW356">
            <v>0</v>
          </cell>
          <cell r="AY356">
            <v>8923373.3762857635</v>
          </cell>
          <cell r="AZ356">
            <v>107.30934989688924</v>
          </cell>
          <cell r="BA356">
            <v>3223260.71200888</v>
          </cell>
          <cell r="BB356">
            <v>38.761799710529175</v>
          </cell>
          <cell r="BC356">
            <v>0</v>
          </cell>
          <cell r="BD356">
            <v>0</v>
          </cell>
          <cell r="BG356">
            <v>0</v>
          </cell>
          <cell r="BH356">
            <v>0</v>
          </cell>
          <cell r="BI356">
            <v>1914063.9970852647</v>
          </cell>
          <cell r="BJ356">
            <v>23.017860457807586</v>
          </cell>
          <cell r="BK356">
            <v>0</v>
          </cell>
          <cell r="BL356">
            <v>0</v>
          </cell>
          <cell r="BM356">
            <v>5711769.3748061787</v>
          </cell>
          <cell r="BN356">
            <v>68.687729687551752</v>
          </cell>
          <cell r="BO356">
            <v>0</v>
          </cell>
          <cell r="BP356">
            <v>0</v>
          </cell>
          <cell r="BY356">
            <v>1564</v>
          </cell>
          <cell r="CF356">
            <v>12268.840917733271</v>
          </cell>
          <cell r="CG356">
            <v>727.32</v>
          </cell>
          <cell r="CJ356">
            <v>0</v>
          </cell>
          <cell r="CK356">
            <v>0</v>
          </cell>
          <cell r="CL356">
            <v>0</v>
          </cell>
          <cell r="CM356">
            <v>0</v>
          </cell>
          <cell r="CN356">
            <v>0</v>
          </cell>
          <cell r="CO356">
            <v>0</v>
          </cell>
          <cell r="CX356">
            <v>0</v>
          </cell>
          <cell r="CY356">
            <v>0</v>
          </cell>
          <cell r="DB356">
            <v>0</v>
          </cell>
          <cell r="DC356">
            <v>0</v>
          </cell>
          <cell r="DJ356" t="str">
            <v>НКРЕ</v>
          </cell>
          <cell r="DL356">
            <v>40526</v>
          </cell>
          <cell r="DM356">
            <v>1854</v>
          </cell>
          <cell r="DO356" t="str">
            <v>Тариф на теплову енергію</v>
          </cell>
          <cell r="DT356">
            <v>326.19</v>
          </cell>
        </row>
        <row r="357">
          <cell r="W357">
            <v>533.39034511962734</v>
          </cell>
          <cell r="AF357">
            <v>39926</v>
          </cell>
          <cell r="AG357">
            <v>357</v>
          </cell>
          <cell r="AH357">
            <v>493.87994918484009</v>
          </cell>
          <cell r="AM357">
            <v>3188.3</v>
          </cell>
          <cell r="AO357">
            <v>1700608.437344908</v>
          </cell>
          <cell r="AQ357">
            <v>1574637.4419860258</v>
          </cell>
          <cell r="AU357">
            <v>0</v>
          </cell>
          <cell r="AW357">
            <v>0</v>
          </cell>
          <cell r="AY357">
            <v>982092.10825511115</v>
          </cell>
          <cell r="AZ357">
            <v>308.03001858517428</v>
          </cell>
          <cell r="BA357">
            <v>187080.76125108806</v>
          </cell>
          <cell r="BB357">
            <v>58.677276683840304</v>
          </cell>
          <cell r="BC357">
            <v>0</v>
          </cell>
          <cell r="BD357">
            <v>0</v>
          </cell>
          <cell r="BG357">
            <v>0</v>
          </cell>
          <cell r="BH357">
            <v>0</v>
          </cell>
          <cell r="BI357">
            <v>69104.585468275822</v>
          </cell>
          <cell r="BJ357">
            <v>21.674430093866896</v>
          </cell>
          <cell r="BK357">
            <v>0</v>
          </cell>
          <cell r="BL357">
            <v>0</v>
          </cell>
          <cell r="BM357">
            <v>218997.13913002567</v>
          </cell>
          <cell r="BN357">
            <v>68.687745547792133</v>
          </cell>
          <cell r="BO357">
            <v>0</v>
          </cell>
          <cell r="BP357">
            <v>0</v>
          </cell>
          <cell r="BY357">
            <v>1564</v>
          </cell>
          <cell r="CF357">
            <v>458.4395417225399</v>
          </cell>
          <cell r="CG357">
            <v>2142.25</v>
          </cell>
          <cell r="CJ357">
            <v>0</v>
          </cell>
          <cell r="CK357">
            <v>0</v>
          </cell>
          <cell r="CL357">
            <v>0</v>
          </cell>
          <cell r="CM357">
            <v>0</v>
          </cell>
          <cell r="CN357">
            <v>0</v>
          </cell>
          <cell r="CO357">
            <v>0</v>
          </cell>
          <cell r="CX357">
            <v>0</v>
          </cell>
          <cell r="CY357">
            <v>0</v>
          </cell>
          <cell r="DB357">
            <v>0</v>
          </cell>
          <cell r="DC357">
            <v>0</v>
          </cell>
          <cell r="DJ357" t="str">
            <v>НКРКП</v>
          </cell>
          <cell r="DL357">
            <v>40942</v>
          </cell>
          <cell r="DM357">
            <v>28</v>
          </cell>
          <cell r="DT357">
            <v>813.16</v>
          </cell>
        </row>
        <row r="358">
          <cell r="W358">
            <v>533.39034511962734</v>
          </cell>
          <cell r="AF358">
            <v>39926</v>
          </cell>
          <cell r="AG358">
            <v>357</v>
          </cell>
          <cell r="AH358">
            <v>493.88003990089135</v>
          </cell>
          <cell r="AM358">
            <v>4436.8999999999996</v>
          </cell>
          <cell r="AO358">
            <v>2366599.6222612741</v>
          </cell>
          <cell r="AQ358">
            <v>2191296.3490362647</v>
          </cell>
          <cell r="AU358">
            <v>0</v>
          </cell>
          <cell r="AW358">
            <v>0</v>
          </cell>
          <cell r="AY358">
            <v>1366697.7095026064</v>
          </cell>
          <cell r="AZ358">
            <v>308.02986533449177</v>
          </cell>
          <cell r="BA358">
            <v>260344.67673842394</v>
          </cell>
          <cell r="BB358">
            <v>58.677156739711052</v>
          </cell>
          <cell r="BC358">
            <v>0</v>
          </cell>
          <cell r="BD358">
            <v>0</v>
          </cell>
          <cell r="BG358">
            <v>0</v>
          </cell>
          <cell r="BH358">
            <v>0</v>
          </cell>
          <cell r="BI358">
            <v>96166.384560929306</v>
          </cell>
          <cell r="BJ358">
            <v>21.674228529137306</v>
          </cell>
          <cell r="BK358">
            <v>0</v>
          </cell>
          <cell r="BL358">
            <v>0</v>
          </cell>
          <cell r="BM358">
            <v>304760.79122823954</v>
          </cell>
          <cell r="BN358">
            <v>68.687775525308112</v>
          </cell>
          <cell r="BO358">
            <v>0</v>
          </cell>
          <cell r="BP358">
            <v>0</v>
          </cell>
          <cell r="BY358">
            <v>1564</v>
          </cell>
          <cell r="CF358">
            <v>637.97302345786272</v>
          </cell>
          <cell r="CG358">
            <v>2142.25</v>
          </cell>
          <cell r="CJ358">
            <v>0</v>
          </cell>
          <cell r="CK358">
            <v>0</v>
          </cell>
          <cell r="CL358">
            <v>0</v>
          </cell>
          <cell r="CM358">
            <v>0</v>
          </cell>
          <cell r="CN358">
            <v>0</v>
          </cell>
          <cell r="CO358">
            <v>0</v>
          </cell>
          <cell r="CX358">
            <v>0</v>
          </cell>
          <cell r="CY358">
            <v>0</v>
          </cell>
          <cell r="DB358">
            <v>0</v>
          </cell>
          <cell r="DC358">
            <v>0</v>
          </cell>
          <cell r="DJ358" t="str">
            <v>НКРКП</v>
          </cell>
          <cell r="DL358">
            <v>40942</v>
          </cell>
          <cell r="DM358">
            <v>28</v>
          </cell>
          <cell r="DT358">
            <v>813.16</v>
          </cell>
        </row>
        <row r="359">
          <cell r="W359">
            <v>129.16999999999999</v>
          </cell>
          <cell r="AF359">
            <v>39926</v>
          </cell>
          <cell r="AG359">
            <v>356</v>
          </cell>
          <cell r="AH359">
            <v>274.57594218594414</v>
          </cell>
          <cell r="AM359">
            <v>4702.8</v>
          </cell>
          <cell r="AO359">
            <v>607460.67599999998</v>
          </cell>
          <cell r="AQ359">
            <v>1291275.7409120582</v>
          </cell>
          <cell r="AU359">
            <v>0</v>
          </cell>
          <cell r="AW359">
            <v>0</v>
          </cell>
          <cell r="AY359">
            <v>504654.4106950913</v>
          </cell>
          <cell r="AZ359">
            <v>107.30934989688936</v>
          </cell>
          <cell r="BA359">
            <v>182288.9916786768</v>
          </cell>
          <cell r="BB359">
            <v>38.761799710529218</v>
          </cell>
          <cell r="BC359">
            <v>0</v>
          </cell>
          <cell r="BD359">
            <v>0</v>
          </cell>
          <cell r="BG359">
            <v>0</v>
          </cell>
          <cell r="BH359">
            <v>0</v>
          </cell>
          <cell r="BI359">
            <v>108248.39416097764</v>
          </cell>
          <cell r="BJ359">
            <v>23.017860457807611</v>
          </cell>
          <cell r="BK359">
            <v>0</v>
          </cell>
          <cell r="BL359">
            <v>0</v>
          </cell>
          <cell r="BM359">
            <v>323024.65517461882</v>
          </cell>
          <cell r="BN359">
            <v>68.687729687551837</v>
          </cell>
          <cell r="BO359">
            <v>0</v>
          </cell>
          <cell r="BP359">
            <v>0</v>
          </cell>
          <cell r="BY359">
            <v>1564</v>
          </cell>
          <cell r="CF359">
            <v>693.85471414933079</v>
          </cell>
          <cell r="CG359">
            <v>727.32</v>
          </cell>
          <cell r="CJ359">
            <v>0</v>
          </cell>
          <cell r="CK359">
            <v>0</v>
          </cell>
          <cell r="CL359">
            <v>0</v>
          </cell>
          <cell r="CM359">
            <v>0</v>
          </cell>
          <cell r="CN359">
            <v>0</v>
          </cell>
          <cell r="CO359">
            <v>0</v>
          </cell>
          <cell r="CX359">
            <v>0</v>
          </cell>
          <cell r="CY359">
            <v>0</v>
          </cell>
          <cell r="DB359">
            <v>0</v>
          </cell>
          <cell r="DC359">
            <v>0</v>
          </cell>
          <cell r="DJ359" t="str">
            <v>НКРЕ</v>
          </cell>
          <cell r="DL359">
            <v>40526</v>
          </cell>
          <cell r="DM359">
            <v>1854</v>
          </cell>
          <cell r="DO359" t="str">
            <v>Тариф на теплову енергію</v>
          </cell>
          <cell r="DT359">
            <v>161.46</v>
          </cell>
        </row>
        <row r="360">
          <cell r="W360">
            <v>533.39</v>
          </cell>
          <cell r="AF360">
            <v>39926</v>
          </cell>
          <cell r="AG360">
            <v>357</v>
          </cell>
          <cell r="AH360">
            <v>493.87994918484031</v>
          </cell>
          <cell r="AM360">
            <v>1316.3</v>
          </cell>
          <cell r="AO360">
            <v>702101.25699999998</v>
          </cell>
          <cell r="AQ360">
            <v>650094.1771120053</v>
          </cell>
          <cell r="AU360">
            <v>0</v>
          </cell>
          <cell r="AW360">
            <v>0</v>
          </cell>
          <cell r="AY360">
            <v>405459.91346366506</v>
          </cell>
          <cell r="AZ360">
            <v>308.03001858517439</v>
          </cell>
          <cell r="BA360">
            <v>77236.899298939039</v>
          </cell>
          <cell r="BB360">
            <v>58.67727668384034</v>
          </cell>
          <cell r="BC360">
            <v>0</v>
          </cell>
          <cell r="BD360">
            <v>0</v>
          </cell>
          <cell r="BG360">
            <v>0</v>
          </cell>
          <cell r="BH360">
            <v>0</v>
          </cell>
          <cell r="BI360">
            <v>28530.052332557003</v>
          </cell>
          <cell r="BJ360">
            <v>21.674430093866903</v>
          </cell>
          <cell r="BK360">
            <v>0</v>
          </cell>
          <cell r="BL360">
            <v>0</v>
          </cell>
          <cell r="BM360">
            <v>90413.679464558809</v>
          </cell>
          <cell r="BN360">
            <v>68.687745547792147</v>
          </cell>
          <cell r="BO360">
            <v>0</v>
          </cell>
          <cell r="BP360">
            <v>0</v>
          </cell>
          <cell r="BY360">
            <v>1564</v>
          </cell>
          <cell r="CF360">
            <v>189.26825228785859</v>
          </cell>
          <cell r="CG360">
            <v>2142.25</v>
          </cell>
          <cell r="CJ360">
            <v>0</v>
          </cell>
          <cell r="CK360">
            <v>0</v>
          </cell>
          <cell r="CL360">
            <v>0</v>
          </cell>
          <cell r="CM360">
            <v>0</v>
          </cell>
          <cell r="CN360">
            <v>0</v>
          </cell>
          <cell r="CO360">
            <v>0</v>
          </cell>
          <cell r="CX360">
            <v>0</v>
          </cell>
          <cell r="CY360">
            <v>0</v>
          </cell>
          <cell r="DB360">
            <v>0</v>
          </cell>
          <cell r="DC360">
            <v>0</v>
          </cell>
          <cell r="DJ360" t="str">
            <v>НКРКП</v>
          </cell>
          <cell r="DL360">
            <v>40942</v>
          </cell>
          <cell r="DM360">
            <v>28</v>
          </cell>
          <cell r="DT360">
            <v>813.16</v>
          </cell>
        </row>
        <row r="361">
          <cell r="W361">
            <v>533.39</v>
          </cell>
          <cell r="AF361">
            <v>39926</v>
          </cell>
          <cell r="AG361">
            <v>357</v>
          </cell>
          <cell r="AH361">
            <v>493.88003990088981</v>
          </cell>
          <cell r="AM361">
            <v>91.5</v>
          </cell>
          <cell r="AO361">
            <v>48805.184999999998</v>
          </cell>
          <cell r="AQ361">
            <v>45190.02365093142</v>
          </cell>
          <cell r="AU361">
            <v>0</v>
          </cell>
          <cell r="AW361">
            <v>0</v>
          </cell>
          <cell r="AY361">
            <v>28184.732678105913</v>
          </cell>
          <cell r="AZ361">
            <v>308.02986533449086</v>
          </cell>
          <cell r="BA361">
            <v>5368.9598416835433</v>
          </cell>
          <cell r="BB361">
            <v>58.67715673971086</v>
          </cell>
          <cell r="BC361">
            <v>0</v>
          </cell>
          <cell r="BD361">
            <v>0</v>
          </cell>
          <cell r="BG361">
            <v>0</v>
          </cell>
          <cell r="BH361">
            <v>0</v>
          </cell>
          <cell r="BI361">
            <v>1983.1919104160575</v>
          </cell>
          <cell r="BJ361">
            <v>21.674228529137238</v>
          </cell>
          <cell r="BK361">
            <v>0</v>
          </cell>
          <cell r="BL361">
            <v>0</v>
          </cell>
          <cell r="BM361">
            <v>6284.9314605656728</v>
          </cell>
          <cell r="BN361">
            <v>68.687775525307899</v>
          </cell>
          <cell r="BO361">
            <v>0</v>
          </cell>
          <cell r="BP361">
            <v>0</v>
          </cell>
          <cell r="BY361">
            <v>1564</v>
          </cell>
          <cell r="CF361">
            <v>13.156602953953046</v>
          </cell>
          <cell r="CG361">
            <v>2142.25</v>
          </cell>
          <cell r="CJ361">
            <v>0</v>
          </cell>
          <cell r="CK361">
            <v>0</v>
          </cell>
          <cell r="CL361">
            <v>0</v>
          </cell>
          <cell r="CM361">
            <v>0</v>
          </cell>
          <cell r="CN361">
            <v>0</v>
          </cell>
          <cell r="CO361">
            <v>0</v>
          </cell>
          <cell r="CX361">
            <v>0</v>
          </cell>
          <cell r="CY361">
            <v>0</v>
          </cell>
          <cell r="DB361">
            <v>0</v>
          </cell>
          <cell r="DC361">
            <v>0</v>
          </cell>
          <cell r="DJ361" t="str">
            <v>НКРКП</v>
          </cell>
          <cell r="DL361">
            <v>40942</v>
          </cell>
          <cell r="DM361">
            <v>28</v>
          </cell>
          <cell r="DT361">
            <v>813.16</v>
          </cell>
        </row>
        <row r="362">
          <cell r="W362">
            <v>129.16999999999999</v>
          </cell>
          <cell r="AF362">
            <v>39926</v>
          </cell>
          <cell r="AG362">
            <v>356</v>
          </cell>
          <cell r="AH362">
            <v>274.57594218594414</v>
          </cell>
          <cell r="AM362">
            <v>6267.1</v>
          </cell>
          <cell r="AO362">
            <v>809521.30699999991</v>
          </cell>
          <cell r="AQ362">
            <v>1720794.8872735305</v>
          </cell>
          <cell r="AU362">
            <v>0</v>
          </cell>
          <cell r="AW362">
            <v>0</v>
          </cell>
          <cell r="AY362">
            <v>672518.42673879524</v>
          </cell>
          <cell r="AZ362">
            <v>107.30934989688934</v>
          </cell>
          <cell r="BA362">
            <v>242924.07496585767</v>
          </cell>
          <cell r="BB362">
            <v>38.761799710529218</v>
          </cell>
          <cell r="BC362">
            <v>0</v>
          </cell>
          <cell r="BD362">
            <v>0</v>
          </cell>
          <cell r="BG362">
            <v>0</v>
          </cell>
          <cell r="BH362">
            <v>0</v>
          </cell>
          <cell r="BI362">
            <v>144255.23327512611</v>
          </cell>
          <cell r="BJ362">
            <v>23.017860457807615</v>
          </cell>
          <cell r="BK362">
            <v>0</v>
          </cell>
          <cell r="BL362">
            <v>0</v>
          </cell>
          <cell r="BM362">
            <v>430472.87072485615</v>
          </cell>
          <cell r="BN362">
            <v>68.687729687551837</v>
          </cell>
          <cell r="BO362">
            <v>0</v>
          </cell>
          <cell r="BP362">
            <v>0</v>
          </cell>
          <cell r="BY362">
            <v>1564</v>
          </cell>
          <cell r="CF362">
            <v>924.65273433811149</v>
          </cell>
          <cell r="CG362">
            <v>727.32</v>
          </cell>
          <cell r="CJ362">
            <v>0</v>
          </cell>
          <cell r="CK362">
            <v>0</v>
          </cell>
          <cell r="CL362">
            <v>0</v>
          </cell>
          <cell r="CM362">
            <v>0</v>
          </cell>
          <cell r="CN362">
            <v>0</v>
          </cell>
          <cell r="CO362">
            <v>0</v>
          </cell>
          <cell r="CX362">
            <v>0</v>
          </cell>
          <cell r="CY362">
            <v>0</v>
          </cell>
          <cell r="DB362">
            <v>0</v>
          </cell>
          <cell r="DC362">
            <v>0</v>
          </cell>
          <cell r="DJ362" t="str">
            <v>НКРЕ</v>
          </cell>
          <cell r="DL362">
            <v>40526</v>
          </cell>
          <cell r="DM362">
            <v>1854</v>
          </cell>
          <cell r="DO362" t="str">
            <v>Тариф на теплову енергію</v>
          </cell>
          <cell r="DT362">
            <v>161.46</v>
          </cell>
        </row>
        <row r="363">
          <cell r="W363">
            <v>533.39</v>
          </cell>
          <cell r="AF363">
            <v>39926</v>
          </cell>
          <cell r="AG363">
            <v>357</v>
          </cell>
          <cell r="AH363">
            <v>493.87994918484031</v>
          </cell>
          <cell r="AM363">
            <v>524.6</v>
          </cell>
          <cell r="AO363">
            <v>279816.39400000003</v>
          </cell>
          <cell r="AQ363">
            <v>259089.42134236725</v>
          </cell>
          <cell r="AU363">
            <v>0</v>
          </cell>
          <cell r="AW363">
            <v>0</v>
          </cell>
          <cell r="AY363">
            <v>161592.5477497825</v>
          </cell>
          <cell r="AZ363">
            <v>308.03001858517439</v>
          </cell>
          <cell r="BA363">
            <v>30782.099348342643</v>
          </cell>
          <cell r="BB363">
            <v>58.67727668384034</v>
          </cell>
          <cell r="BC363">
            <v>0</v>
          </cell>
          <cell r="BD363">
            <v>0</v>
          </cell>
          <cell r="BG363">
            <v>0</v>
          </cell>
          <cell r="BH363">
            <v>0</v>
          </cell>
          <cell r="BI363">
            <v>11370.406027242576</v>
          </cell>
          <cell r="BJ363">
            <v>21.674430093866899</v>
          </cell>
          <cell r="BK363">
            <v>0</v>
          </cell>
          <cell r="BL363">
            <v>0</v>
          </cell>
          <cell r="BM363">
            <v>36033.59131437177</v>
          </cell>
          <cell r="BN363">
            <v>68.687745547792161</v>
          </cell>
          <cell r="BO363">
            <v>0</v>
          </cell>
          <cell r="BP363">
            <v>0</v>
          </cell>
          <cell r="BY363">
            <v>1564</v>
          </cell>
          <cell r="CF363">
            <v>75.43122779777454</v>
          </cell>
          <cell r="CG363">
            <v>2142.25</v>
          </cell>
          <cell r="CJ363">
            <v>0</v>
          </cell>
          <cell r="CK363">
            <v>0</v>
          </cell>
          <cell r="CL363">
            <v>0</v>
          </cell>
          <cell r="CM363">
            <v>0</v>
          </cell>
          <cell r="CN363">
            <v>0</v>
          </cell>
          <cell r="CO363">
            <v>0</v>
          </cell>
          <cell r="CX363">
            <v>0</v>
          </cell>
          <cell r="CY363">
            <v>0</v>
          </cell>
          <cell r="DB363">
            <v>0</v>
          </cell>
          <cell r="DC363">
            <v>0</v>
          </cell>
          <cell r="DJ363" t="str">
            <v>НКРКП</v>
          </cell>
          <cell r="DL363">
            <v>40942</v>
          </cell>
          <cell r="DM363">
            <v>28</v>
          </cell>
          <cell r="DT363">
            <v>813.16</v>
          </cell>
        </row>
        <row r="364">
          <cell r="W364">
            <v>533.39</v>
          </cell>
          <cell r="AF364">
            <v>39926</v>
          </cell>
          <cell r="AG364">
            <v>357</v>
          </cell>
          <cell r="AH364">
            <v>493.88003990088976</v>
          </cell>
          <cell r="AM364">
            <v>142.9</v>
          </cell>
          <cell r="AO364">
            <v>76221.430999999997</v>
          </cell>
          <cell r="AQ364">
            <v>70575.457701837149</v>
          </cell>
          <cell r="AU364">
            <v>0</v>
          </cell>
          <cell r="AW364">
            <v>0</v>
          </cell>
          <cell r="AY364">
            <v>44017.467756298742</v>
          </cell>
          <cell r="AZ364">
            <v>308.02986533449081</v>
          </cell>
          <cell r="BA364">
            <v>8384.9656981046828</v>
          </cell>
          <cell r="BB364">
            <v>58.677156739710867</v>
          </cell>
          <cell r="BC364">
            <v>0</v>
          </cell>
          <cell r="BD364">
            <v>0</v>
          </cell>
          <cell r="BG364">
            <v>0</v>
          </cell>
          <cell r="BH364">
            <v>0</v>
          </cell>
          <cell r="BI364">
            <v>3097.2472568137114</v>
          </cell>
          <cell r="BJ364">
            <v>21.674228529137238</v>
          </cell>
          <cell r="BK364">
            <v>0</v>
          </cell>
          <cell r="BL364">
            <v>0</v>
          </cell>
          <cell r="BM364">
            <v>9815.4831225664984</v>
          </cell>
          <cell r="BN364">
            <v>68.687775525307899</v>
          </cell>
          <cell r="BO364">
            <v>0</v>
          </cell>
          <cell r="BP364">
            <v>0</v>
          </cell>
          <cell r="BY364">
            <v>1564</v>
          </cell>
          <cell r="CF364">
            <v>20.547306689834866</v>
          </cell>
          <cell r="CG364">
            <v>2142.25</v>
          </cell>
          <cell r="CJ364">
            <v>0</v>
          </cell>
          <cell r="CK364">
            <v>0</v>
          </cell>
          <cell r="CL364">
            <v>0</v>
          </cell>
          <cell r="CM364">
            <v>0</v>
          </cell>
          <cell r="CN364">
            <v>0</v>
          </cell>
          <cell r="CO364">
            <v>0</v>
          </cell>
          <cell r="CX364">
            <v>0</v>
          </cell>
          <cell r="CY364">
            <v>0</v>
          </cell>
          <cell r="DB364">
            <v>0</v>
          </cell>
          <cell r="DC364">
            <v>0</v>
          </cell>
          <cell r="DJ364" t="str">
            <v>НКРКП</v>
          </cell>
          <cell r="DL364">
            <v>40942</v>
          </cell>
          <cell r="DM364">
            <v>28</v>
          </cell>
          <cell r="DT364">
            <v>813.16</v>
          </cell>
        </row>
        <row r="365">
          <cell r="W365">
            <v>239.41666666666669</v>
          </cell>
          <cell r="AF365">
            <v>39926</v>
          </cell>
          <cell r="AG365">
            <v>356</v>
          </cell>
          <cell r="AH365">
            <v>274.5759421859438</v>
          </cell>
          <cell r="AM365">
            <v>11890.6</v>
          </cell>
          <cell r="AO365">
            <v>2846807.8166666669</v>
          </cell>
          <cell r="AQ365">
            <v>3264872.6981561836</v>
          </cell>
          <cell r="AU365">
            <v>0</v>
          </cell>
          <cell r="AW365">
            <v>0</v>
          </cell>
          <cell r="AY365">
            <v>1275972.555883951</v>
          </cell>
          <cell r="AZ365">
            <v>107.30934989688922</v>
          </cell>
          <cell r="BA365">
            <v>460901.05563801824</v>
          </cell>
          <cell r="BB365">
            <v>38.761799710529175</v>
          </cell>
          <cell r="BC365">
            <v>0</v>
          </cell>
          <cell r="BD365">
            <v>0</v>
          </cell>
          <cell r="BG365">
            <v>0</v>
          </cell>
          <cell r="BH365">
            <v>0</v>
          </cell>
          <cell r="BI365">
            <v>273696.17155960691</v>
          </cell>
          <cell r="BJ365">
            <v>23.017860457807586</v>
          </cell>
          <cell r="BK365">
            <v>0</v>
          </cell>
          <cell r="BL365">
            <v>0</v>
          </cell>
          <cell r="BM365">
            <v>816738.31862280285</v>
          </cell>
          <cell r="BN365">
            <v>68.687729687551752</v>
          </cell>
          <cell r="BO365">
            <v>0</v>
          </cell>
          <cell r="BP365">
            <v>0</v>
          </cell>
          <cell r="BY365">
            <v>1564</v>
          </cell>
          <cell r="CF365">
            <v>1754.3482317053717</v>
          </cell>
          <cell r="CG365">
            <v>727.32</v>
          </cell>
          <cell r="CJ365">
            <v>0</v>
          </cell>
          <cell r="CK365">
            <v>0</v>
          </cell>
          <cell r="CL365">
            <v>0</v>
          </cell>
          <cell r="CM365">
            <v>0</v>
          </cell>
          <cell r="CN365">
            <v>0</v>
          </cell>
          <cell r="CO365">
            <v>0</v>
          </cell>
          <cell r="CX365">
            <v>0</v>
          </cell>
          <cell r="CY365">
            <v>0</v>
          </cell>
          <cell r="DB365">
            <v>0</v>
          </cell>
          <cell r="DC365">
            <v>0</v>
          </cell>
          <cell r="DJ365" t="str">
            <v>НКРЕ</v>
          </cell>
          <cell r="DL365">
            <v>40526</v>
          </cell>
          <cell r="DM365">
            <v>1854</v>
          </cell>
          <cell r="DO365" t="str">
            <v>Тариф на теплову енергію</v>
          </cell>
          <cell r="DT365">
            <v>263.36</v>
          </cell>
        </row>
        <row r="366">
          <cell r="W366">
            <v>533.39166666666677</v>
          </cell>
          <cell r="AF366">
            <v>39926</v>
          </cell>
          <cell r="AG366">
            <v>357</v>
          </cell>
          <cell r="AH366">
            <v>493.87994918484014</v>
          </cell>
          <cell r="AM366">
            <v>663.8</v>
          </cell>
          <cell r="AO366">
            <v>354065.38833333337</v>
          </cell>
          <cell r="AQ366">
            <v>327837.51026889688</v>
          </cell>
          <cell r="AU366">
            <v>0</v>
          </cell>
          <cell r="AW366">
            <v>0</v>
          </cell>
          <cell r="AY366">
            <v>204470.32633683865</v>
          </cell>
          <cell r="AZ366">
            <v>308.03001858517428</v>
          </cell>
          <cell r="BA366">
            <v>38949.976262733195</v>
          </cell>
          <cell r="BB366">
            <v>58.677276683840311</v>
          </cell>
          <cell r="BC366">
            <v>0</v>
          </cell>
          <cell r="BD366">
            <v>0</v>
          </cell>
          <cell r="BG366">
            <v>0</v>
          </cell>
          <cell r="BH366">
            <v>0</v>
          </cell>
          <cell r="BI366">
            <v>14387.486696308843</v>
          </cell>
          <cell r="BJ366">
            <v>21.674430093866892</v>
          </cell>
          <cell r="BK366">
            <v>0</v>
          </cell>
          <cell r="BL366">
            <v>0</v>
          </cell>
          <cell r="BM366">
            <v>45594.925494624418</v>
          </cell>
          <cell r="BN366">
            <v>68.687745547792133</v>
          </cell>
          <cell r="BO366">
            <v>0</v>
          </cell>
          <cell r="BP366">
            <v>0</v>
          </cell>
          <cell r="BY366">
            <v>1564</v>
          </cell>
          <cell r="CF366">
            <v>95.44652880702003</v>
          </cell>
          <cell r="CG366">
            <v>2142.25</v>
          </cell>
          <cell r="CJ366">
            <v>0</v>
          </cell>
          <cell r="CK366">
            <v>0</v>
          </cell>
          <cell r="CL366">
            <v>0</v>
          </cell>
          <cell r="CM366">
            <v>0</v>
          </cell>
          <cell r="CN366">
            <v>0</v>
          </cell>
          <cell r="CO366">
            <v>0</v>
          </cell>
          <cell r="CX366">
            <v>0</v>
          </cell>
          <cell r="CY366">
            <v>0</v>
          </cell>
          <cell r="DB366">
            <v>0</v>
          </cell>
          <cell r="DC366">
            <v>0</v>
          </cell>
          <cell r="DJ366" t="str">
            <v>НКРКП</v>
          </cell>
          <cell r="DL366">
            <v>40942</v>
          </cell>
          <cell r="DM366">
            <v>28</v>
          </cell>
          <cell r="DT366">
            <v>813.16</v>
          </cell>
        </row>
        <row r="367">
          <cell r="W367">
            <v>533.39166666666677</v>
          </cell>
          <cell r="AF367">
            <v>39926</v>
          </cell>
          <cell r="AG367">
            <v>357</v>
          </cell>
          <cell r="AH367">
            <v>493.88003990089135</v>
          </cell>
          <cell r="AM367">
            <v>152.9</v>
          </cell>
          <cell r="AO367">
            <v>81555.585833333345</v>
          </cell>
          <cell r="AQ367">
            <v>75514.258100846288</v>
          </cell>
          <cell r="AU367">
            <v>0</v>
          </cell>
          <cell r="AW367">
            <v>0</v>
          </cell>
          <cell r="AY367">
            <v>47097.766409643795</v>
          </cell>
          <cell r="AZ367">
            <v>308.02986533449177</v>
          </cell>
          <cell r="BA367">
            <v>8971.7372655018189</v>
          </cell>
          <cell r="BB367">
            <v>58.677156739711045</v>
          </cell>
          <cell r="BC367">
            <v>0</v>
          </cell>
          <cell r="BD367">
            <v>0</v>
          </cell>
          <cell r="BG367">
            <v>0</v>
          </cell>
          <cell r="BH367">
            <v>0</v>
          </cell>
          <cell r="BI367">
            <v>3313.9895421050942</v>
          </cell>
          <cell r="BJ367">
            <v>21.674228529137306</v>
          </cell>
          <cell r="BK367">
            <v>0</v>
          </cell>
          <cell r="BL367">
            <v>0</v>
          </cell>
          <cell r="BM367">
            <v>10502.36087781961</v>
          </cell>
          <cell r="BN367">
            <v>68.687775525308112</v>
          </cell>
          <cell r="BO367">
            <v>0</v>
          </cell>
          <cell r="BP367">
            <v>0</v>
          </cell>
          <cell r="BY367">
            <v>1564</v>
          </cell>
          <cell r="CF367">
            <v>21.985186794092098</v>
          </cell>
          <cell r="CG367">
            <v>2142.25</v>
          </cell>
          <cell r="CJ367">
            <v>0</v>
          </cell>
          <cell r="CK367">
            <v>0</v>
          </cell>
          <cell r="CL367">
            <v>0</v>
          </cell>
          <cell r="CM367">
            <v>0</v>
          </cell>
          <cell r="CN367">
            <v>0</v>
          </cell>
          <cell r="CO367">
            <v>0</v>
          </cell>
          <cell r="CX367">
            <v>0</v>
          </cell>
          <cell r="CY367">
            <v>0</v>
          </cell>
          <cell r="DB367">
            <v>0</v>
          </cell>
          <cell r="DC367">
            <v>0</v>
          </cell>
          <cell r="DJ367" t="str">
            <v>НКРКП</v>
          </cell>
          <cell r="DL367">
            <v>40942</v>
          </cell>
          <cell r="DM367">
            <v>28</v>
          </cell>
          <cell r="DT367">
            <v>813.16</v>
          </cell>
        </row>
        <row r="368">
          <cell r="W368">
            <v>296.54201756081932</v>
          </cell>
          <cell r="AF368">
            <v>39926</v>
          </cell>
          <cell r="AG368">
            <v>356</v>
          </cell>
          <cell r="AH368">
            <v>274.5759421859438</v>
          </cell>
          <cell r="AM368">
            <v>7739.3</v>
          </cell>
          <cell r="AO368">
            <v>2295027.636508449</v>
          </cell>
          <cell r="AQ368">
            <v>2125025.5893596751</v>
          </cell>
          <cell r="AU368">
            <v>0</v>
          </cell>
          <cell r="AW368">
            <v>0</v>
          </cell>
          <cell r="AY368">
            <v>830499.25165699481</v>
          </cell>
          <cell r="AZ368">
            <v>107.30934989688923</v>
          </cell>
          <cell r="BA368">
            <v>299989.19649969845</v>
          </cell>
          <cell r="BB368">
            <v>38.761799710529175</v>
          </cell>
          <cell r="BC368">
            <v>0</v>
          </cell>
          <cell r="BD368">
            <v>0</v>
          </cell>
          <cell r="BG368">
            <v>0</v>
          </cell>
          <cell r="BH368">
            <v>0</v>
          </cell>
          <cell r="BI368">
            <v>178142.12744111026</v>
          </cell>
          <cell r="BJ368">
            <v>23.017860457807586</v>
          </cell>
          <cell r="BK368">
            <v>0</v>
          </cell>
          <cell r="BL368">
            <v>0</v>
          </cell>
          <cell r="BM368">
            <v>531594.94637086929</v>
          </cell>
          <cell r="BN368">
            <v>68.687729687551752</v>
          </cell>
          <cell r="BO368">
            <v>0</v>
          </cell>
          <cell r="BP368">
            <v>0</v>
          </cell>
          <cell r="BY368">
            <v>1564</v>
          </cell>
          <cell r="CF368">
            <v>1141.862249982119</v>
          </cell>
          <cell r="CG368">
            <v>727.32</v>
          </cell>
          <cell r="CJ368">
            <v>0</v>
          </cell>
          <cell r="CK368">
            <v>0</v>
          </cell>
          <cell r="CL368">
            <v>0</v>
          </cell>
          <cell r="CM368">
            <v>0</v>
          </cell>
          <cell r="CN368">
            <v>0</v>
          </cell>
          <cell r="CO368">
            <v>0</v>
          </cell>
          <cell r="CX368">
            <v>0</v>
          </cell>
          <cell r="CY368">
            <v>0</v>
          </cell>
          <cell r="DB368">
            <v>0</v>
          </cell>
          <cell r="DC368">
            <v>0</v>
          </cell>
          <cell r="DJ368" t="str">
            <v>НКРЕ</v>
          </cell>
          <cell r="DL368">
            <v>40526</v>
          </cell>
          <cell r="DM368">
            <v>1854</v>
          </cell>
          <cell r="DO368" t="str">
            <v>Тариф на теплову енергію</v>
          </cell>
          <cell r="DT368">
            <v>326.19</v>
          </cell>
        </row>
        <row r="369">
          <cell r="W369">
            <v>533.39034511962734</v>
          </cell>
          <cell r="AF369">
            <v>39926</v>
          </cell>
          <cell r="AG369">
            <v>357</v>
          </cell>
          <cell r="AH369">
            <v>493.87994918484009</v>
          </cell>
          <cell r="AM369">
            <v>215.8</v>
          </cell>
          <cell r="AO369">
            <v>115105.63647681559</v>
          </cell>
          <cell r="AQ369">
            <v>106579.29303408849</v>
          </cell>
          <cell r="AU369">
            <v>0</v>
          </cell>
          <cell r="AW369">
            <v>0</v>
          </cell>
          <cell r="AY369">
            <v>66472.878010680608</v>
          </cell>
          <cell r="AZ369">
            <v>308.03001858517428</v>
          </cell>
          <cell r="BA369">
            <v>12662.556308372739</v>
          </cell>
          <cell r="BB369">
            <v>58.677276683840311</v>
          </cell>
          <cell r="BC369">
            <v>0</v>
          </cell>
          <cell r="BD369">
            <v>0</v>
          </cell>
          <cell r="BG369">
            <v>0</v>
          </cell>
          <cell r="BH369">
            <v>0</v>
          </cell>
          <cell r="BI369">
            <v>4677.3420142564755</v>
          </cell>
          <cell r="BJ369">
            <v>21.674430093866892</v>
          </cell>
          <cell r="BK369">
            <v>0</v>
          </cell>
          <cell r="BL369">
            <v>0</v>
          </cell>
          <cell r="BM369">
            <v>14822.815489213543</v>
          </cell>
          <cell r="BN369">
            <v>68.687745547792133</v>
          </cell>
          <cell r="BO369">
            <v>0</v>
          </cell>
          <cell r="BP369">
            <v>0</v>
          </cell>
          <cell r="BY369">
            <v>1564</v>
          </cell>
          <cell r="CF369">
            <v>31.029468087609107</v>
          </cell>
          <cell r="CG369">
            <v>2142.25</v>
          </cell>
          <cell r="CJ369">
            <v>0</v>
          </cell>
          <cell r="CK369">
            <v>0</v>
          </cell>
          <cell r="CL369">
            <v>0</v>
          </cell>
          <cell r="CM369">
            <v>0</v>
          </cell>
          <cell r="CN369">
            <v>0</v>
          </cell>
          <cell r="CO369">
            <v>0</v>
          </cell>
          <cell r="CX369">
            <v>0</v>
          </cell>
          <cell r="CY369">
            <v>0</v>
          </cell>
          <cell r="DB369">
            <v>0</v>
          </cell>
          <cell r="DC369">
            <v>0</v>
          </cell>
          <cell r="DJ369" t="str">
            <v>НКРКП</v>
          </cell>
          <cell r="DL369">
            <v>40942</v>
          </cell>
          <cell r="DM369">
            <v>28</v>
          </cell>
          <cell r="DT369">
            <v>813.16</v>
          </cell>
        </row>
        <row r="370">
          <cell r="W370">
            <v>533.39034511962734</v>
          </cell>
          <cell r="AF370">
            <v>39926</v>
          </cell>
          <cell r="AG370">
            <v>357</v>
          </cell>
          <cell r="AH370">
            <v>493.88003990089129</v>
          </cell>
          <cell r="AM370">
            <v>507.1</v>
          </cell>
          <cell r="AO370">
            <v>270482.24401016306</v>
          </cell>
          <cell r="AQ370">
            <v>250446.56823374197</v>
          </cell>
          <cell r="AU370">
            <v>0</v>
          </cell>
          <cell r="AW370">
            <v>0</v>
          </cell>
          <cell r="AY370">
            <v>156201.9447111208</v>
          </cell>
          <cell r="AZ370">
            <v>308.02986533449177</v>
          </cell>
          <cell r="BA370">
            <v>29755.186182707472</v>
          </cell>
          <cell r="BB370">
            <v>58.677156739711045</v>
          </cell>
          <cell r="BC370">
            <v>0</v>
          </cell>
          <cell r="BD370">
            <v>0</v>
          </cell>
          <cell r="BG370">
            <v>0</v>
          </cell>
          <cell r="BH370">
            <v>0</v>
          </cell>
          <cell r="BI370">
            <v>10991.001287125528</v>
          </cell>
          <cell r="BJ370">
            <v>21.674228529137306</v>
          </cell>
          <cell r="BK370">
            <v>0</v>
          </cell>
          <cell r="BL370">
            <v>0</v>
          </cell>
          <cell r="BM370">
            <v>34831.570968883745</v>
          </cell>
          <cell r="BN370">
            <v>68.687775525308112</v>
          </cell>
          <cell r="BO370">
            <v>0</v>
          </cell>
          <cell r="BP370">
            <v>0</v>
          </cell>
          <cell r="BY370">
            <v>1564</v>
          </cell>
          <cell r="CF370">
            <v>72.914900086880991</v>
          </cell>
          <cell r="CG370">
            <v>2142.25</v>
          </cell>
          <cell r="CJ370">
            <v>0</v>
          </cell>
          <cell r="CK370">
            <v>0</v>
          </cell>
          <cell r="CL370">
            <v>0</v>
          </cell>
          <cell r="CM370">
            <v>0</v>
          </cell>
          <cell r="CN370">
            <v>0</v>
          </cell>
          <cell r="CO370">
            <v>0</v>
          </cell>
          <cell r="CX370">
            <v>0</v>
          </cell>
          <cell r="CY370">
            <v>0</v>
          </cell>
          <cell r="DB370">
            <v>0</v>
          </cell>
          <cell r="DC370">
            <v>0</v>
          </cell>
          <cell r="DJ370" t="str">
            <v>НКРКП</v>
          </cell>
          <cell r="DL370">
            <v>40942</v>
          </cell>
          <cell r="DM370">
            <v>28</v>
          </cell>
          <cell r="DT370">
            <v>813.16</v>
          </cell>
        </row>
        <row r="371">
          <cell r="W371">
            <v>296.54201756081932</v>
          </cell>
          <cell r="AF371">
            <v>39926</v>
          </cell>
          <cell r="AG371">
            <v>356</v>
          </cell>
          <cell r="AH371">
            <v>274.5759421859438</v>
          </cell>
          <cell r="AM371">
            <v>3092.2</v>
          </cell>
          <cell r="AO371">
            <v>916967.22670156544</v>
          </cell>
          <cell r="AQ371">
            <v>849043.72842737532</v>
          </cell>
          <cell r="AU371">
            <v>0</v>
          </cell>
          <cell r="AW371">
            <v>0</v>
          </cell>
          <cell r="AY371">
            <v>331821.97175116086</v>
          </cell>
          <cell r="AZ371">
            <v>107.30934989688923</v>
          </cell>
          <cell r="BA371">
            <v>119859.23706489831</v>
          </cell>
          <cell r="BB371">
            <v>38.761799710529175</v>
          </cell>
          <cell r="BC371">
            <v>0</v>
          </cell>
          <cell r="BD371">
            <v>0</v>
          </cell>
          <cell r="BG371">
            <v>0</v>
          </cell>
          <cell r="BH371">
            <v>0</v>
          </cell>
          <cell r="BI371">
            <v>71175.828107632609</v>
          </cell>
          <cell r="BJ371">
            <v>23.017860457807586</v>
          </cell>
          <cell r="BK371">
            <v>0</v>
          </cell>
          <cell r="BL371">
            <v>0</v>
          </cell>
          <cell r="BM371">
            <v>212396.1977398475</v>
          </cell>
          <cell r="BN371">
            <v>68.687729687551752</v>
          </cell>
          <cell r="BO371">
            <v>0</v>
          </cell>
          <cell r="BP371">
            <v>0</v>
          </cell>
          <cell r="BY371">
            <v>1564</v>
          </cell>
          <cell r="CF371">
            <v>456.22555649667385</v>
          </cell>
          <cell r="CG371">
            <v>727.32</v>
          </cell>
          <cell r="CJ371">
            <v>0</v>
          </cell>
          <cell r="CK371">
            <v>0</v>
          </cell>
          <cell r="CL371">
            <v>0</v>
          </cell>
          <cell r="CM371">
            <v>0</v>
          </cell>
          <cell r="CN371">
            <v>0</v>
          </cell>
          <cell r="CO371">
            <v>0</v>
          </cell>
          <cell r="CX371">
            <v>0</v>
          </cell>
          <cell r="CY371">
            <v>0</v>
          </cell>
          <cell r="DB371">
            <v>0</v>
          </cell>
          <cell r="DC371">
            <v>0</v>
          </cell>
          <cell r="DJ371" t="str">
            <v>НКРЕ</v>
          </cell>
          <cell r="DL371">
            <v>40526</v>
          </cell>
          <cell r="DM371">
            <v>1854</v>
          </cell>
          <cell r="DO371" t="str">
            <v>Тариф на теплову енергію</v>
          </cell>
          <cell r="DT371">
            <v>326.19</v>
          </cell>
        </row>
        <row r="372">
          <cell r="W372">
            <v>533.39034511962734</v>
          </cell>
          <cell r="AF372">
            <v>39926</v>
          </cell>
          <cell r="AG372">
            <v>357</v>
          </cell>
          <cell r="AH372">
            <v>493.87994918484009</v>
          </cell>
          <cell r="AM372">
            <v>24.6</v>
          </cell>
          <cell r="AO372">
            <v>13121.402489942833</v>
          </cell>
          <cell r="AQ372">
            <v>12149.446749947067</v>
          </cell>
          <cell r="AU372">
            <v>0</v>
          </cell>
          <cell r="AW372">
            <v>0</v>
          </cell>
          <cell r="AY372">
            <v>7577.5384571952873</v>
          </cell>
          <cell r="AZ372">
            <v>308.03001858517428</v>
          </cell>
          <cell r="BA372">
            <v>1443.4610064224717</v>
          </cell>
          <cell r="BB372">
            <v>58.677276683840304</v>
          </cell>
          <cell r="BC372">
            <v>0</v>
          </cell>
          <cell r="BD372">
            <v>0</v>
          </cell>
          <cell r="BG372">
            <v>0</v>
          </cell>
          <cell r="BH372">
            <v>0</v>
          </cell>
          <cell r="BI372">
            <v>533.19098030912562</v>
          </cell>
          <cell r="BJ372">
            <v>21.674430093866896</v>
          </cell>
          <cell r="BK372">
            <v>0</v>
          </cell>
          <cell r="BL372">
            <v>0</v>
          </cell>
          <cell r="BM372">
            <v>1689.7185404756865</v>
          </cell>
          <cell r="BN372">
            <v>68.687745547792133</v>
          </cell>
          <cell r="BO372">
            <v>0</v>
          </cell>
          <cell r="BP372">
            <v>0</v>
          </cell>
          <cell r="BY372">
            <v>1564</v>
          </cell>
          <cell r="CF372">
            <v>3.5371868162890827</v>
          </cell>
          <cell r="CG372">
            <v>2142.25</v>
          </cell>
          <cell r="CJ372">
            <v>0</v>
          </cell>
          <cell r="CK372">
            <v>0</v>
          </cell>
          <cell r="CL372">
            <v>0</v>
          </cell>
          <cell r="CM372">
            <v>0</v>
          </cell>
          <cell r="CN372">
            <v>0</v>
          </cell>
          <cell r="CO372">
            <v>0</v>
          </cell>
          <cell r="CX372">
            <v>0</v>
          </cell>
          <cell r="CY372">
            <v>0</v>
          </cell>
          <cell r="DB372">
            <v>0</v>
          </cell>
          <cell r="DC372">
            <v>0</v>
          </cell>
          <cell r="DJ372" t="str">
            <v>НКРКП</v>
          </cell>
          <cell r="DL372">
            <v>40942</v>
          </cell>
          <cell r="DM372">
            <v>28</v>
          </cell>
          <cell r="DT372">
            <v>813.16</v>
          </cell>
        </row>
        <row r="373">
          <cell r="W373">
            <v>533.39166666666677</v>
          </cell>
          <cell r="AF373">
            <v>39926</v>
          </cell>
          <cell r="AG373">
            <v>357</v>
          </cell>
          <cell r="AH373">
            <v>493.88003990089135</v>
          </cell>
          <cell r="AM373">
            <v>239</v>
          </cell>
          <cell r="AO373">
            <v>127480.60833333335</v>
          </cell>
          <cell r="AQ373">
            <v>118037.32953631303</v>
          </cell>
          <cell r="AU373">
            <v>0</v>
          </cell>
          <cell r="AW373">
            <v>0</v>
          </cell>
          <cell r="AY373">
            <v>73619.137814943533</v>
          </cell>
          <cell r="AZ373">
            <v>308.02986533449177</v>
          </cell>
          <cell r="BA373">
            <v>14023.84046079094</v>
          </cell>
          <cell r="BB373">
            <v>58.677156739711045</v>
          </cell>
          <cell r="BC373">
            <v>0</v>
          </cell>
          <cell r="BD373">
            <v>0</v>
          </cell>
          <cell r="BG373">
            <v>0</v>
          </cell>
          <cell r="BH373">
            <v>0</v>
          </cell>
          <cell r="BI373">
            <v>5180.1406184638163</v>
          </cell>
          <cell r="BJ373">
            <v>21.674228529137306</v>
          </cell>
          <cell r="BK373">
            <v>0</v>
          </cell>
          <cell r="BL373">
            <v>0</v>
          </cell>
          <cell r="BM373">
            <v>16416.378350548639</v>
          </cell>
          <cell r="BN373">
            <v>68.687775525308112</v>
          </cell>
          <cell r="BO373">
            <v>0</v>
          </cell>
          <cell r="BP373">
            <v>0</v>
          </cell>
          <cell r="BY373">
            <v>1564</v>
          </cell>
          <cell r="CF373">
            <v>34.36533449174631</v>
          </cell>
          <cell r="CG373">
            <v>2142.25</v>
          </cell>
          <cell r="CJ373">
            <v>0</v>
          </cell>
          <cell r="CK373">
            <v>0</v>
          </cell>
          <cell r="CL373">
            <v>0</v>
          </cell>
          <cell r="CM373">
            <v>0</v>
          </cell>
          <cell r="CN373">
            <v>0</v>
          </cell>
          <cell r="CO373">
            <v>0</v>
          </cell>
          <cell r="CX373">
            <v>0</v>
          </cell>
          <cell r="CY373">
            <v>0</v>
          </cell>
          <cell r="DB373">
            <v>0</v>
          </cell>
          <cell r="DC373">
            <v>0</v>
          </cell>
          <cell r="DJ373" t="str">
            <v>НКРКП</v>
          </cell>
          <cell r="DL373">
            <v>40942</v>
          </cell>
          <cell r="DM373">
            <v>28</v>
          </cell>
          <cell r="DT373">
            <v>813.16</v>
          </cell>
        </row>
        <row r="374">
          <cell r="W374">
            <v>296.54201756081932</v>
          </cell>
          <cell r="AF374">
            <v>39926</v>
          </cell>
          <cell r="AG374">
            <v>356</v>
          </cell>
          <cell r="AH374">
            <v>274.5759421859438</v>
          </cell>
          <cell r="AM374">
            <v>12120.8</v>
          </cell>
          <cell r="AO374">
            <v>3594326.4864511788</v>
          </cell>
          <cell r="AQ374">
            <v>3328080.0800473876</v>
          </cell>
          <cell r="AU374">
            <v>0</v>
          </cell>
          <cell r="AW374">
            <v>0</v>
          </cell>
          <cell r="AY374">
            <v>1300675.1682302149</v>
          </cell>
          <cell r="AZ374">
            <v>107.30934989688923</v>
          </cell>
          <cell r="BA374">
            <v>469824.02193138195</v>
          </cell>
          <cell r="BB374">
            <v>38.761799710529175</v>
          </cell>
          <cell r="BC374">
            <v>0</v>
          </cell>
          <cell r="BD374">
            <v>0</v>
          </cell>
          <cell r="BG374">
            <v>0</v>
          </cell>
          <cell r="BH374">
            <v>0</v>
          </cell>
          <cell r="BI374">
            <v>278994.8830369942</v>
          </cell>
          <cell r="BJ374">
            <v>23.01786045780759</v>
          </cell>
          <cell r="BK374">
            <v>0</v>
          </cell>
          <cell r="BL374">
            <v>0</v>
          </cell>
          <cell r="BM374">
            <v>832550.23399687721</v>
          </cell>
          <cell r="BN374">
            <v>68.687729687551752</v>
          </cell>
          <cell r="BO374">
            <v>0</v>
          </cell>
          <cell r="BP374">
            <v>0</v>
          </cell>
          <cell r="BY374">
            <v>1564</v>
          </cell>
          <cell r="CF374">
            <v>1788.3121160290034</v>
          </cell>
          <cell r="CG374">
            <v>727.32</v>
          </cell>
          <cell r="CJ374">
            <v>0</v>
          </cell>
          <cell r="CK374">
            <v>0</v>
          </cell>
          <cell r="CL374">
            <v>0</v>
          </cell>
          <cell r="CM374">
            <v>0</v>
          </cell>
          <cell r="CN374">
            <v>0</v>
          </cell>
          <cell r="CO374">
            <v>0</v>
          </cell>
          <cell r="CX374">
            <v>0</v>
          </cell>
          <cell r="CY374">
            <v>0</v>
          </cell>
          <cell r="DB374">
            <v>0</v>
          </cell>
          <cell r="DC374">
            <v>0</v>
          </cell>
          <cell r="DJ374" t="str">
            <v>НКРЕ</v>
          </cell>
          <cell r="DL374">
            <v>40526</v>
          </cell>
          <cell r="DM374">
            <v>1854</v>
          </cell>
          <cell r="DO374" t="str">
            <v>Тариф на теплову енергію</v>
          </cell>
          <cell r="DT374">
            <v>326.19</v>
          </cell>
        </row>
        <row r="375">
          <cell r="W375">
            <v>533.39166666666677</v>
          </cell>
          <cell r="AF375">
            <v>39926</v>
          </cell>
          <cell r="AG375">
            <v>357</v>
          </cell>
          <cell r="AH375">
            <v>493.88003990089129</v>
          </cell>
          <cell r="AM375">
            <v>645.1</v>
          </cell>
          <cell r="AO375">
            <v>344090.96416666673</v>
          </cell>
          <cell r="AQ375">
            <v>318602.01374006498</v>
          </cell>
          <cell r="AU375">
            <v>0</v>
          </cell>
          <cell r="AW375">
            <v>0</v>
          </cell>
          <cell r="AY375">
            <v>198710.06612728065</v>
          </cell>
          <cell r="AZ375">
            <v>308.02986533449177</v>
          </cell>
          <cell r="BA375">
            <v>37852.633812787601</v>
          </cell>
          <cell r="BB375">
            <v>58.677156739711052</v>
          </cell>
          <cell r="BC375">
            <v>0</v>
          </cell>
          <cell r="BD375">
            <v>0</v>
          </cell>
          <cell r="BG375">
            <v>0</v>
          </cell>
          <cell r="BH375">
            <v>0</v>
          </cell>
          <cell r="BI375">
            <v>13982.044824146476</v>
          </cell>
          <cell r="BJ375">
            <v>21.674228529137306</v>
          </cell>
          <cell r="BK375">
            <v>0</v>
          </cell>
          <cell r="BL375">
            <v>0</v>
          </cell>
          <cell r="BM375">
            <v>44310.483991376263</v>
          </cell>
          <cell r="BN375">
            <v>68.687775525308112</v>
          </cell>
          <cell r="BO375">
            <v>0</v>
          </cell>
          <cell r="BP375">
            <v>0</v>
          </cell>
          <cell r="BY375">
            <v>1564</v>
          </cell>
          <cell r="CF375">
            <v>92.757645525629897</v>
          </cell>
          <cell r="CG375">
            <v>2142.25</v>
          </cell>
          <cell r="CJ375">
            <v>0</v>
          </cell>
          <cell r="CK375">
            <v>0</v>
          </cell>
          <cell r="CL375">
            <v>0</v>
          </cell>
          <cell r="CM375">
            <v>0</v>
          </cell>
          <cell r="CN375">
            <v>0</v>
          </cell>
          <cell r="CO375">
            <v>0</v>
          </cell>
          <cell r="CX375">
            <v>0</v>
          </cell>
          <cell r="CY375">
            <v>0</v>
          </cell>
          <cell r="DB375">
            <v>0</v>
          </cell>
          <cell r="DC375">
            <v>0</v>
          </cell>
          <cell r="DJ375" t="str">
            <v>НКРКП</v>
          </cell>
          <cell r="DL375">
            <v>40942</v>
          </cell>
          <cell r="DM375">
            <v>28</v>
          </cell>
          <cell r="DT375">
            <v>813.16</v>
          </cell>
        </row>
        <row r="376">
          <cell r="W376">
            <v>296.54201756081932</v>
          </cell>
          <cell r="AF376">
            <v>39926</v>
          </cell>
          <cell r="AG376">
            <v>356</v>
          </cell>
          <cell r="AH376">
            <v>274.5759421859438</v>
          </cell>
          <cell r="AM376">
            <v>854.7</v>
          </cell>
          <cell r="AO376">
            <v>253454.46240923228</v>
          </cell>
          <cell r="AQ376">
            <v>234680.05778632616</v>
          </cell>
          <cell r="AU376">
            <v>0</v>
          </cell>
          <cell r="AW376">
            <v>0</v>
          </cell>
          <cell r="AY376">
            <v>91717.301356871219</v>
          </cell>
          <cell r="AZ376">
            <v>107.30934989688922</v>
          </cell>
          <cell r="BA376">
            <v>33129.710212589285</v>
          </cell>
          <cell r="BB376">
            <v>38.761799710529175</v>
          </cell>
          <cell r="BC376">
            <v>0</v>
          </cell>
          <cell r="BD376">
            <v>0</v>
          </cell>
          <cell r="BG376">
            <v>0</v>
          </cell>
          <cell r="BH376">
            <v>0</v>
          </cell>
          <cell r="BI376">
            <v>19673.365333288144</v>
          </cell>
          <cell r="BJ376">
            <v>23.017860457807586</v>
          </cell>
          <cell r="BK376">
            <v>0</v>
          </cell>
          <cell r="BL376">
            <v>0</v>
          </cell>
          <cell r="BM376">
            <v>58707.402563950483</v>
          </cell>
          <cell r="BN376">
            <v>68.687729687551752</v>
          </cell>
          <cell r="BO376">
            <v>0</v>
          </cell>
          <cell r="BP376">
            <v>0</v>
          </cell>
          <cell r="BY376">
            <v>1564</v>
          </cell>
          <cell r="CF376">
            <v>126.10309266467472</v>
          </cell>
          <cell r="CG376">
            <v>727.32</v>
          </cell>
          <cell r="CJ376">
            <v>0</v>
          </cell>
          <cell r="CK376">
            <v>0</v>
          </cell>
          <cell r="CL376">
            <v>0</v>
          </cell>
          <cell r="CM376">
            <v>0</v>
          </cell>
          <cell r="CN376">
            <v>0</v>
          </cell>
          <cell r="CO376">
            <v>0</v>
          </cell>
          <cell r="CX376">
            <v>0</v>
          </cell>
          <cell r="CY376">
            <v>0</v>
          </cell>
          <cell r="DB376">
            <v>0</v>
          </cell>
          <cell r="DC376">
            <v>0</v>
          </cell>
          <cell r="DJ376" t="str">
            <v>НКРЕ</v>
          </cell>
          <cell r="DL376">
            <v>40526</v>
          </cell>
          <cell r="DM376">
            <v>1854</v>
          </cell>
          <cell r="DO376" t="str">
            <v>Тариф на теплову енергію</v>
          </cell>
          <cell r="DT376">
            <v>326.19</v>
          </cell>
        </row>
        <row r="377">
          <cell r="W377">
            <v>533.39034511962734</v>
          </cell>
          <cell r="AF377">
            <v>39926</v>
          </cell>
          <cell r="AG377">
            <v>357</v>
          </cell>
          <cell r="AH377">
            <v>493.87994918484009</v>
          </cell>
          <cell r="AM377">
            <v>2568</v>
          </cell>
          <cell r="AO377">
            <v>1369746.4062672029</v>
          </cell>
          <cell r="AQ377">
            <v>1268283.7095066693</v>
          </cell>
          <cell r="AU377">
            <v>0</v>
          </cell>
          <cell r="AW377">
            <v>0</v>
          </cell>
          <cell r="AY377">
            <v>791021.08772672748</v>
          </cell>
          <cell r="AZ377">
            <v>308.03001858517428</v>
          </cell>
          <cell r="BA377">
            <v>150683.24652410191</v>
          </cell>
          <cell r="BB377">
            <v>58.677276683840304</v>
          </cell>
          <cell r="BC377">
            <v>0</v>
          </cell>
          <cell r="BD377">
            <v>0</v>
          </cell>
          <cell r="BG377">
            <v>0</v>
          </cell>
          <cell r="BH377">
            <v>0</v>
          </cell>
          <cell r="BI377">
            <v>55659.936481050179</v>
          </cell>
          <cell r="BJ377">
            <v>21.674430093866892</v>
          </cell>
          <cell r="BK377">
            <v>0</v>
          </cell>
          <cell r="BL377">
            <v>0</v>
          </cell>
          <cell r="BM377">
            <v>176390.13056673019</v>
          </cell>
          <cell r="BN377">
            <v>68.687745547792133</v>
          </cell>
          <cell r="BO377">
            <v>0</v>
          </cell>
          <cell r="BP377">
            <v>0</v>
          </cell>
          <cell r="BY377">
            <v>1564</v>
          </cell>
          <cell r="CF377">
            <v>369.24779448090908</v>
          </cell>
          <cell r="CG377">
            <v>2142.25</v>
          </cell>
          <cell r="CJ377">
            <v>0</v>
          </cell>
          <cell r="CK377">
            <v>0</v>
          </cell>
          <cell r="CL377">
            <v>0</v>
          </cell>
          <cell r="CM377">
            <v>0</v>
          </cell>
          <cell r="CN377">
            <v>0</v>
          </cell>
          <cell r="CO377">
            <v>0</v>
          </cell>
          <cell r="CX377">
            <v>0</v>
          </cell>
          <cell r="CY377">
            <v>0</v>
          </cell>
          <cell r="DB377">
            <v>0</v>
          </cell>
          <cell r="DC377">
            <v>0</v>
          </cell>
          <cell r="DJ377" t="str">
            <v>НКРКП</v>
          </cell>
          <cell r="DL377">
            <v>40942</v>
          </cell>
          <cell r="DM377">
            <v>28</v>
          </cell>
          <cell r="DT377">
            <v>813.16</v>
          </cell>
        </row>
        <row r="378">
          <cell r="W378">
            <v>278.89999999999998</v>
          </cell>
          <cell r="AF378">
            <v>39926</v>
          </cell>
          <cell r="AG378">
            <v>348</v>
          </cell>
          <cell r="AH378">
            <v>265.61900239409601</v>
          </cell>
          <cell r="AM378">
            <v>79843.100000000006</v>
          </cell>
          <cell r="AO378">
            <v>22268240.59</v>
          </cell>
          <cell r="AQ378">
            <v>21207844.57005205</v>
          </cell>
          <cell r="AU378">
            <v>0</v>
          </cell>
          <cell r="AW378">
            <v>0</v>
          </cell>
          <cell r="AY378">
            <v>8927423.4554513581</v>
          </cell>
          <cell r="AZ378">
            <v>111.8120846441503</v>
          </cell>
          <cell r="BA378">
            <v>2311514.6956688631</v>
          </cell>
          <cell r="BB378">
            <v>28.950713282285669</v>
          </cell>
          <cell r="BC378">
            <v>0</v>
          </cell>
          <cell r="BD378">
            <v>0</v>
          </cell>
          <cell r="BG378">
            <v>0</v>
          </cell>
          <cell r="BH378">
            <v>0</v>
          </cell>
          <cell r="BI378">
            <v>2227790.8933647927</v>
          </cell>
          <cell r="BJ378">
            <v>27.902109178686604</v>
          </cell>
          <cell r="BK378">
            <v>0</v>
          </cell>
          <cell r="BL378">
            <v>0</v>
          </cell>
          <cell r="BM378">
            <v>5599423.7276320215</v>
          </cell>
          <cell r="BN378">
            <v>70.130339724184324</v>
          </cell>
          <cell r="BO378">
            <v>0</v>
          </cell>
          <cell r="BP378">
            <v>0</v>
          </cell>
          <cell r="BY378">
            <v>1445</v>
          </cell>
          <cell r="CF378">
            <v>12274.409414633665</v>
          </cell>
          <cell r="CG378">
            <v>727.32</v>
          </cell>
          <cell r="CJ378">
            <v>0</v>
          </cell>
          <cell r="CK378">
            <v>0</v>
          </cell>
          <cell r="CL378">
            <v>0</v>
          </cell>
          <cell r="CM378">
            <v>0</v>
          </cell>
          <cell r="CN378">
            <v>0</v>
          </cell>
          <cell r="CO378">
            <v>0</v>
          </cell>
          <cell r="CX378">
            <v>0</v>
          </cell>
          <cell r="CY378">
            <v>0</v>
          </cell>
          <cell r="DB378">
            <v>0</v>
          </cell>
          <cell r="DC378">
            <v>0</v>
          </cell>
          <cell r="DJ378" t="str">
            <v>НКРЕ</v>
          </cell>
          <cell r="DL378">
            <v>40526</v>
          </cell>
          <cell r="DM378">
            <v>1854</v>
          </cell>
          <cell r="DO378" t="str">
            <v>Тариф на теплову енергію</v>
          </cell>
          <cell r="DT378">
            <v>306.79000000000002</v>
          </cell>
        </row>
        <row r="379">
          <cell r="W379">
            <v>501.22500000000002</v>
          </cell>
          <cell r="AF379">
            <v>39926</v>
          </cell>
          <cell r="AG379">
            <v>349</v>
          </cell>
          <cell r="AH379">
            <v>477.36534276387374</v>
          </cell>
          <cell r="AM379">
            <v>10091.9</v>
          </cell>
          <cell r="AO379">
            <v>5058312.5774999997</v>
          </cell>
          <cell r="AQ379">
            <v>4817523.3026387375</v>
          </cell>
          <cell r="AU379">
            <v>0</v>
          </cell>
          <cell r="AW379">
            <v>0</v>
          </cell>
          <cell r="AY379">
            <v>3273593.2459978778</v>
          </cell>
          <cell r="AZ379">
            <v>324.37828813185604</v>
          </cell>
          <cell r="BA379">
            <v>322057.39019899676</v>
          </cell>
          <cell r="BB379">
            <v>31.912463480513754</v>
          </cell>
          <cell r="BC379">
            <v>0</v>
          </cell>
          <cell r="BD379">
            <v>0</v>
          </cell>
          <cell r="BG379">
            <v>0</v>
          </cell>
          <cell r="BH379">
            <v>0</v>
          </cell>
          <cell r="BI379">
            <v>261617.95715451572</v>
          </cell>
          <cell r="BJ379">
            <v>25.923558215451575</v>
          </cell>
          <cell r="BK379">
            <v>0</v>
          </cell>
          <cell r="BL379">
            <v>0</v>
          </cell>
          <cell r="BM379">
            <v>727909.09280083783</v>
          </cell>
          <cell r="BN379">
            <v>72.128052477812687</v>
          </cell>
          <cell r="BO379">
            <v>0</v>
          </cell>
          <cell r="BP379">
            <v>0</v>
          </cell>
          <cell r="BY379">
            <v>1445</v>
          </cell>
          <cell r="CF379">
            <v>1528.1098125792405</v>
          </cell>
          <cell r="CG379">
            <v>2142.25</v>
          </cell>
          <cell r="CJ379">
            <v>0</v>
          </cell>
          <cell r="CK379">
            <v>0</v>
          </cell>
          <cell r="CL379">
            <v>0</v>
          </cell>
          <cell r="CM379">
            <v>0</v>
          </cell>
          <cell r="CN379">
            <v>0</v>
          </cell>
          <cell r="CO379">
            <v>0</v>
          </cell>
          <cell r="CX379">
            <v>0</v>
          </cell>
          <cell r="CY379">
            <v>0</v>
          </cell>
          <cell r="DB379">
            <v>0</v>
          </cell>
          <cell r="DC379">
            <v>0</v>
          </cell>
          <cell r="DJ379" t="str">
            <v>НКРКП</v>
          </cell>
          <cell r="DL379">
            <v>40942</v>
          </cell>
          <cell r="DM379">
            <v>28</v>
          </cell>
          <cell r="DT379">
            <v>780.97</v>
          </cell>
        </row>
        <row r="380">
          <cell r="W380">
            <v>501.22500000000002</v>
          </cell>
          <cell r="AF380">
            <v>39926</v>
          </cell>
          <cell r="AG380">
            <v>349</v>
          </cell>
          <cell r="AH380">
            <v>477.36688972941516</v>
          </cell>
          <cell r="AM380">
            <v>3137.6</v>
          </cell>
          <cell r="AO380">
            <v>1572643.56</v>
          </cell>
          <cell r="AQ380">
            <v>1497786.3532150129</v>
          </cell>
          <cell r="AU380">
            <v>0</v>
          </cell>
          <cell r="AW380">
            <v>0</v>
          </cell>
          <cell r="AY380">
            <v>1017769.3168425116</v>
          </cell>
          <cell r="AZ380">
            <v>324.3782881318561</v>
          </cell>
          <cell r="BA380">
            <v>100128.54541645997</v>
          </cell>
          <cell r="BB380">
            <v>31.912463480513757</v>
          </cell>
          <cell r="BC380">
            <v>0</v>
          </cell>
          <cell r="BD380">
            <v>0</v>
          </cell>
          <cell r="BG380">
            <v>0</v>
          </cell>
          <cell r="BH380">
            <v>0</v>
          </cell>
          <cell r="BI380">
            <v>81349.377713121896</v>
          </cell>
          <cell r="BJ380">
            <v>25.927262147221409</v>
          </cell>
          <cell r="BK380">
            <v>0</v>
          </cell>
          <cell r="BL380">
            <v>0</v>
          </cell>
          <cell r="BM380">
            <v>226308.97745438508</v>
          </cell>
          <cell r="BN380">
            <v>72.128052477812687</v>
          </cell>
          <cell r="BO380">
            <v>0</v>
          </cell>
          <cell r="BP380">
            <v>0</v>
          </cell>
          <cell r="BY380">
            <v>1445</v>
          </cell>
          <cell r="CF380">
            <v>475.09362438674833</v>
          </cell>
          <cell r="CG380">
            <v>2142.25</v>
          </cell>
          <cell r="CJ380">
            <v>0</v>
          </cell>
          <cell r="CK380">
            <v>0</v>
          </cell>
          <cell r="CL380">
            <v>0</v>
          </cell>
          <cell r="CM380">
            <v>0</v>
          </cell>
          <cell r="CN380">
            <v>0</v>
          </cell>
          <cell r="CO380">
            <v>0</v>
          </cell>
          <cell r="CX380">
            <v>0</v>
          </cell>
          <cell r="CY380">
            <v>0</v>
          </cell>
          <cell r="DB380">
            <v>0</v>
          </cell>
          <cell r="DC380">
            <v>0</v>
          </cell>
          <cell r="DJ380" t="str">
            <v>НКРКП</v>
          </cell>
          <cell r="DL380">
            <v>40942</v>
          </cell>
          <cell r="DM380">
            <v>28</v>
          </cell>
          <cell r="DT380">
            <v>780.97</v>
          </cell>
        </row>
        <row r="381">
          <cell r="W381">
            <v>286.87</v>
          </cell>
          <cell r="AF381">
            <v>39926</v>
          </cell>
          <cell r="AG381">
            <v>348</v>
          </cell>
          <cell r="AH381">
            <v>265.6190023940959</v>
          </cell>
          <cell r="AM381">
            <v>11616.2</v>
          </cell>
          <cell r="AO381">
            <v>3332339.2940000002</v>
          </cell>
          <cell r="AQ381">
            <v>3085483.4556102972</v>
          </cell>
          <cell r="AU381">
            <v>0</v>
          </cell>
          <cell r="AW381">
            <v>0</v>
          </cell>
          <cell r="AY381">
            <v>1298831.5376433788</v>
          </cell>
          <cell r="AZ381">
            <v>111.8120846441503</v>
          </cell>
          <cell r="BA381">
            <v>336297.27562968683</v>
          </cell>
          <cell r="BB381">
            <v>28.950713282285673</v>
          </cell>
          <cell r="BC381">
            <v>0</v>
          </cell>
          <cell r="BD381">
            <v>0</v>
          </cell>
          <cell r="BG381">
            <v>0</v>
          </cell>
          <cell r="BH381">
            <v>0</v>
          </cell>
          <cell r="BI381">
            <v>324116.48064145946</v>
          </cell>
          <cell r="BJ381">
            <v>27.902109178686615</v>
          </cell>
          <cell r="BK381">
            <v>0</v>
          </cell>
          <cell r="BL381">
            <v>0</v>
          </cell>
          <cell r="BM381">
            <v>814648.05230406998</v>
          </cell>
          <cell r="BN381">
            <v>70.130339724184324</v>
          </cell>
          <cell r="BO381">
            <v>0</v>
          </cell>
          <cell r="BP381">
            <v>0</v>
          </cell>
          <cell r="BY381">
            <v>1445</v>
          </cell>
          <cell r="CF381">
            <v>1785.7772887358781</v>
          </cell>
          <cell r="CG381">
            <v>727.32</v>
          </cell>
          <cell r="CJ381">
            <v>0</v>
          </cell>
          <cell r="CK381">
            <v>0</v>
          </cell>
          <cell r="CL381">
            <v>0</v>
          </cell>
          <cell r="CM381">
            <v>0</v>
          </cell>
          <cell r="CN381">
            <v>0</v>
          </cell>
          <cell r="CO381">
            <v>0</v>
          </cell>
          <cell r="CX381">
            <v>0</v>
          </cell>
          <cell r="CY381">
            <v>0</v>
          </cell>
          <cell r="DB381">
            <v>0</v>
          </cell>
          <cell r="DC381">
            <v>0</v>
          </cell>
          <cell r="DJ381" t="str">
            <v>НКРЕ</v>
          </cell>
          <cell r="DL381">
            <v>40526</v>
          </cell>
          <cell r="DM381">
            <v>1854</v>
          </cell>
          <cell r="DO381" t="str">
            <v>Тариф на теплову енергію</v>
          </cell>
          <cell r="DT381">
            <v>315.56</v>
          </cell>
        </row>
        <row r="382">
          <cell r="W382">
            <v>515.54999999999995</v>
          </cell>
          <cell r="AF382">
            <v>39926</v>
          </cell>
          <cell r="AG382">
            <v>349</v>
          </cell>
          <cell r="AH382">
            <v>477.3653427638738</v>
          </cell>
          <cell r="AM382">
            <v>2788.3</v>
          </cell>
          <cell r="AO382">
            <v>1437508.0649999999</v>
          </cell>
          <cell r="AQ382">
            <v>1331037.7852285095</v>
          </cell>
          <cell r="AU382">
            <v>0</v>
          </cell>
          <cell r="AW382">
            <v>0</v>
          </cell>
          <cell r="AY382">
            <v>904463.98079805425</v>
          </cell>
          <cell r="AZ382">
            <v>324.37828813185604</v>
          </cell>
          <cell r="BA382">
            <v>88981.521922716507</v>
          </cell>
          <cell r="BB382">
            <v>31.912463480513754</v>
          </cell>
          <cell r="BC382">
            <v>0</v>
          </cell>
          <cell r="BD382">
            <v>0</v>
          </cell>
          <cell r="BG382">
            <v>0</v>
          </cell>
          <cell r="BH382">
            <v>0</v>
          </cell>
          <cell r="BI382">
            <v>72282.657372143643</v>
          </cell>
          <cell r="BJ382">
            <v>25.923558215451578</v>
          </cell>
          <cell r="BK382">
            <v>0</v>
          </cell>
          <cell r="BL382">
            <v>0</v>
          </cell>
          <cell r="BM382">
            <v>201114.64872388513</v>
          </cell>
          <cell r="BN382">
            <v>72.128052477812687</v>
          </cell>
          <cell r="BO382">
            <v>0</v>
          </cell>
          <cell r="BP382">
            <v>0</v>
          </cell>
          <cell r="BY382">
            <v>1445</v>
          </cell>
          <cell r="CF382">
            <v>422.20281517005685</v>
          </cell>
          <cell r="CG382">
            <v>2142.25</v>
          </cell>
          <cell r="CJ382">
            <v>0</v>
          </cell>
          <cell r="CK382">
            <v>0</v>
          </cell>
          <cell r="CL382">
            <v>0</v>
          </cell>
          <cell r="CM382">
            <v>0</v>
          </cell>
          <cell r="CN382">
            <v>0</v>
          </cell>
          <cell r="CO382">
            <v>0</v>
          </cell>
          <cell r="CX382">
            <v>0</v>
          </cell>
          <cell r="CY382">
            <v>0</v>
          </cell>
          <cell r="DB382">
            <v>0</v>
          </cell>
          <cell r="DC382">
            <v>0</v>
          </cell>
          <cell r="DJ382" t="str">
            <v>НКРКП</v>
          </cell>
          <cell r="DL382">
            <v>40942</v>
          </cell>
          <cell r="DM382">
            <v>28</v>
          </cell>
          <cell r="DT382">
            <v>795.29</v>
          </cell>
        </row>
        <row r="383">
          <cell r="W383">
            <v>515.54999999999995</v>
          </cell>
          <cell r="AF383">
            <v>39926</v>
          </cell>
          <cell r="AG383">
            <v>349</v>
          </cell>
          <cell r="AH383">
            <v>477.36688972941516</v>
          </cell>
          <cell r="AM383">
            <v>126.7</v>
          </cell>
          <cell r="AO383">
            <v>65320.184999999998</v>
          </cell>
          <cell r="AQ383">
            <v>60482.3849287169</v>
          </cell>
          <cell r="AU383">
            <v>0</v>
          </cell>
          <cell r="AW383">
            <v>0</v>
          </cell>
          <cell r="AY383">
            <v>41098.729106306171</v>
          </cell>
          <cell r="AZ383">
            <v>324.3782881318561</v>
          </cell>
          <cell r="BA383">
            <v>4043.3091229810925</v>
          </cell>
          <cell r="BB383">
            <v>31.912463480513754</v>
          </cell>
          <cell r="BC383">
            <v>0</v>
          </cell>
          <cell r="BD383">
            <v>0</v>
          </cell>
          <cell r="BG383">
            <v>0</v>
          </cell>
          <cell r="BH383">
            <v>0</v>
          </cell>
          <cell r="BI383">
            <v>3284.9841140529529</v>
          </cell>
          <cell r="BJ383">
            <v>25.927262147221413</v>
          </cell>
          <cell r="BK383">
            <v>0</v>
          </cell>
          <cell r="BL383">
            <v>0</v>
          </cell>
          <cell r="BM383">
            <v>9138.6242489388678</v>
          </cell>
          <cell r="BN383">
            <v>72.128052477812687</v>
          </cell>
          <cell r="BO383">
            <v>0</v>
          </cell>
          <cell r="BP383">
            <v>0</v>
          </cell>
          <cell r="BY383">
            <v>1445</v>
          </cell>
          <cell r="CF383">
            <v>19.184842621685689</v>
          </cell>
          <cell r="CG383">
            <v>2142.25</v>
          </cell>
          <cell r="CJ383">
            <v>0</v>
          </cell>
          <cell r="CK383">
            <v>0</v>
          </cell>
          <cell r="CL383">
            <v>0</v>
          </cell>
          <cell r="CM383">
            <v>0</v>
          </cell>
          <cell r="CN383">
            <v>0</v>
          </cell>
          <cell r="CO383">
            <v>0</v>
          </cell>
          <cell r="CX383">
            <v>0</v>
          </cell>
          <cell r="CY383">
            <v>0</v>
          </cell>
          <cell r="DB383">
            <v>0</v>
          </cell>
          <cell r="DC383">
            <v>0</v>
          </cell>
          <cell r="DJ383" t="str">
            <v>НКРКП</v>
          </cell>
          <cell r="DL383">
            <v>40942</v>
          </cell>
          <cell r="DM383">
            <v>28</v>
          </cell>
          <cell r="DT383">
            <v>795.29</v>
          </cell>
        </row>
        <row r="384">
          <cell r="W384">
            <v>286.87</v>
          </cell>
          <cell r="AF384">
            <v>39926</v>
          </cell>
          <cell r="AG384">
            <v>348</v>
          </cell>
          <cell r="AH384">
            <v>265.6190023940959</v>
          </cell>
          <cell r="AM384">
            <v>2486.8000000000002</v>
          </cell>
          <cell r="AO384">
            <v>713388.31600000011</v>
          </cell>
          <cell r="AQ384">
            <v>660541.33515363769</v>
          </cell>
          <cell r="AU384">
            <v>0</v>
          </cell>
          <cell r="AW384">
            <v>0</v>
          </cell>
          <cell r="AY384">
            <v>278054.29209307302</v>
          </cell>
          <cell r="AZ384">
            <v>111.81208464415032</v>
          </cell>
          <cell r="BA384">
            <v>71994.633790388005</v>
          </cell>
          <cell r="BB384">
            <v>28.950713282285669</v>
          </cell>
          <cell r="BC384">
            <v>0</v>
          </cell>
          <cell r="BD384">
            <v>0</v>
          </cell>
          <cell r="BG384">
            <v>0</v>
          </cell>
          <cell r="BH384">
            <v>0</v>
          </cell>
          <cell r="BI384">
            <v>69386.965105557872</v>
          </cell>
          <cell r="BJ384">
            <v>27.902109178686612</v>
          </cell>
          <cell r="BK384">
            <v>0</v>
          </cell>
          <cell r="BL384">
            <v>0</v>
          </cell>
          <cell r="BM384">
            <v>174400.1288261016</v>
          </cell>
          <cell r="BN384">
            <v>70.130339724184324</v>
          </cell>
          <cell r="BO384">
            <v>0</v>
          </cell>
          <cell r="BP384">
            <v>0</v>
          </cell>
          <cell r="BY384">
            <v>1445</v>
          </cell>
          <cell r="CF384">
            <v>382.29980214083622</v>
          </cell>
          <cell r="CG384">
            <v>727.32</v>
          </cell>
          <cell r="CJ384">
            <v>0</v>
          </cell>
          <cell r="CK384">
            <v>0</v>
          </cell>
          <cell r="CL384">
            <v>0</v>
          </cell>
          <cell r="CM384">
            <v>0</v>
          </cell>
          <cell r="CN384">
            <v>0</v>
          </cell>
          <cell r="CO384">
            <v>0</v>
          </cell>
          <cell r="CX384">
            <v>0</v>
          </cell>
          <cell r="CY384">
            <v>0</v>
          </cell>
          <cell r="DB384">
            <v>0</v>
          </cell>
          <cell r="DC384">
            <v>0</v>
          </cell>
          <cell r="DJ384" t="str">
            <v>НКРЕ</v>
          </cell>
          <cell r="DL384">
            <v>40526</v>
          </cell>
          <cell r="DM384">
            <v>1854</v>
          </cell>
          <cell r="DO384" t="str">
            <v>Тариф на теплову енергію</v>
          </cell>
          <cell r="DT384">
            <v>315.56</v>
          </cell>
        </row>
        <row r="385">
          <cell r="W385">
            <v>515.54999999999995</v>
          </cell>
          <cell r="AF385">
            <v>39926</v>
          </cell>
          <cell r="AG385">
            <v>349</v>
          </cell>
          <cell r="AH385">
            <v>477.3653427638738</v>
          </cell>
          <cell r="AM385">
            <v>83</v>
          </cell>
          <cell r="AO385">
            <v>42790.649999999994</v>
          </cell>
          <cell r="AQ385">
            <v>39621.323449401527</v>
          </cell>
          <cell r="AU385">
            <v>0</v>
          </cell>
          <cell r="AW385">
            <v>0</v>
          </cell>
          <cell r="AY385">
            <v>26923.397914944053</v>
          </cell>
          <cell r="AZ385">
            <v>324.37828813185604</v>
          </cell>
          <cell r="BA385">
            <v>2648.7344688826415</v>
          </cell>
          <cell r="BB385">
            <v>31.912463480513754</v>
          </cell>
          <cell r="BC385">
            <v>0</v>
          </cell>
          <cell r="BD385">
            <v>0</v>
          </cell>
          <cell r="BG385">
            <v>0</v>
          </cell>
          <cell r="BH385">
            <v>0</v>
          </cell>
          <cell r="BI385">
            <v>2151.6553318824808</v>
          </cell>
          <cell r="BJ385">
            <v>25.923558215451575</v>
          </cell>
          <cell r="BK385">
            <v>0</v>
          </cell>
          <cell r="BL385">
            <v>0</v>
          </cell>
          <cell r="BM385">
            <v>5986.6283556584531</v>
          </cell>
          <cell r="BN385">
            <v>72.128052477812687</v>
          </cell>
          <cell r="BO385">
            <v>0</v>
          </cell>
          <cell r="BP385">
            <v>0</v>
          </cell>
          <cell r="BY385">
            <v>1445</v>
          </cell>
          <cell r="CF385">
            <v>12.56781324072543</v>
          </cell>
          <cell r="CG385">
            <v>2142.25</v>
          </cell>
          <cell r="CJ385">
            <v>0</v>
          </cell>
          <cell r="CK385">
            <v>0</v>
          </cell>
          <cell r="CL385">
            <v>0</v>
          </cell>
          <cell r="CM385">
            <v>0</v>
          </cell>
          <cell r="CN385">
            <v>0</v>
          </cell>
          <cell r="CO385">
            <v>0</v>
          </cell>
          <cell r="CX385">
            <v>0</v>
          </cell>
          <cell r="CY385">
            <v>0</v>
          </cell>
          <cell r="DB385">
            <v>0</v>
          </cell>
          <cell r="DC385">
            <v>0</v>
          </cell>
          <cell r="DJ385" t="str">
            <v>НКРКП</v>
          </cell>
          <cell r="DL385">
            <v>40942</v>
          </cell>
          <cell r="DM385">
            <v>28</v>
          </cell>
          <cell r="DT385">
            <v>795.29</v>
          </cell>
        </row>
        <row r="386">
          <cell r="W386">
            <v>515.54999999999995</v>
          </cell>
          <cell r="AF386">
            <v>39926</v>
          </cell>
          <cell r="AG386">
            <v>349</v>
          </cell>
          <cell r="AH386">
            <v>477.36688972941516</v>
          </cell>
          <cell r="AM386">
            <v>92.5</v>
          </cell>
          <cell r="AO386">
            <v>47688.374999999993</v>
          </cell>
          <cell r="AQ386">
            <v>44156.437299970901</v>
          </cell>
          <cell r="AU386">
            <v>0</v>
          </cell>
          <cell r="AW386">
            <v>0</v>
          </cell>
          <cell r="AY386">
            <v>30004.991652196688</v>
          </cell>
          <cell r="AZ386">
            <v>324.3782881318561</v>
          </cell>
          <cell r="BA386">
            <v>2951.9028719475223</v>
          </cell>
          <cell r="BB386">
            <v>31.912463480513754</v>
          </cell>
          <cell r="BC386">
            <v>0</v>
          </cell>
          <cell r="BD386">
            <v>0</v>
          </cell>
          <cell r="BG386">
            <v>0</v>
          </cell>
          <cell r="BH386">
            <v>0</v>
          </cell>
          <cell r="BI386">
            <v>2398.2717486179808</v>
          </cell>
          <cell r="BJ386">
            <v>25.927262147221416</v>
          </cell>
          <cell r="BK386">
            <v>0</v>
          </cell>
          <cell r="BL386">
            <v>0</v>
          </cell>
          <cell r="BM386">
            <v>6671.8448541976732</v>
          </cell>
          <cell r="BN386">
            <v>72.128052477812687</v>
          </cell>
          <cell r="BO386">
            <v>0</v>
          </cell>
          <cell r="BP386">
            <v>0</v>
          </cell>
          <cell r="BY386">
            <v>1445</v>
          </cell>
          <cell r="CF386">
            <v>14.006297888760269</v>
          </cell>
          <cell r="CG386">
            <v>2142.25</v>
          </cell>
          <cell r="CJ386">
            <v>0</v>
          </cell>
          <cell r="CK386">
            <v>0</v>
          </cell>
          <cell r="CL386">
            <v>0</v>
          </cell>
          <cell r="CM386">
            <v>0</v>
          </cell>
          <cell r="CN386">
            <v>0</v>
          </cell>
          <cell r="CO386">
            <v>0</v>
          </cell>
          <cell r="CX386">
            <v>0</v>
          </cell>
          <cell r="CY386">
            <v>0</v>
          </cell>
          <cell r="DB386">
            <v>0</v>
          </cell>
          <cell r="DC386">
            <v>0</v>
          </cell>
          <cell r="DJ386" t="str">
            <v>НКРКП</v>
          </cell>
          <cell r="DL386">
            <v>40942</v>
          </cell>
          <cell r="DM386">
            <v>28</v>
          </cell>
          <cell r="DT386">
            <v>795.29</v>
          </cell>
        </row>
        <row r="387">
          <cell r="W387">
            <v>278.89999999999998</v>
          </cell>
          <cell r="AF387">
            <v>39926</v>
          </cell>
          <cell r="AG387">
            <v>348</v>
          </cell>
          <cell r="AH387">
            <v>265.61900239409601</v>
          </cell>
          <cell r="AM387">
            <v>7135.7</v>
          </cell>
          <cell r="AO387">
            <v>1990146.7299999997</v>
          </cell>
          <cell r="AQ387">
            <v>1895377.5153835509</v>
          </cell>
          <cell r="AU387">
            <v>0</v>
          </cell>
          <cell r="AW387">
            <v>0</v>
          </cell>
          <cell r="AY387">
            <v>797857.49239526328</v>
          </cell>
          <cell r="AZ387">
            <v>111.8120846441503</v>
          </cell>
          <cell r="BA387">
            <v>206583.60476840584</v>
          </cell>
          <cell r="BB387">
            <v>28.950713282285669</v>
          </cell>
          <cell r="BC387">
            <v>0</v>
          </cell>
          <cell r="BD387">
            <v>0</v>
          </cell>
          <cell r="BG387">
            <v>0</v>
          </cell>
          <cell r="BH387">
            <v>0</v>
          </cell>
          <cell r="BI387">
            <v>199101.08046635403</v>
          </cell>
          <cell r="BJ387">
            <v>27.902109178686608</v>
          </cell>
          <cell r="BK387">
            <v>0</v>
          </cell>
          <cell r="BL387">
            <v>0</v>
          </cell>
          <cell r="BM387">
            <v>500429.06516986206</v>
          </cell>
          <cell r="BN387">
            <v>70.130339724184324</v>
          </cell>
          <cell r="BO387">
            <v>0</v>
          </cell>
          <cell r="BP387">
            <v>0</v>
          </cell>
          <cell r="BY387">
            <v>1445</v>
          </cell>
          <cell r="CF387">
            <v>1096.9827481648563</v>
          </cell>
          <cell r="CG387">
            <v>727.32</v>
          </cell>
          <cell r="CJ387">
            <v>0</v>
          </cell>
          <cell r="CK387">
            <v>0</v>
          </cell>
          <cell r="CL387">
            <v>0</v>
          </cell>
          <cell r="CM387">
            <v>0</v>
          </cell>
          <cell r="CN387">
            <v>0</v>
          </cell>
          <cell r="CO387">
            <v>0</v>
          </cell>
          <cell r="CX387">
            <v>0</v>
          </cell>
          <cell r="CY387">
            <v>0</v>
          </cell>
          <cell r="DB387">
            <v>0</v>
          </cell>
          <cell r="DC387">
            <v>0</v>
          </cell>
          <cell r="DJ387" t="str">
            <v>НКРЕ</v>
          </cell>
          <cell r="DL387">
            <v>40526</v>
          </cell>
          <cell r="DM387">
            <v>1854</v>
          </cell>
          <cell r="DO387" t="str">
            <v>Тариф на теплову енергію</v>
          </cell>
          <cell r="DT387">
            <v>306.79000000000002</v>
          </cell>
        </row>
        <row r="388">
          <cell r="W388">
            <v>501.22500000000002</v>
          </cell>
          <cell r="AF388">
            <v>39926</v>
          </cell>
          <cell r="AG388">
            <v>349</v>
          </cell>
          <cell r="AH388">
            <v>477.3653427638738</v>
          </cell>
          <cell r="AM388">
            <v>1740.5</v>
          </cell>
          <cell r="AO388">
            <v>872382.11250000005</v>
          </cell>
          <cell r="AQ388">
            <v>830854.37908052234</v>
          </cell>
          <cell r="AU388">
            <v>0</v>
          </cell>
          <cell r="AW388">
            <v>0</v>
          </cell>
          <cell r="AY388">
            <v>564580.41049349552</v>
          </cell>
          <cell r="AZ388">
            <v>324.3782881318561</v>
          </cell>
          <cell r="BA388">
            <v>55543.642687834188</v>
          </cell>
          <cell r="BB388">
            <v>31.912463480513754</v>
          </cell>
          <cell r="BC388">
            <v>0</v>
          </cell>
          <cell r="BD388">
            <v>0</v>
          </cell>
          <cell r="BG388">
            <v>0</v>
          </cell>
          <cell r="BH388">
            <v>0</v>
          </cell>
          <cell r="BI388">
            <v>45119.953073993463</v>
          </cell>
          <cell r="BJ388">
            <v>25.923558215451575</v>
          </cell>
          <cell r="BK388">
            <v>0</v>
          </cell>
          <cell r="BL388">
            <v>0</v>
          </cell>
          <cell r="BM388">
            <v>125538.87533763298</v>
          </cell>
          <cell r="BN388">
            <v>72.128052477812687</v>
          </cell>
          <cell r="BO388">
            <v>0</v>
          </cell>
          <cell r="BP388">
            <v>0</v>
          </cell>
          <cell r="BY388">
            <v>1445</v>
          </cell>
          <cell r="CF388">
            <v>263.54552946364595</v>
          </cell>
          <cell r="CG388">
            <v>2142.25</v>
          </cell>
          <cell r="CJ388">
            <v>0</v>
          </cell>
          <cell r="CK388">
            <v>0</v>
          </cell>
          <cell r="CL388">
            <v>0</v>
          </cell>
          <cell r="CM388">
            <v>0</v>
          </cell>
          <cell r="CN388">
            <v>0</v>
          </cell>
          <cell r="CO388">
            <v>0</v>
          </cell>
          <cell r="CX388">
            <v>0</v>
          </cell>
          <cell r="CY388">
            <v>0</v>
          </cell>
          <cell r="DB388">
            <v>0</v>
          </cell>
          <cell r="DC388">
            <v>0</v>
          </cell>
          <cell r="DJ388" t="str">
            <v>НКРКП</v>
          </cell>
          <cell r="DL388">
            <v>40942</v>
          </cell>
          <cell r="DM388">
            <v>28</v>
          </cell>
          <cell r="DT388">
            <v>780.97</v>
          </cell>
        </row>
        <row r="389">
          <cell r="W389">
            <v>501.22500000000002</v>
          </cell>
          <cell r="AF389">
            <v>39926</v>
          </cell>
          <cell r="AG389">
            <v>349</v>
          </cell>
          <cell r="AH389">
            <v>477.36688972941516</v>
          </cell>
          <cell r="AM389">
            <v>80.599999999999994</v>
          </cell>
          <cell r="AO389">
            <v>40398.735000000001</v>
          </cell>
          <cell r="AQ389">
            <v>38475.77131219086</v>
          </cell>
          <cell r="AU389">
            <v>0</v>
          </cell>
          <cell r="AW389">
            <v>0</v>
          </cell>
          <cell r="AY389">
            <v>26144.890023427597</v>
          </cell>
          <cell r="AZ389">
            <v>324.37828813185604</v>
          </cell>
          <cell r="BA389">
            <v>2572.1445565294089</v>
          </cell>
          <cell r="BB389">
            <v>31.912463480513761</v>
          </cell>
          <cell r="BC389">
            <v>0</v>
          </cell>
          <cell r="BD389">
            <v>0</v>
          </cell>
          <cell r="BG389">
            <v>0</v>
          </cell>
          <cell r="BH389">
            <v>0</v>
          </cell>
          <cell r="BI389">
            <v>2089.7373290660457</v>
          </cell>
          <cell r="BJ389">
            <v>25.927262147221413</v>
          </cell>
          <cell r="BK389">
            <v>0</v>
          </cell>
          <cell r="BL389">
            <v>0</v>
          </cell>
          <cell r="BM389">
            <v>5813.5210297117019</v>
          </cell>
          <cell r="BN389">
            <v>72.128052477812687</v>
          </cell>
          <cell r="BO389">
            <v>0</v>
          </cell>
          <cell r="BP389">
            <v>0</v>
          </cell>
          <cell r="BY389">
            <v>1445</v>
          </cell>
          <cell r="CF389">
            <v>12.204406592800838</v>
          </cell>
          <cell r="CG389">
            <v>2142.25</v>
          </cell>
          <cell r="CJ389">
            <v>0</v>
          </cell>
          <cell r="CK389">
            <v>0</v>
          </cell>
          <cell r="CL389">
            <v>0</v>
          </cell>
          <cell r="CM389">
            <v>0</v>
          </cell>
          <cell r="CN389">
            <v>0</v>
          </cell>
          <cell r="CO389">
            <v>0</v>
          </cell>
          <cell r="CX389">
            <v>0</v>
          </cell>
          <cell r="CY389">
            <v>0</v>
          </cell>
          <cell r="DB389">
            <v>0</v>
          </cell>
          <cell r="DC389">
            <v>0</v>
          </cell>
          <cell r="DJ389" t="str">
            <v>НКРКП</v>
          </cell>
          <cell r="DL389">
            <v>40942</v>
          </cell>
          <cell r="DM389">
            <v>28</v>
          </cell>
          <cell r="DT389">
            <v>780.97</v>
          </cell>
        </row>
        <row r="390">
          <cell r="W390">
            <v>178.37500000000003</v>
          </cell>
          <cell r="AF390">
            <v>39926</v>
          </cell>
          <cell r="AG390">
            <v>350</v>
          </cell>
          <cell r="AH390">
            <v>345.29921174147609</v>
          </cell>
          <cell r="AM390">
            <v>21141</v>
          </cell>
          <cell r="AO390">
            <v>3771025.8750000005</v>
          </cell>
          <cell r="AQ390">
            <v>7299970.6354265455</v>
          </cell>
          <cell r="AU390">
            <v>0</v>
          </cell>
          <cell r="AW390">
            <v>0</v>
          </cell>
          <cell r="AY390">
            <v>1999783.1731061118</v>
          </cell>
          <cell r="AZ390">
            <v>94.59264808221522</v>
          </cell>
          <cell r="BA390">
            <v>1601015.2039055333</v>
          </cell>
          <cell r="BB390">
            <v>75.730344066294563</v>
          </cell>
          <cell r="BC390">
            <v>0</v>
          </cell>
          <cell r="BD390">
            <v>0</v>
          </cell>
          <cell r="BG390">
            <v>0</v>
          </cell>
          <cell r="BH390">
            <v>0</v>
          </cell>
          <cell r="BI390">
            <v>626351.30521307851</v>
          </cell>
          <cell r="BJ390">
            <v>29.627326295495884</v>
          </cell>
          <cell r="BK390">
            <v>0</v>
          </cell>
          <cell r="BL390">
            <v>0</v>
          </cell>
          <cell r="BM390">
            <v>2350942.0454920009</v>
          </cell>
          <cell r="BN390">
            <v>111.20297268303301</v>
          </cell>
          <cell r="BO390">
            <v>0</v>
          </cell>
          <cell r="BP390">
            <v>0</v>
          </cell>
          <cell r="BY390">
            <v>1524</v>
          </cell>
          <cell r="CF390">
            <v>2749.5231440165426</v>
          </cell>
          <cell r="CG390">
            <v>727.32</v>
          </cell>
          <cell r="CJ390">
            <v>0</v>
          </cell>
          <cell r="CK390">
            <v>0</v>
          </cell>
          <cell r="CL390">
            <v>0</v>
          </cell>
          <cell r="CM390">
            <v>0</v>
          </cell>
          <cell r="CN390">
            <v>0</v>
          </cell>
          <cell r="CO390">
            <v>0</v>
          </cell>
          <cell r="CX390">
            <v>0</v>
          </cell>
          <cell r="CY390">
            <v>0</v>
          </cell>
          <cell r="DB390">
            <v>0</v>
          </cell>
          <cell r="DC390">
            <v>0</v>
          </cell>
          <cell r="DJ390" t="str">
            <v>НКРЕ</v>
          </cell>
          <cell r="DL390">
            <v>40526</v>
          </cell>
          <cell r="DM390">
            <v>1854</v>
          </cell>
          <cell r="DO390" t="str">
            <v>Тариф на теплову енергію</v>
          </cell>
          <cell r="DT390">
            <v>379.83</v>
          </cell>
        </row>
        <row r="391">
          <cell r="W391">
            <v>964.49166666666679</v>
          </cell>
          <cell r="AF391">
            <v>39926</v>
          </cell>
          <cell r="AG391">
            <v>351</v>
          </cell>
          <cell r="AH391">
            <v>513.22450607902738</v>
          </cell>
          <cell r="AM391">
            <v>8039</v>
          </cell>
          <cell r="AO391">
            <v>7753548.5083333347</v>
          </cell>
          <cell r="AQ391">
            <v>4125811.8043693011</v>
          </cell>
          <cell r="AU391">
            <v>0</v>
          </cell>
          <cell r="AW391">
            <v>0</v>
          </cell>
          <cell r="AY391">
            <v>2449373.3580309143</v>
          </cell>
          <cell r="AZ391">
            <v>304.6863239247312</v>
          </cell>
          <cell r="BA391">
            <v>285307.53085106384</v>
          </cell>
          <cell r="BB391">
            <v>35.490425531914894</v>
          </cell>
          <cell r="BC391">
            <v>0</v>
          </cell>
          <cell r="BD391">
            <v>0</v>
          </cell>
          <cell r="BG391">
            <v>0</v>
          </cell>
          <cell r="BH391">
            <v>0</v>
          </cell>
          <cell r="BI391">
            <v>225299.69452887538</v>
          </cell>
          <cell r="BJ391">
            <v>28.025835866261399</v>
          </cell>
          <cell r="BK391">
            <v>0</v>
          </cell>
          <cell r="BL391">
            <v>0</v>
          </cell>
          <cell r="BM391">
            <v>893960.62378419458</v>
          </cell>
          <cell r="BN391">
            <v>111.20296352583587</v>
          </cell>
          <cell r="BO391">
            <v>0</v>
          </cell>
          <cell r="BP391">
            <v>0</v>
          </cell>
          <cell r="BY391">
            <v>1524</v>
          </cell>
          <cell r="CF391">
            <v>1143.364853789667</v>
          </cell>
          <cell r="CG391">
            <v>2142.25</v>
          </cell>
          <cell r="CJ391">
            <v>0</v>
          </cell>
          <cell r="CK391">
            <v>0</v>
          </cell>
          <cell r="CL391">
            <v>0</v>
          </cell>
          <cell r="CM391">
            <v>0</v>
          </cell>
          <cell r="CN391">
            <v>0</v>
          </cell>
          <cell r="CO391">
            <v>0</v>
          </cell>
          <cell r="CX391">
            <v>0</v>
          </cell>
          <cell r="CY391">
            <v>0</v>
          </cell>
          <cell r="DB391">
            <v>0</v>
          </cell>
          <cell r="DC391">
            <v>0</v>
          </cell>
          <cell r="DJ391" t="str">
            <v>НКРКП</v>
          </cell>
          <cell r="DL391">
            <v>40942</v>
          </cell>
          <cell r="DM391">
            <v>28</v>
          </cell>
          <cell r="DT391">
            <v>853.5</v>
          </cell>
        </row>
        <row r="392">
          <cell r="W392">
            <v>964.49166666666679</v>
          </cell>
          <cell r="AF392">
            <v>39926</v>
          </cell>
          <cell r="AG392">
            <v>351</v>
          </cell>
          <cell r="AH392">
            <v>513.22442638623329</v>
          </cell>
          <cell r="AM392">
            <v>2723</v>
          </cell>
          <cell r="AO392">
            <v>2626310.8083333336</v>
          </cell>
          <cell r="AQ392">
            <v>1397510.1130497132</v>
          </cell>
          <cell r="AU392">
            <v>0</v>
          </cell>
          <cell r="AW392">
            <v>0</v>
          </cell>
          <cell r="AY392">
            <v>829660.86004704307</v>
          </cell>
          <cell r="AZ392">
            <v>304.6863239247312</v>
          </cell>
          <cell r="BA392">
            <v>96640.467495219884</v>
          </cell>
          <cell r="BB392">
            <v>35.490439770554495</v>
          </cell>
          <cell r="BC392">
            <v>0</v>
          </cell>
          <cell r="BD392">
            <v>0</v>
          </cell>
          <cell r="BG392">
            <v>0</v>
          </cell>
          <cell r="BH392">
            <v>0</v>
          </cell>
          <cell r="BI392">
            <v>76314.287762906315</v>
          </cell>
          <cell r="BJ392">
            <v>28.025812619502869</v>
          </cell>
          <cell r="BK392">
            <v>0</v>
          </cell>
          <cell r="BL392">
            <v>0</v>
          </cell>
          <cell r="BM392">
            <v>302806.19072657742</v>
          </cell>
          <cell r="BN392">
            <v>111.203154875717</v>
          </cell>
          <cell r="BO392">
            <v>0</v>
          </cell>
          <cell r="BP392">
            <v>0</v>
          </cell>
          <cell r="BY392">
            <v>1524</v>
          </cell>
          <cell r="CF392">
            <v>387.28479871492266</v>
          </cell>
          <cell r="CG392">
            <v>2142.25</v>
          </cell>
          <cell r="CJ392">
            <v>0</v>
          </cell>
          <cell r="CK392">
            <v>0</v>
          </cell>
          <cell r="CL392">
            <v>0</v>
          </cell>
          <cell r="CM392">
            <v>0</v>
          </cell>
          <cell r="CN392">
            <v>0</v>
          </cell>
          <cell r="CO392">
            <v>0</v>
          </cell>
          <cell r="CX392">
            <v>0</v>
          </cell>
          <cell r="CY392">
            <v>0</v>
          </cell>
          <cell r="DB392">
            <v>0</v>
          </cell>
          <cell r="DC392">
            <v>0</v>
          </cell>
          <cell r="DJ392" t="str">
            <v>НКРКП</v>
          </cell>
          <cell r="DL392">
            <v>40942</v>
          </cell>
          <cell r="DM392">
            <v>28</v>
          </cell>
          <cell r="DT392">
            <v>964.49</v>
          </cell>
        </row>
        <row r="393">
          <cell r="W393">
            <v>192.64166666666665</v>
          </cell>
          <cell r="AF393">
            <v>39926</v>
          </cell>
          <cell r="AG393">
            <v>350</v>
          </cell>
          <cell r="AH393">
            <v>345.29921174147603</v>
          </cell>
          <cell r="AM393">
            <v>11975</v>
          </cell>
          <cell r="AO393">
            <v>2306883.958333333</v>
          </cell>
          <cell r="AQ393">
            <v>4134958.0606041756</v>
          </cell>
          <cell r="AU393">
            <v>0</v>
          </cell>
          <cell r="AW393">
            <v>0</v>
          </cell>
          <cell r="AY393">
            <v>1132746.960784527</v>
          </cell>
          <cell r="AZ393">
            <v>94.592648082215206</v>
          </cell>
          <cell r="BA393">
            <v>906870.87019387737</v>
          </cell>
          <cell r="BB393">
            <v>75.730344066294563</v>
          </cell>
          <cell r="BC393">
            <v>0</v>
          </cell>
          <cell r="BD393">
            <v>0</v>
          </cell>
          <cell r="BG393">
            <v>0</v>
          </cell>
          <cell r="BH393">
            <v>0</v>
          </cell>
          <cell r="BI393">
            <v>354787.23238856322</v>
          </cell>
          <cell r="BJ393">
            <v>29.627326295495884</v>
          </cell>
          <cell r="BK393">
            <v>0</v>
          </cell>
          <cell r="BL393">
            <v>0</v>
          </cell>
          <cell r="BM393">
            <v>1331655.5978793202</v>
          </cell>
          <cell r="BN393">
            <v>111.202972683033</v>
          </cell>
          <cell r="BO393">
            <v>0</v>
          </cell>
          <cell r="BP393">
            <v>0</v>
          </cell>
          <cell r="BY393">
            <v>1524</v>
          </cell>
          <cell r="CF393">
            <v>1557.4258383992287</v>
          </cell>
          <cell r="CG393">
            <v>727.32</v>
          </cell>
          <cell r="CJ393">
            <v>0</v>
          </cell>
          <cell r="CK393">
            <v>0</v>
          </cell>
          <cell r="CL393">
            <v>0</v>
          </cell>
          <cell r="CM393">
            <v>0</v>
          </cell>
          <cell r="CN393">
            <v>0</v>
          </cell>
          <cell r="CO393">
            <v>0</v>
          </cell>
          <cell r="CX393">
            <v>0</v>
          </cell>
          <cell r="CY393">
            <v>0</v>
          </cell>
          <cell r="DB393">
            <v>0</v>
          </cell>
          <cell r="DC393">
            <v>0</v>
          </cell>
          <cell r="DJ393" t="str">
            <v>НКРЕ</v>
          </cell>
          <cell r="DL393">
            <v>40526</v>
          </cell>
          <cell r="DM393">
            <v>1854</v>
          </cell>
          <cell r="DO393" t="str">
            <v>Тариф на теплову енергію</v>
          </cell>
          <cell r="DT393">
            <v>240.8</v>
          </cell>
        </row>
        <row r="394">
          <cell r="W394">
            <v>934.41666666666663</v>
          </cell>
          <cell r="AF394">
            <v>39926</v>
          </cell>
          <cell r="AG394">
            <v>351</v>
          </cell>
          <cell r="AH394">
            <v>513.22450607902738</v>
          </cell>
          <cell r="AM394">
            <v>2652</v>
          </cell>
          <cell r="AO394">
            <v>2478073</v>
          </cell>
          <cell r="AQ394">
            <v>1361071.3901215806</v>
          </cell>
          <cell r="AU394">
            <v>0</v>
          </cell>
          <cell r="AW394">
            <v>0</v>
          </cell>
          <cell r="AY394">
            <v>808028.13104838715</v>
          </cell>
          <cell r="AZ394">
            <v>304.6863239247312</v>
          </cell>
          <cell r="BA394">
            <v>94120.608510638296</v>
          </cell>
          <cell r="BB394">
            <v>35.490425531914894</v>
          </cell>
          <cell r="BC394">
            <v>0</v>
          </cell>
          <cell r="BD394">
            <v>0</v>
          </cell>
          <cell r="BG394">
            <v>0</v>
          </cell>
          <cell r="BH394">
            <v>0</v>
          </cell>
          <cell r="BI394">
            <v>74324.516717325227</v>
          </cell>
          <cell r="BJ394">
            <v>28.025835866261399</v>
          </cell>
          <cell r="BK394">
            <v>0</v>
          </cell>
          <cell r="BL394">
            <v>0</v>
          </cell>
          <cell r="BM394">
            <v>294910.25927051675</v>
          </cell>
          <cell r="BN394">
            <v>111.20296352583588</v>
          </cell>
          <cell r="BO394">
            <v>0</v>
          </cell>
          <cell r="BP394">
            <v>0</v>
          </cell>
          <cell r="BY394">
            <v>1524</v>
          </cell>
          <cell r="CF394">
            <v>377.1866640440598</v>
          </cell>
          <cell r="CG394">
            <v>2142.25</v>
          </cell>
          <cell r="CJ394">
            <v>0</v>
          </cell>
          <cell r="CK394">
            <v>0</v>
          </cell>
          <cell r="CL394">
            <v>0</v>
          </cell>
          <cell r="CM394">
            <v>0</v>
          </cell>
          <cell r="CN394">
            <v>0</v>
          </cell>
          <cell r="CO394">
            <v>0</v>
          </cell>
          <cell r="CX394">
            <v>0</v>
          </cell>
          <cell r="CY394">
            <v>0</v>
          </cell>
          <cell r="DB394">
            <v>0</v>
          </cell>
          <cell r="DC394">
            <v>0</v>
          </cell>
          <cell r="DJ394" t="str">
            <v>НКРКП</v>
          </cell>
          <cell r="DL394">
            <v>40942</v>
          </cell>
          <cell r="DM394">
            <v>28</v>
          </cell>
          <cell r="DT394">
            <v>999.9</v>
          </cell>
        </row>
        <row r="395">
          <cell r="W395">
            <v>934.41666666666663</v>
          </cell>
          <cell r="AF395">
            <v>39926</v>
          </cell>
          <cell r="AG395">
            <v>351</v>
          </cell>
          <cell r="AH395">
            <v>513.22442638623329</v>
          </cell>
          <cell r="AM395">
            <v>28</v>
          </cell>
          <cell r="AO395">
            <v>26163.666666666664</v>
          </cell>
          <cell r="AQ395">
            <v>14370.283938814533</v>
          </cell>
          <cell r="AU395">
            <v>0</v>
          </cell>
          <cell r="AW395">
            <v>0</v>
          </cell>
          <cell r="AY395">
            <v>8531.2170698924747</v>
          </cell>
          <cell r="AZ395">
            <v>304.68632392473125</v>
          </cell>
          <cell r="BA395">
            <v>993.73231357552595</v>
          </cell>
          <cell r="BB395">
            <v>35.490439770554495</v>
          </cell>
          <cell r="BC395">
            <v>0</v>
          </cell>
          <cell r="BD395">
            <v>0</v>
          </cell>
          <cell r="BG395">
            <v>0</v>
          </cell>
          <cell r="BH395">
            <v>0</v>
          </cell>
          <cell r="BI395">
            <v>784.72275334608048</v>
          </cell>
          <cell r="BJ395">
            <v>28.025812619502876</v>
          </cell>
          <cell r="BK395">
            <v>0</v>
          </cell>
          <cell r="BL395">
            <v>0</v>
          </cell>
          <cell r="BM395">
            <v>3113.688336520077</v>
          </cell>
          <cell r="BN395">
            <v>111.20315487571703</v>
          </cell>
          <cell r="BO395">
            <v>0</v>
          </cell>
          <cell r="BP395">
            <v>0</v>
          </cell>
          <cell r="BY395">
            <v>1524</v>
          </cell>
          <cell r="CF395">
            <v>3.9823629687909787</v>
          </cell>
          <cell r="CG395">
            <v>2142.25</v>
          </cell>
          <cell r="CJ395">
            <v>0</v>
          </cell>
          <cell r="CK395">
            <v>0</v>
          </cell>
          <cell r="CL395">
            <v>0</v>
          </cell>
          <cell r="CM395">
            <v>0</v>
          </cell>
          <cell r="CN395">
            <v>0</v>
          </cell>
          <cell r="CO395">
            <v>0</v>
          </cell>
          <cell r="CX395">
            <v>0</v>
          </cell>
          <cell r="CY395">
            <v>0</v>
          </cell>
          <cell r="DB395">
            <v>0</v>
          </cell>
          <cell r="DC395">
            <v>0</v>
          </cell>
          <cell r="DJ395" t="str">
            <v>НКРКП</v>
          </cell>
          <cell r="DL395">
            <v>40942</v>
          </cell>
          <cell r="DM395">
            <v>28</v>
          </cell>
          <cell r="DT395">
            <v>999.9</v>
          </cell>
        </row>
        <row r="396">
          <cell r="W396">
            <v>192.64166666666665</v>
          </cell>
          <cell r="AF396">
            <v>39926</v>
          </cell>
          <cell r="AG396">
            <v>350</v>
          </cell>
          <cell r="AH396">
            <v>345.29921174147609</v>
          </cell>
          <cell r="AM396">
            <v>6199</v>
          </cell>
          <cell r="AO396">
            <v>1194185.6916666667</v>
          </cell>
          <cell r="AQ396">
            <v>2140509.8135854104</v>
          </cell>
          <cell r="AU396">
            <v>0</v>
          </cell>
          <cell r="AW396">
            <v>0</v>
          </cell>
          <cell r="AY396">
            <v>586379.82546165213</v>
          </cell>
          <cell r="AZ396">
            <v>94.59264808221522</v>
          </cell>
          <cell r="BA396">
            <v>469452.40286696004</v>
          </cell>
          <cell r="BB396">
            <v>75.730344066294563</v>
          </cell>
          <cell r="BC396">
            <v>0</v>
          </cell>
          <cell r="BD396">
            <v>0</v>
          </cell>
          <cell r="BG396">
            <v>0</v>
          </cell>
          <cell r="BH396">
            <v>0</v>
          </cell>
          <cell r="BI396">
            <v>183659.79570577902</v>
          </cell>
          <cell r="BJ396">
            <v>29.627326295495891</v>
          </cell>
          <cell r="BK396">
            <v>0</v>
          </cell>
          <cell r="BL396">
            <v>0</v>
          </cell>
          <cell r="BM396">
            <v>689347.22766212164</v>
          </cell>
          <cell r="BN396">
            <v>111.20297268303301</v>
          </cell>
          <cell r="BO396">
            <v>0</v>
          </cell>
          <cell r="BP396">
            <v>0</v>
          </cell>
          <cell r="BY396">
            <v>1524</v>
          </cell>
          <cell r="CF396">
            <v>806.2198557191499</v>
          </cell>
          <cell r="CG396">
            <v>727.32</v>
          </cell>
          <cell r="CJ396">
            <v>0</v>
          </cell>
          <cell r="CK396">
            <v>0</v>
          </cell>
          <cell r="CL396">
            <v>0</v>
          </cell>
          <cell r="CM396">
            <v>0</v>
          </cell>
          <cell r="CN396">
            <v>0</v>
          </cell>
          <cell r="CO396">
            <v>0</v>
          </cell>
          <cell r="CX396">
            <v>0</v>
          </cell>
          <cell r="CY396">
            <v>0</v>
          </cell>
          <cell r="DB396">
            <v>0</v>
          </cell>
          <cell r="DC396">
            <v>0</v>
          </cell>
          <cell r="DJ396" t="str">
            <v>НКРЕ</v>
          </cell>
          <cell r="DL396">
            <v>40526</v>
          </cell>
          <cell r="DM396">
            <v>1854</v>
          </cell>
          <cell r="DO396" t="str">
            <v>Тариф на теплову енергію</v>
          </cell>
          <cell r="DT396">
            <v>240.8</v>
          </cell>
        </row>
        <row r="397">
          <cell r="W397">
            <v>934.41666666666663</v>
          </cell>
          <cell r="AF397">
            <v>39926</v>
          </cell>
          <cell r="AG397">
            <v>351</v>
          </cell>
          <cell r="AH397">
            <v>513.22450607902738</v>
          </cell>
          <cell r="AM397">
            <v>1544</v>
          </cell>
          <cell r="AO397">
            <v>1442739.3333333333</v>
          </cell>
          <cell r="AQ397">
            <v>792418.63738601829</v>
          </cell>
          <cell r="AU397">
            <v>0</v>
          </cell>
          <cell r="AW397">
            <v>0</v>
          </cell>
          <cell r="AY397">
            <v>470435.68413978501</v>
          </cell>
          <cell r="AZ397">
            <v>304.6863239247312</v>
          </cell>
          <cell r="BA397">
            <v>54797.2170212766</v>
          </cell>
          <cell r="BB397">
            <v>35.490425531914894</v>
          </cell>
          <cell r="BC397">
            <v>0</v>
          </cell>
          <cell r="BD397">
            <v>0</v>
          </cell>
          <cell r="BG397">
            <v>0</v>
          </cell>
          <cell r="BH397">
            <v>0</v>
          </cell>
          <cell r="BI397">
            <v>43271.890577507605</v>
          </cell>
          <cell r="BJ397">
            <v>28.025835866261403</v>
          </cell>
          <cell r="BK397">
            <v>0</v>
          </cell>
          <cell r="BL397">
            <v>0</v>
          </cell>
          <cell r="BM397">
            <v>171697.3756838906</v>
          </cell>
          <cell r="BN397">
            <v>111.20296352583588</v>
          </cell>
          <cell r="BO397">
            <v>0</v>
          </cell>
          <cell r="BP397">
            <v>0</v>
          </cell>
          <cell r="BY397">
            <v>1524</v>
          </cell>
          <cell r="CF397">
            <v>219.59887227904539</v>
          </cell>
          <cell r="CG397">
            <v>2142.25</v>
          </cell>
          <cell r="CJ397">
            <v>0</v>
          </cell>
          <cell r="CK397">
            <v>0</v>
          </cell>
          <cell r="CL397">
            <v>0</v>
          </cell>
          <cell r="CM397">
            <v>0</v>
          </cell>
          <cell r="CN397">
            <v>0</v>
          </cell>
          <cell r="CO397">
            <v>0</v>
          </cell>
          <cell r="CX397">
            <v>0</v>
          </cell>
          <cell r="CY397">
            <v>0</v>
          </cell>
          <cell r="DB397">
            <v>0</v>
          </cell>
          <cell r="DC397">
            <v>0</v>
          </cell>
          <cell r="DJ397" t="str">
            <v>НКРКП</v>
          </cell>
          <cell r="DL397">
            <v>40942</v>
          </cell>
          <cell r="DM397">
            <v>28</v>
          </cell>
          <cell r="DT397">
            <v>999.9</v>
          </cell>
        </row>
        <row r="398">
          <cell r="W398">
            <v>934.41666666666663</v>
          </cell>
          <cell r="AF398">
            <v>39926</v>
          </cell>
          <cell r="AG398">
            <v>351</v>
          </cell>
          <cell r="AH398">
            <v>513.22442638623329</v>
          </cell>
          <cell r="AM398">
            <v>21</v>
          </cell>
          <cell r="AO398">
            <v>19622.75</v>
          </cell>
          <cell r="AQ398">
            <v>10777.712954110899</v>
          </cell>
          <cell r="AU398">
            <v>0</v>
          </cell>
          <cell r="AW398">
            <v>0</v>
          </cell>
          <cell r="AY398">
            <v>6398.4128024193551</v>
          </cell>
          <cell r="AZ398">
            <v>304.6863239247312</v>
          </cell>
          <cell r="BA398">
            <v>745.29923518164435</v>
          </cell>
          <cell r="BB398">
            <v>35.490439770554495</v>
          </cell>
          <cell r="BC398">
            <v>0</v>
          </cell>
          <cell r="BD398">
            <v>0</v>
          </cell>
          <cell r="BG398">
            <v>0</v>
          </cell>
          <cell r="BH398">
            <v>0</v>
          </cell>
          <cell r="BI398">
            <v>588.54206500956025</v>
          </cell>
          <cell r="BJ398">
            <v>28.025812619502869</v>
          </cell>
          <cell r="BK398">
            <v>0</v>
          </cell>
          <cell r="BL398">
            <v>0</v>
          </cell>
          <cell r="BM398">
            <v>2335.2662523900572</v>
          </cell>
          <cell r="BN398">
            <v>111.203154875717</v>
          </cell>
          <cell r="BO398">
            <v>0</v>
          </cell>
          <cell r="BP398">
            <v>0</v>
          </cell>
          <cell r="BY398">
            <v>1524</v>
          </cell>
          <cell r="CF398">
            <v>2.9867722265932337</v>
          </cell>
          <cell r="CG398">
            <v>2142.25</v>
          </cell>
          <cell r="CJ398">
            <v>0</v>
          </cell>
          <cell r="CK398">
            <v>0</v>
          </cell>
          <cell r="CL398">
            <v>0</v>
          </cell>
          <cell r="CM398">
            <v>0</v>
          </cell>
          <cell r="CN398">
            <v>0</v>
          </cell>
          <cell r="CO398">
            <v>0</v>
          </cell>
          <cell r="CX398">
            <v>0</v>
          </cell>
          <cell r="CY398">
            <v>0</v>
          </cell>
          <cell r="DB398">
            <v>0</v>
          </cell>
          <cell r="DC398">
            <v>0</v>
          </cell>
          <cell r="DJ398" t="str">
            <v>НКРКП</v>
          </cell>
          <cell r="DL398">
            <v>40942</v>
          </cell>
          <cell r="DM398">
            <v>28</v>
          </cell>
          <cell r="DT398">
            <v>999.9</v>
          </cell>
        </row>
        <row r="399">
          <cell r="W399">
            <v>192.64166666666665</v>
          </cell>
          <cell r="AF399">
            <v>39926</v>
          </cell>
          <cell r="AG399">
            <v>350</v>
          </cell>
          <cell r="AH399">
            <v>345.29921174147603</v>
          </cell>
          <cell r="AM399">
            <v>889</v>
          </cell>
          <cell r="AO399">
            <v>171258.44166666665</v>
          </cell>
          <cell r="AQ399">
            <v>306970.9992381722</v>
          </cell>
          <cell r="AU399">
            <v>0</v>
          </cell>
          <cell r="AW399">
            <v>0</v>
          </cell>
          <cell r="AY399">
            <v>84092.864145089319</v>
          </cell>
          <cell r="AZ399">
            <v>94.592648082215206</v>
          </cell>
          <cell r="BA399">
            <v>67324.275874935862</v>
          </cell>
          <cell r="BB399">
            <v>75.730344066294563</v>
          </cell>
          <cell r="BC399">
            <v>0</v>
          </cell>
          <cell r="BD399">
            <v>0</v>
          </cell>
          <cell r="BG399">
            <v>0</v>
          </cell>
          <cell r="BH399">
            <v>0</v>
          </cell>
          <cell r="BI399">
            <v>26338.693076695843</v>
          </cell>
          <cell r="BJ399">
            <v>29.627326295495887</v>
          </cell>
          <cell r="BK399">
            <v>0</v>
          </cell>
          <cell r="BL399">
            <v>0</v>
          </cell>
          <cell r="BM399">
            <v>98859.442715216341</v>
          </cell>
          <cell r="BN399">
            <v>111.20297268303301</v>
          </cell>
          <cell r="BO399">
            <v>0</v>
          </cell>
          <cell r="BP399">
            <v>0</v>
          </cell>
          <cell r="BY399">
            <v>1524</v>
          </cell>
          <cell r="CF399">
            <v>115.62017288826007</v>
          </cell>
          <cell r="CG399">
            <v>727.32</v>
          </cell>
          <cell r="CJ399">
            <v>0</v>
          </cell>
          <cell r="CK399">
            <v>0</v>
          </cell>
          <cell r="CL399">
            <v>0</v>
          </cell>
          <cell r="CM399">
            <v>0</v>
          </cell>
          <cell r="CN399">
            <v>0</v>
          </cell>
          <cell r="CO399">
            <v>0</v>
          </cell>
          <cell r="CX399">
            <v>0</v>
          </cell>
          <cell r="CY399">
            <v>0</v>
          </cell>
          <cell r="DB399">
            <v>0</v>
          </cell>
          <cell r="DC399">
            <v>0</v>
          </cell>
          <cell r="DJ399" t="str">
            <v>НКРЕ</v>
          </cell>
          <cell r="DL399">
            <v>40526</v>
          </cell>
          <cell r="DM399">
            <v>1854</v>
          </cell>
          <cell r="DO399" t="str">
            <v>Тариф на теплову енергію</v>
          </cell>
          <cell r="DT399">
            <v>240.8</v>
          </cell>
        </row>
        <row r="400">
          <cell r="W400">
            <v>934.41666666666663</v>
          </cell>
          <cell r="AF400">
            <v>39926</v>
          </cell>
          <cell r="AG400">
            <v>351</v>
          </cell>
          <cell r="AH400">
            <v>513.22450607902738</v>
          </cell>
          <cell r="AM400">
            <v>1157</v>
          </cell>
          <cell r="AO400">
            <v>1081120.0833333333</v>
          </cell>
          <cell r="AQ400">
            <v>593800.7535334347</v>
          </cell>
          <cell r="AU400">
            <v>0</v>
          </cell>
          <cell r="AW400">
            <v>0</v>
          </cell>
          <cell r="AY400">
            <v>352522.07678091398</v>
          </cell>
          <cell r="AZ400">
            <v>304.6863239247312</v>
          </cell>
          <cell r="BA400">
            <v>41062.422340425532</v>
          </cell>
          <cell r="BB400">
            <v>35.490425531914894</v>
          </cell>
          <cell r="BC400">
            <v>0</v>
          </cell>
          <cell r="BD400">
            <v>0</v>
          </cell>
          <cell r="BG400">
            <v>0</v>
          </cell>
          <cell r="BH400">
            <v>0</v>
          </cell>
          <cell r="BI400">
            <v>32425.892097264441</v>
          </cell>
          <cell r="BJ400">
            <v>28.025835866261399</v>
          </cell>
          <cell r="BK400">
            <v>0</v>
          </cell>
          <cell r="BL400">
            <v>0</v>
          </cell>
          <cell r="BM400">
            <v>128661.82879939211</v>
          </cell>
          <cell r="BN400">
            <v>111.20296352583588</v>
          </cell>
          <cell r="BO400">
            <v>0</v>
          </cell>
          <cell r="BP400">
            <v>0</v>
          </cell>
          <cell r="BY400">
            <v>1524</v>
          </cell>
          <cell r="CF400">
            <v>164.55692696039864</v>
          </cell>
          <cell r="CG400">
            <v>2142.25</v>
          </cell>
          <cell r="CJ400">
            <v>0</v>
          </cell>
          <cell r="CK400">
            <v>0</v>
          </cell>
          <cell r="CL400">
            <v>0</v>
          </cell>
          <cell r="CM400">
            <v>0</v>
          </cell>
          <cell r="CN400">
            <v>0</v>
          </cell>
          <cell r="CO400">
            <v>0</v>
          </cell>
          <cell r="CX400">
            <v>0</v>
          </cell>
          <cell r="CY400">
            <v>0</v>
          </cell>
          <cell r="DB400">
            <v>0</v>
          </cell>
          <cell r="DC400">
            <v>0</v>
          </cell>
          <cell r="DJ400" t="str">
            <v>НКРКП</v>
          </cell>
          <cell r="DL400">
            <v>40942</v>
          </cell>
          <cell r="DM400">
            <v>28</v>
          </cell>
          <cell r="DT400">
            <v>999.9</v>
          </cell>
        </row>
        <row r="401">
          <cell r="W401">
            <v>934.41666666666663</v>
          </cell>
          <cell r="AF401">
            <v>39926</v>
          </cell>
          <cell r="AG401">
            <v>351</v>
          </cell>
          <cell r="AH401">
            <v>513.22442638623329</v>
          </cell>
          <cell r="AM401">
            <v>61</v>
          </cell>
          <cell r="AO401">
            <v>56999.416666666664</v>
          </cell>
          <cell r="AQ401">
            <v>31306.690009560232</v>
          </cell>
          <cell r="AU401">
            <v>0</v>
          </cell>
          <cell r="AW401">
            <v>0</v>
          </cell>
          <cell r="AY401">
            <v>18585.865759408603</v>
          </cell>
          <cell r="AZ401">
            <v>304.6863239247312</v>
          </cell>
          <cell r="BA401">
            <v>2164.9168260038241</v>
          </cell>
          <cell r="BB401">
            <v>35.490439770554495</v>
          </cell>
          <cell r="BC401">
            <v>0</v>
          </cell>
          <cell r="BD401">
            <v>0</v>
          </cell>
          <cell r="BG401">
            <v>0</v>
          </cell>
          <cell r="BH401">
            <v>0</v>
          </cell>
          <cell r="BI401">
            <v>1709.574569789675</v>
          </cell>
          <cell r="BJ401">
            <v>28.025812619502869</v>
          </cell>
          <cell r="BK401">
            <v>0</v>
          </cell>
          <cell r="BL401">
            <v>0</v>
          </cell>
          <cell r="BM401">
            <v>6783.3924474187379</v>
          </cell>
          <cell r="BN401">
            <v>111.20315487571702</v>
          </cell>
          <cell r="BO401">
            <v>0</v>
          </cell>
          <cell r="BP401">
            <v>0</v>
          </cell>
          <cell r="BY401">
            <v>1524</v>
          </cell>
          <cell r="CF401">
            <v>8.6758621820089168</v>
          </cell>
          <cell r="CG401">
            <v>2142.25</v>
          </cell>
          <cell r="CJ401">
            <v>0</v>
          </cell>
          <cell r="CK401">
            <v>0</v>
          </cell>
          <cell r="CL401">
            <v>0</v>
          </cell>
          <cell r="CM401">
            <v>0</v>
          </cell>
          <cell r="CN401">
            <v>0</v>
          </cell>
          <cell r="CO401">
            <v>0</v>
          </cell>
          <cell r="CX401">
            <v>0</v>
          </cell>
          <cell r="CY401">
            <v>0</v>
          </cell>
          <cell r="DB401">
            <v>0</v>
          </cell>
          <cell r="DC401">
            <v>0</v>
          </cell>
          <cell r="DJ401" t="str">
            <v>НКРКП</v>
          </cell>
          <cell r="DL401">
            <v>40942</v>
          </cell>
          <cell r="DM401">
            <v>28</v>
          </cell>
          <cell r="DT401">
            <v>999.9</v>
          </cell>
        </row>
        <row r="402">
          <cell r="W402">
            <v>192.64166666666665</v>
          </cell>
          <cell r="AF402">
            <v>39926</v>
          </cell>
          <cell r="AG402">
            <v>350</v>
          </cell>
          <cell r="AH402">
            <v>345.29921174147609</v>
          </cell>
          <cell r="AM402">
            <v>15837</v>
          </cell>
          <cell r="AO402">
            <v>3050866.0749999997</v>
          </cell>
          <cell r="AQ402">
            <v>5468503.6163497567</v>
          </cell>
          <cell r="AU402">
            <v>0</v>
          </cell>
          <cell r="AW402">
            <v>0</v>
          </cell>
          <cell r="AY402">
            <v>1498063.7676780424</v>
          </cell>
          <cell r="AZ402">
            <v>94.59264808221522</v>
          </cell>
          <cell r="BA402">
            <v>1199341.458977907</v>
          </cell>
          <cell r="BB402">
            <v>75.730344066294563</v>
          </cell>
          <cell r="BC402">
            <v>0</v>
          </cell>
          <cell r="BD402">
            <v>0</v>
          </cell>
          <cell r="BG402">
            <v>0</v>
          </cell>
          <cell r="BH402">
            <v>0</v>
          </cell>
          <cell r="BI402">
            <v>469207.9665417684</v>
          </cell>
          <cell r="BJ402">
            <v>29.627326295495891</v>
          </cell>
          <cell r="BK402">
            <v>0</v>
          </cell>
          <cell r="BL402">
            <v>0</v>
          </cell>
          <cell r="BM402">
            <v>1761121.4783811937</v>
          </cell>
          <cell r="BN402">
            <v>111.20297268303301</v>
          </cell>
          <cell r="BO402">
            <v>0</v>
          </cell>
          <cell r="BP402">
            <v>0</v>
          </cell>
          <cell r="BY402">
            <v>1524</v>
          </cell>
          <cell r="CF402">
            <v>2059.7037998103206</v>
          </cell>
          <cell r="CG402">
            <v>727.32</v>
          </cell>
          <cell r="CJ402">
            <v>0</v>
          </cell>
          <cell r="CK402">
            <v>0</v>
          </cell>
          <cell r="CL402">
            <v>0</v>
          </cell>
          <cell r="CM402">
            <v>0</v>
          </cell>
          <cell r="CN402">
            <v>0</v>
          </cell>
          <cell r="CO402">
            <v>0</v>
          </cell>
          <cell r="CX402">
            <v>0</v>
          </cell>
          <cell r="CY402">
            <v>0</v>
          </cell>
          <cell r="DB402">
            <v>0</v>
          </cell>
          <cell r="DC402">
            <v>0</v>
          </cell>
          <cell r="DJ402" t="str">
            <v>НКРЕ</v>
          </cell>
          <cell r="DL402">
            <v>40526</v>
          </cell>
          <cell r="DM402">
            <v>1854</v>
          </cell>
          <cell r="DO402" t="str">
            <v>Тариф на теплову енергію</v>
          </cell>
          <cell r="DT402">
            <v>240.8</v>
          </cell>
        </row>
        <row r="403">
          <cell r="W403">
            <v>934.41666666666663</v>
          </cell>
          <cell r="AF403">
            <v>39926</v>
          </cell>
          <cell r="AG403">
            <v>351</v>
          </cell>
          <cell r="AH403">
            <v>513.22450607902749</v>
          </cell>
          <cell r="AM403">
            <v>4850</v>
          </cell>
          <cell r="AO403">
            <v>4531920.833333333</v>
          </cell>
          <cell r="AQ403">
            <v>2489138.8544832831</v>
          </cell>
          <cell r="AU403">
            <v>0</v>
          </cell>
          <cell r="AW403">
            <v>0</v>
          </cell>
          <cell r="AY403">
            <v>1477728.6710349463</v>
          </cell>
          <cell r="AZ403">
            <v>304.6863239247312</v>
          </cell>
          <cell r="BA403">
            <v>172128.56382978725</v>
          </cell>
          <cell r="BB403">
            <v>35.490425531914894</v>
          </cell>
          <cell r="BC403">
            <v>0</v>
          </cell>
          <cell r="BD403">
            <v>0</v>
          </cell>
          <cell r="BG403">
            <v>0</v>
          </cell>
          <cell r="BH403">
            <v>0</v>
          </cell>
          <cell r="BI403">
            <v>135925.30395136779</v>
          </cell>
          <cell r="BJ403">
            <v>28.025835866261399</v>
          </cell>
          <cell r="BK403">
            <v>0</v>
          </cell>
          <cell r="BL403">
            <v>0</v>
          </cell>
          <cell r="BM403">
            <v>539334.37310030404</v>
          </cell>
          <cell r="BN403">
            <v>111.20296352583588</v>
          </cell>
          <cell r="BO403">
            <v>0</v>
          </cell>
          <cell r="BP403">
            <v>0</v>
          </cell>
          <cell r="BY403">
            <v>1524</v>
          </cell>
          <cell r="CF403">
            <v>689.80215709415165</v>
          </cell>
          <cell r="CG403">
            <v>2142.25</v>
          </cell>
          <cell r="CJ403">
            <v>0</v>
          </cell>
          <cell r="CK403">
            <v>0</v>
          </cell>
          <cell r="CL403">
            <v>0</v>
          </cell>
          <cell r="CM403">
            <v>0</v>
          </cell>
          <cell r="CN403">
            <v>0</v>
          </cell>
          <cell r="CO403">
            <v>0</v>
          </cell>
          <cell r="CX403">
            <v>0</v>
          </cell>
          <cell r="CY403">
            <v>0</v>
          </cell>
          <cell r="DB403">
            <v>0</v>
          </cell>
          <cell r="DC403">
            <v>0</v>
          </cell>
          <cell r="DJ403" t="str">
            <v>НКРКП</v>
          </cell>
          <cell r="DL403">
            <v>40942</v>
          </cell>
          <cell r="DM403">
            <v>28</v>
          </cell>
          <cell r="DT403">
            <v>999.9</v>
          </cell>
        </row>
        <row r="404">
          <cell r="W404">
            <v>934.41666666666663</v>
          </cell>
          <cell r="AF404">
            <v>39926</v>
          </cell>
          <cell r="AG404">
            <v>351</v>
          </cell>
          <cell r="AH404">
            <v>513.22442638623329</v>
          </cell>
          <cell r="AM404">
            <v>1281</v>
          </cell>
          <cell r="AO404">
            <v>1196987.75</v>
          </cell>
          <cell r="AQ404">
            <v>657440.49020076485</v>
          </cell>
          <cell r="AU404">
            <v>0</v>
          </cell>
          <cell r="AW404">
            <v>0</v>
          </cell>
          <cell r="AY404">
            <v>390303.18094758061</v>
          </cell>
          <cell r="AZ404">
            <v>304.68632392473114</v>
          </cell>
          <cell r="BA404">
            <v>45463.25334608031</v>
          </cell>
          <cell r="BB404">
            <v>35.490439770554495</v>
          </cell>
          <cell r="BC404">
            <v>0</v>
          </cell>
          <cell r="BD404">
            <v>0</v>
          </cell>
          <cell r="BG404">
            <v>0</v>
          </cell>
          <cell r="BH404">
            <v>0</v>
          </cell>
          <cell r="BI404">
            <v>35901.065965583177</v>
          </cell>
          <cell r="BJ404">
            <v>28.025812619502869</v>
          </cell>
          <cell r="BK404">
            <v>0</v>
          </cell>
          <cell r="BL404">
            <v>0</v>
          </cell>
          <cell r="BM404">
            <v>142451.24139579351</v>
          </cell>
          <cell r="BN404">
            <v>111.20315487571702</v>
          </cell>
          <cell r="BO404">
            <v>0</v>
          </cell>
          <cell r="BP404">
            <v>0</v>
          </cell>
          <cell r="BY404">
            <v>1524</v>
          </cell>
          <cell r="CF404">
            <v>182.19310582218725</v>
          </cell>
          <cell r="CG404">
            <v>2142.25</v>
          </cell>
          <cell r="CJ404">
            <v>0</v>
          </cell>
          <cell r="CK404">
            <v>0</v>
          </cell>
          <cell r="CL404">
            <v>0</v>
          </cell>
          <cell r="CM404">
            <v>0</v>
          </cell>
          <cell r="CN404">
            <v>0</v>
          </cell>
          <cell r="CO404">
            <v>0</v>
          </cell>
          <cell r="CX404">
            <v>0</v>
          </cell>
          <cell r="CY404">
            <v>0</v>
          </cell>
          <cell r="DB404">
            <v>0</v>
          </cell>
          <cell r="DC404">
            <v>0</v>
          </cell>
          <cell r="DJ404" t="str">
            <v>НКРКП</v>
          </cell>
          <cell r="DL404">
            <v>40942</v>
          </cell>
          <cell r="DM404">
            <v>28</v>
          </cell>
          <cell r="DT404">
            <v>999.9</v>
          </cell>
        </row>
        <row r="405">
          <cell r="W405">
            <v>205.10833333333335</v>
          </cell>
          <cell r="AF405">
            <v>39926</v>
          </cell>
          <cell r="AG405">
            <v>350</v>
          </cell>
          <cell r="AH405">
            <v>345.29921174147609</v>
          </cell>
          <cell r="AM405">
            <v>6779</v>
          </cell>
          <cell r="AO405">
            <v>1390429.3916666668</v>
          </cell>
          <cell r="AQ405">
            <v>2340783.3563954663</v>
          </cell>
          <cell r="AU405">
            <v>0</v>
          </cell>
          <cell r="AW405">
            <v>0</v>
          </cell>
          <cell r="AY405">
            <v>641243.56134933699</v>
          </cell>
          <cell r="AZ405">
            <v>94.59264808221522</v>
          </cell>
          <cell r="BA405">
            <v>513376.00242541084</v>
          </cell>
          <cell r="BB405">
            <v>75.730344066294563</v>
          </cell>
          <cell r="BC405">
            <v>0</v>
          </cell>
          <cell r="BD405">
            <v>0</v>
          </cell>
          <cell r="BG405">
            <v>0</v>
          </cell>
          <cell r="BH405">
            <v>0</v>
          </cell>
          <cell r="BI405">
            <v>200843.64495716663</v>
          </cell>
          <cell r="BJ405">
            <v>29.627326295495887</v>
          </cell>
          <cell r="BK405">
            <v>0</v>
          </cell>
          <cell r="BL405">
            <v>0</v>
          </cell>
          <cell r="BM405">
            <v>753844.95181828074</v>
          </cell>
          <cell r="BN405">
            <v>111.20297268303301</v>
          </cell>
          <cell r="BO405">
            <v>0</v>
          </cell>
          <cell r="BP405">
            <v>0</v>
          </cell>
          <cell r="BY405">
            <v>1524</v>
          </cell>
          <cell r="CF405">
            <v>881.65258943702486</v>
          </cell>
          <cell r="CG405">
            <v>727.32</v>
          </cell>
          <cell r="CJ405">
            <v>0</v>
          </cell>
          <cell r="CK405">
            <v>0</v>
          </cell>
          <cell r="CL405">
            <v>0</v>
          </cell>
          <cell r="CM405">
            <v>0</v>
          </cell>
          <cell r="CN405">
            <v>0</v>
          </cell>
          <cell r="CO405">
            <v>0</v>
          </cell>
          <cell r="CX405">
            <v>0</v>
          </cell>
          <cell r="CY405">
            <v>0</v>
          </cell>
          <cell r="DB405">
            <v>0</v>
          </cell>
          <cell r="DC405">
            <v>0</v>
          </cell>
          <cell r="DJ405" t="str">
            <v>НКРЕ</v>
          </cell>
          <cell r="DL405">
            <v>40526</v>
          </cell>
          <cell r="DM405">
            <v>1854</v>
          </cell>
          <cell r="DO405" t="str">
            <v>Тариф на теплову енергію</v>
          </cell>
          <cell r="DT405">
            <v>225.62</v>
          </cell>
        </row>
        <row r="406">
          <cell r="W406">
            <v>905.5916666666667</v>
          </cell>
          <cell r="AF406">
            <v>39926</v>
          </cell>
          <cell r="AG406">
            <v>351</v>
          </cell>
          <cell r="AH406">
            <v>513.22450607902738</v>
          </cell>
          <cell r="AM406">
            <v>1425</v>
          </cell>
          <cell r="AO406">
            <v>1290468.125</v>
          </cell>
          <cell r="AQ406">
            <v>731344.92116261402</v>
          </cell>
          <cell r="AU406">
            <v>0</v>
          </cell>
          <cell r="AW406">
            <v>0</v>
          </cell>
          <cell r="AY406">
            <v>434178.01159274194</v>
          </cell>
          <cell r="AZ406">
            <v>304.6863239247312</v>
          </cell>
          <cell r="BA406">
            <v>50573.856382978724</v>
          </cell>
          <cell r="BB406">
            <v>35.490425531914894</v>
          </cell>
          <cell r="BC406">
            <v>0</v>
          </cell>
          <cell r="BD406">
            <v>0</v>
          </cell>
          <cell r="BG406">
            <v>0</v>
          </cell>
          <cell r="BH406">
            <v>0</v>
          </cell>
          <cell r="BI406">
            <v>39936.816109422492</v>
          </cell>
          <cell r="BJ406">
            <v>28.025835866261399</v>
          </cell>
          <cell r="BK406">
            <v>0</v>
          </cell>
          <cell r="BL406">
            <v>0</v>
          </cell>
          <cell r="BM406">
            <v>158464.2230243161</v>
          </cell>
          <cell r="BN406">
            <v>111.20296352583586</v>
          </cell>
          <cell r="BO406">
            <v>0</v>
          </cell>
          <cell r="BP406">
            <v>0</v>
          </cell>
          <cell r="BY406">
            <v>1524</v>
          </cell>
          <cell r="CF406">
            <v>202.67382966168373</v>
          </cell>
          <cell r="CG406">
            <v>2142.25</v>
          </cell>
          <cell r="CJ406">
            <v>0</v>
          </cell>
          <cell r="CK406">
            <v>0</v>
          </cell>
          <cell r="CL406">
            <v>0</v>
          </cell>
          <cell r="CM406">
            <v>0</v>
          </cell>
          <cell r="CN406">
            <v>0</v>
          </cell>
          <cell r="CO406">
            <v>0</v>
          </cell>
          <cell r="CX406">
            <v>0</v>
          </cell>
          <cell r="CY406">
            <v>0</v>
          </cell>
          <cell r="DB406">
            <v>0</v>
          </cell>
          <cell r="DC406">
            <v>0</v>
          </cell>
          <cell r="DJ406" t="str">
            <v>НКРКП</v>
          </cell>
          <cell r="DL406">
            <v>40942</v>
          </cell>
          <cell r="DM406">
            <v>28</v>
          </cell>
          <cell r="DT406">
            <v>999.9</v>
          </cell>
        </row>
        <row r="407">
          <cell r="W407">
            <v>905.5916666666667</v>
          </cell>
          <cell r="AF407">
            <v>39926</v>
          </cell>
          <cell r="AG407">
            <v>351</v>
          </cell>
          <cell r="AH407">
            <v>513.22442638623329</v>
          </cell>
          <cell r="AM407">
            <v>44</v>
          </cell>
          <cell r="AO407">
            <v>39846.033333333333</v>
          </cell>
          <cell r="AQ407">
            <v>22581.874760994266</v>
          </cell>
          <cell r="AU407">
            <v>0</v>
          </cell>
          <cell r="AW407">
            <v>0</v>
          </cell>
          <cell r="AY407">
            <v>13406.198252688173</v>
          </cell>
          <cell r="AZ407">
            <v>304.6863239247312</v>
          </cell>
          <cell r="BA407">
            <v>1561.5793499043978</v>
          </cell>
          <cell r="BB407">
            <v>35.490439770554495</v>
          </cell>
          <cell r="BC407">
            <v>0</v>
          </cell>
          <cell r="BD407">
            <v>0</v>
          </cell>
          <cell r="BG407">
            <v>0</v>
          </cell>
          <cell r="BH407">
            <v>0</v>
          </cell>
          <cell r="BI407">
            <v>1233.1357552581262</v>
          </cell>
          <cell r="BJ407">
            <v>28.025812619502869</v>
          </cell>
          <cell r="BK407">
            <v>0</v>
          </cell>
          <cell r="BL407">
            <v>0</v>
          </cell>
          <cell r="BM407">
            <v>4892.9388145315488</v>
          </cell>
          <cell r="BN407">
            <v>111.20315487571702</v>
          </cell>
          <cell r="BO407">
            <v>0</v>
          </cell>
          <cell r="BP407">
            <v>0</v>
          </cell>
          <cell r="BY407">
            <v>1524</v>
          </cell>
          <cell r="CF407">
            <v>6.2579989509572522</v>
          </cell>
          <cell r="CG407">
            <v>2142.25</v>
          </cell>
          <cell r="CJ407">
            <v>0</v>
          </cell>
          <cell r="CK407">
            <v>0</v>
          </cell>
          <cell r="CL407">
            <v>0</v>
          </cell>
          <cell r="CM407">
            <v>0</v>
          </cell>
          <cell r="CN407">
            <v>0</v>
          </cell>
          <cell r="CO407">
            <v>0</v>
          </cell>
          <cell r="CX407">
            <v>0</v>
          </cell>
          <cell r="CY407">
            <v>0</v>
          </cell>
          <cell r="DB407">
            <v>0</v>
          </cell>
          <cell r="DC407">
            <v>0</v>
          </cell>
          <cell r="DJ407" t="str">
            <v>НКРКП</v>
          </cell>
          <cell r="DL407">
            <v>40942</v>
          </cell>
          <cell r="DM407">
            <v>28</v>
          </cell>
          <cell r="DT407">
            <v>999.9</v>
          </cell>
        </row>
        <row r="408">
          <cell r="W408">
            <v>554.2833333333333</v>
          </cell>
          <cell r="AF408">
            <v>39926</v>
          </cell>
          <cell r="AG408">
            <v>351</v>
          </cell>
          <cell r="AH408">
            <v>513.22450607902738</v>
          </cell>
          <cell r="AM408">
            <v>2463</v>
          </cell>
          <cell r="AO408">
            <v>1365199.8499999999</v>
          </cell>
          <cell r="AQ408">
            <v>1264071.9584726444</v>
          </cell>
          <cell r="AU408">
            <v>0</v>
          </cell>
          <cell r="AW408">
            <v>0</v>
          </cell>
          <cell r="AY408">
            <v>750442.41582661297</v>
          </cell>
          <cell r="AZ408">
            <v>304.6863239247312</v>
          </cell>
          <cell r="BA408">
            <v>87412.918085106387</v>
          </cell>
          <cell r="BB408">
            <v>35.490425531914894</v>
          </cell>
          <cell r="BC408">
            <v>0</v>
          </cell>
          <cell r="BD408">
            <v>0</v>
          </cell>
          <cell r="BG408">
            <v>0</v>
          </cell>
          <cell r="BH408">
            <v>0</v>
          </cell>
          <cell r="BI408">
            <v>69027.633738601828</v>
          </cell>
          <cell r="BJ408">
            <v>28.025835866261399</v>
          </cell>
          <cell r="BK408">
            <v>0</v>
          </cell>
          <cell r="BL408">
            <v>0</v>
          </cell>
          <cell r="BM408">
            <v>273892.89916413376</v>
          </cell>
          <cell r="BN408">
            <v>111.20296352583587</v>
          </cell>
          <cell r="BO408">
            <v>0</v>
          </cell>
          <cell r="BP408">
            <v>0</v>
          </cell>
          <cell r="BY408">
            <v>1524</v>
          </cell>
          <cell r="CF408">
            <v>350.3057140047207</v>
          </cell>
          <cell r="CG408">
            <v>2142.25</v>
          </cell>
          <cell r="CJ408">
            <v>0</v>
          </cell>
          <cell r="CK408">
            <v>0</v>
          </cell>
          <cell r="CL408">
            <v>0</v>
          </cell>
          <cell r="CM408">
            <v>0</v>
          </cell>
          <cell r="CN408">
            <v>0</v>
          </cell>
          <cell r="CO408">
            <v>0</v>
          </cell>
          <cell r="CX408">
            <v>0</v>
          </cell>
          <cell r="CY408">
            <v>0</v>
          </cell>
          <cell r="DB408">
            <v>0</v>
          </cell>
          <cell r="DC408">
            <v>0</v>
          </cell>
          <cell r="DJ408" t="str">
            <v>НКРКП</v>
          </cell>
          <cell r="DL408">
            <v>40942</v>
          </cell>
          <cell r="DM408">
            <v>28</v>
          </cell>
          <cell r="DT408">
            <v>819.78</v>
          </cell>
        </row>
        <row r="409">
          <cell r="W409">
            <v>372.91666666666669</v>
          </cell>
          <cell r="AF409">
            <v>39926</v>
          </cell>
          <cell r="AG409">
            <v>350</v>
          </cell>
          <cell r="AH409">
            <v>345.29921174147609</v>
          </cell>
          <cell r="AM409">
            <v>1499</v>
          </cell>
          <cell r="AO409">
            <v>559002.08333333337</v>
          </cell>
          <cell r="AQ409">
            <v>517603.51840047265</v>
          </cell>
          <cell r="AU409">
            <v>0</v>
          </cell>
          <cell r="AW409">
            <v>0</v>
          </cell>
          <cell r="AY409">
            <v>141794.37947524062</v>
          </cell>
          <cell r="AZ409">
            <v>94.59264808221522</v>
          </cell>
          <cell r="BA409">
            <v>113519.78575537555</v>
          </cell>
          <cell r="BB409">
            <v>75.730344066294563</v>
          </cell>
          <cell r="BC409">
            <v>0</v>
          </cell>
          <cell r="BD409">
            <v>0</v>
          </cell>
          <cell r="BG409">
            <v>0</v>
          </cell>
          <cell r="BH409">
            <v>0</v>
          </cell>
          <cell r="BI409">
            <v>44411.362116948338</v>
          </cell>
          <cell r="BJ409">
            <v>29.627326295495887</v>
          </cell>
          <cell r="BK409">
            <v>0</v>
          </cell>
          <cell r="BL409">
            <v>0</v>
          </cell>
          <cell r="BM409">
            <v>166693.25605186648</v>
          </cell>
          <cell r="BN409">
            <v>111.20297268303301</v>
          </cell>
          <cell r="BO409">
            <v>0</v>
          </cell>
          <cell r="BP409">
            <v>0</v>
          </cell>
          <cell r="BY409">
            <v>1524</v>
          </cell>
          <cell r="CF409">
            <v>194.95459972947341</v>
          </cell>
          <cell r="CG409">
            <v>727.32</v>
          </cell>
          <cell r="CJ409">
            <v>0</v>
          </cell>
          <cell r="CK409">
            <v>0</v>
          </cell>
          <cell r="CL409">
            <v>0</v>
          </cell>
          <cell r="CM409">
            <v>0</v>
          </cell>
          <cell r="CN409">
            <v>0</v>
          </cell>
          <cell r="CO409">
            <v>0</v>
          </cell>
          <cell r="CX409">
            <v>0</v>
          </cell>
          <cell r="CY409">
            <v>0</v>
          </cell>
          <cell r="DB409">
            <v>0</v>
          </cell>
          <cell r="DC409">
            <v>0</v>
          </cell>
          <cell r="DJ409" t="str">
            <v>НКРЕ</v>
          </cell>
          <cell r="DL409">
            <v>40526</v>
          </cell>
          <cell r="DM409">
            <v>1854</v>
          </cell>
          <cell r="DO409" t="str">
            <v>Тариф на теплову енергію</v>
          </cell>
          <cell r="DT409">
            <v>410.21</v>
          </cell>
        </row>
        <row r="410">
          <cell r="W410">
            <v>554.2833333333333</v>
          </cell>
          <cell r="AF410">
            <v>39926</v>
          </cell>
          <cell r="AG410">
            <v>351</v>
          </cell>
          <cell r="AH410">
            <v>513.22450607902738</v>
          </cell>
          <cell r="AM410">
            <v>4190</v>
          </cell>
          <cell r="AO410">
            <v>2322447.1666666665</v>
          </cell>
          <cell r="AQ410">
            <v>2150410.6804711246</v>
          </cell>
          <cell r="AU410">
            <v>0</v>
          </cell>
          <cell r="AW410">
            <v>0</v>
          </cell>
          <cell r="AY410">
            <v>1276635.6972446237</v>
          </cell>
          <cell r="AZ410">
            <v>304.6863239247312</v>
          </cell>
          <cell r="BA410">
            <v>148704.88297872341</v>
          </cell>
          <cell r="BB410">
            <v>35.490425531914894</v>
          </cell>
          <cell r="BC410">
            <v>0</v>
          </cell>
          <cell r="BD410">
            <v>0</v>
          </cell>
          <cell r="BG410">
            <v>0</v>
          </cell>
          <cell r="BH410">
            <v>0</v>
          </cell>
          <cell r="BI410">
            <v>117428.25227963526</v>
          </cell>
          <cell r="BJ410">
            <v>28.025835866261399</v>
          </cell>
          <cell r="BK410">
            <v>0</v>
          </cell>
          <cell r="BL410">
            <v>0</v>
          </cell>
          <cell r="BM410">
            <v>465940.41717325227</v>
          </cell>
          <cell r="BN410">
            <v>111.20296352583587</v>
          </cell>
          <cell r="BO410">
            <v>0</v>
          </cell>
          <cell r="BP410">
            <v>0</v>
          </cell>
          <cell r="BY410">
            <v>1524</v>
          </cell>
          <cell r="CF410">
            <v>595.93217282979288</v>
          </cell>
          <cell r="CG410">
            <v>2142.25</v>
          </cell>
          <cell r="CJ410">
            <v>0</v>
          </cell>
          <cell r="CK410">
            <v>0</v>
          </cell>
          <cell r="CL410">
            <v>0</v>
          </cell>
          <cell r="CM410">
            <v>0</v>
          </cell>
          <cell r="CN410">
            <v>0</v>
          </cell>
          <cell r="CO410">
            <v>0</v>
          </cell>
          <cell r="CX410">
            <v>0</v>
          </cell>
          <cell r="CY410">
            <v>0</v>
          </cell>
          <cell r="DB410">
            <v>0</v>
          </cell>
          <cell r="DC410">
            <v>0</v>
          </cell>
          <cell r="DJ410" t="str">
            <v>НКРКП</v>
          </cell>
          <cell r="DL410">
            <v>40942</v>
          </cell>
          <cell r="DM410">
            <v>28</v>
          </cell>
          <cell r="DT410">
            <v>819.78</v>
          </cell>
        </row>
        <row r="411">
          <cell r="W411">
            <v>554.2833333333333</v>
          </cell>
          <cell r="AF411">
            <v>39926</v>
          </cell>
          <cell r="AG411">
            <v>351</v>
          </cell>
          <cell r="AH411">
            <v>513.22442638623329</v>
          </cell>
          <cell r="AM411">
            <v>26</v>
          </cell>
          <cell r="AO411">
            <v>14411.366666666665</v>
          </cell>
          <cell r="AQ411">
            <v>13343.835086042065</v>
          </cell>
          <cell r="AU411">
            <v>0</v>
          </cell>
          <cell r="AW411">
            <v>0</v>
          </cell>
          <cell r="AY411">
            <v>7921.844422043011</v>
          </cell>
          <cell r="AZ411">
            <v>304.6863239247312</v>
          </cell>
          <cell r="BA411">
            <v>922.75143403441689</v>
          </cell>
          <cell r="BB411">
            <v>35.490439770554495</v>
          </cell>
          <cell r="BC411">
            <v>0</v>
          </cell>
          <cell r="BD411">
            <v>0</v>
          </cell>
          <cell r="BG411">
            <v>0</v>
          </cell>
          <cell r="BH411">
            <v>0</v>
          </cell>
          <cell r="BI411">
            <v>728.67112810707454</v>
          </cell>
          <cell r="BJ411">
            <v>28.025812619502865</v>
          </cell>
          <cell r="BK411">
            <v>0</v>
          </cell>
          <cell r="BL411">
            <v>0</v>
          </cell>
          <cell r="BM411">
            <v>2891.2820267686425</v>
          </cell>
          <cell r="BN411">
            <v>111.20315487571702</v>
          </cell>
          <cell r="BO411">
            <v>0</v>
          </cell>
          <cell r="BP411">
            <v>0</v>
          </cell>
          <cell r="BY411">
            <v>1524</v>
          </cell>
          <cell r="CF411">
            <v>3.6979084710201944</v>
          </cell>
          <cell r="CG411">
            <v>2142.25</v>
          </cell>
          <cell r="CJ411">
            <v>0</v>
          </cell>
          <cell r="CK411">
            <v>0</v>
          </cell>
          <cell r="CL411">
            <v>0</v>
          </cell>
          <cell r="CM411">
            <v>0</v>
          </cell>
          <cell r="CN411">
            <v>0</v>
          </cell>
          <cell r="CO411">
            <v>0</v>
          </cell>
          <cell r="CX411">
            <v>0</v>
          </cell>
          <cell r="CY411">
            <v>0</v>
          </cell>
          <cell r="DB411">
            <v>0</v>
          </cell>
          <cell r="DC411">
            <v>0</v>
          </cell>
          <cell r="DJ411" t="str">
            <v>НКРКП</v>
          </cell>
          <cell r="DL411">
            <v>40942</v>
          </cell>
          <cell r="DM411">
            <v>28</v>
          </cell>
          <cell r="DT411">
            <v>819.78</v>
          </cell>
        </row>
        <row r="412">
          <cell r="W412">
            <v>178.34</v>
          </cell>
          <cell r="AF412">
            <v>39927</v>
          </cell>
          <cell r="AG412">
            <v>352</v>
          </cell>
          <cell r="AH412">
            <v>370.90954180444027</v>
          </cell>
          <cell r="AM412">
            <v>4234</v>
          </cell>
          <cell r="AO412">
            <v>755091.56</v>
          </cell>
          <cell r="AQ412">
            <v>1570431</v>
          </cell>
          <cell r="AU412">
            <v>0</v>
          </cell>
          <cell r="AW412">
            <v>0</v>
          </cell>
          <cell r="AY412">
            <v>522966.37909499998</v>
          </cell>
          <cell r="AZ412">
            <v>123.51591381554086</v>
          </cell>
          <cell r="BA412">
            <v>0</v>
          </cell>
          <cell r="BB412">
            <v>0</v>
          </cell>
          <cell r="BC412">
            <v>0</v>
          </cell>
          <cell r="BD412">
            <v>0</v>
          </cell>
          <cell r="BG412">
            <v>0</v>
          </cell>
          <cell r="BH412">
            <v>0</v>
          </cell>
          <cell r="BI412">
            <v>202821.3</v>
          </cell>
          <cell r="BJ412">
            <v>47.90299952763344</v>
          </cell>
          <cell r="BK412">
            <v>0</v>
          </cell>
          <cell r="BL412">
            <v>0</v>
          </cell>
          <cell r="BM412">
            <v>612154.30000000005</v>
          </cell>
          <cell r="BN412">
            <v>144.58060935285783</v>
          </cell>
          <cell r="BO412">
            <v>0</v>
          </cell>
          <cell r="BP412">
            <v>0</v>
          </cell>
          <cell r="BY412">
            <v>1643</v>
          </cell>
          <cell r="CF412">
            <v>719.03499999999997</v>
          </cell>
          <cell r="CG412">
            <v>727.31700000000001</v>
          </cell>
          <cell r="CJ412">
            <v>0</v>
          </cell>
          <cell r="CK412">
            <v>0</v>
          </cell>
          <cell r="CL412">
            <v>0</v>
          </cell>
          <cell r="CM412">
            <v>0</v>
          </cell>
          <cell r="CN412">
            <v>0</v>
          </cell>
          <cell r="CO412">
            <v>0</v>
          </cell>
          <cell r="CX412">
            <v>0</v>
          </cell>
          <cell r="CY412">
            <v>0</v>
          </cell>
          <cell r="DB412">
            <v>0</v>
          </cell>
          <cell r="DC412">
            <v>0</v>
          </cell>
          <cell r="DJ412" t="str">
            <v>НКРЕ</v>
          </cell>
          <cell r="DL412">
            <v>40526</v>
          </cell>
          <cell r="DM412">
            <v>1854</v>
          </cell>
          <cell r="DO412" t="str">
            <v>Тариф на теплову енергію</v>
          </cell>
          <cell r="DT412">
            <v>408</v>
          </cell>
        </row>
        <row r="413">
          <cell r="W413">
            <v>911.33333333333326</v>
          </cell>
          <cell r="AF413">
            <v>39927</v>
          </cell>
          <cell r="AG413">
            <v>353</v>
          </cell>
          <cell r="AH413">
            <v>597.61752004935227</v>
          </cell>
          <cell r="AM413">
            <v>4863</v>
          </cell>
          <cell r="AO413">
            <v>4431814</v>
          </cell>
          <cell r="AQ413">
            <v>2906214</v>
          </cell>
          <cell r="AU413">
            <v>0</v>
          </cell>
          <cell r="AW413">
            <v>0</v>
          </cell>
          <cell r="AY413">
            <v>1763142.4442499999</v>
          </cell>
          <cell r="AZ413">
            <v>362.56270702241414</v>
          </cell>
          <cell r="BA413">
            <v>0</v>
          </cell>
          <cell r="BB413">
            <v>0</v>
          </cell>
          <cell r="BC413">
            <v>0</v>
          </cell>
          <cell r="BD413">
            <v>0</v>
          </cell>
          <cell r="BG413">
            <v>0</v>
          </cell>
          <cell r="BH413">
            <v>0</v>
          </cell>
          <cell r="BI413">
            <v>156131.4</v>
          </cell>
          <cell r="BJ413">
            <v>32.105983960518195</v>
          </cell>
          <cell r="BK413">
            <v>0</v>
          </cell>
          <cell r="BL413">
            <v>0</v>
          </cell>
          <cell r="BM413">
            <v>704422.7</v>
          </cell>
          <cell r="BN413">
            <v>144.85352662965246</v>
          </cell>
          <cell r="BO413">
            <v>0</v>
          </cell>
          <cell r="BP413">
            <v>0</v>
          </cell>
          <cell r="BY413">
            <v>1643</v>
          </cell>
          <cell r="CF413">
            <v>823.03300000000002</v>
          </cell>
          <cell r="CG413">
            <v>2142.25</v>
          </cell>
          <cell r="CJ413">
            <v>0</v>
          </cell>
          <cell r="CK413">
            <v>0</v>
          </cell>
          <cell r="CL413">
            <v>0</v>
          </cell>
          <cell r="CM413">
            <v>0</v>
          </cell>
          <cell r="CN413">
            <v>0</v>
          </cell>
          <cell r="CO413">
            <v>0</v>
          </cell>
          <cell r="CX413">
            <v>0</v>
          </cell>
          <cell r="CY413">
            <v>0</v>
          </cell>
          <cell r="DB413">
            <v>0</v>
          </cell>
          <cell r="DC413">
            <v>0</v>
          </cell>
          <cell r="DJ413" t="str">
            <v>НКРКП</v>
          </cell>
          <cell r="DL413">
            <v>40942</v>
          </cell>
          <cell r="DM413">
            <v>28</v>
          </cell>
          <cell r="DT413">
            <v>999.9</v>
          </cell>
        </row>
        <row r="414">
          <cell r="W414">
            <v>911.33333333333326</v>
          </cell>
          <cell r="AF414">
            <v>39927</v>
          </cell>
          <cell r="AG414">
            <v>353</v>
          </cell>
          <cell r="AH414">
            <v>597.61917549661246</v>
          </cell>
          <cell r="AM414">
            <v>390.99900000000002</v>
          </cell>
          <cell r="AO414">
            <v>356330.42200000002</v>
          </cell>
          <cell r="AQ414">
            <v>233668.5</v>
          </cell>
          <cell r="AU414">
            <v>0</v>
          </cell>
          <cell r="AW414">
            <v>0</v>
          </cell>
          <cell r="AY414">
            <v>141762.322625</v>
          </cell>
          <cell r="AZ414">
            <v>362.56441224913618</v>
          </cell>
          <cell r="BA414">
            <v>0</v>
          </cell>
          <cell r="BB414">
            <v>0</v>
          </cell>
          <cell r="BC414">
            <v>0</v>
          </cell>
          <cell r="BD414">
            <v>0</v>
          </cell>
          <cell r="BG414">
            <v>0</v>
          </cell>
          <cell r="BH414">
            <v>0</v>
          </cell>
          <cell r="BI414">
            <v>12553.5</v>
          </cell>
          <cell r="BJ414">
            <v>32.106220220512071</v>
          </cell>
          <cell r="BK414">
            <v>0</v>
          </cell>
          <cell r="BL414">
            <v>0</v>
          </cell>
          <cell r="BM414">
            <v>56637.5</v>
          </cell>
          <cell r="BN414">
            <v>144.85331164529831</v>
          </cell>
          <cell r="BO414">
            <v>0</v>
          </cell>
          <cell r="BP414">
            <v>0</v>
          </cell>
          <cell r="BY414">
            <v>1643</v>
          </cell>
          <cell r="CF414">
            <v>66.174499999999995</v>
          </cell>
          <cell r="CG414">
            <v>2142.25</v>
          </cell>
          <cell r="CJ414">
            <v>0</v>
          </cell>
          <cell r="CK414">
            <v>0</v>
          </cell>
          <cell r="CL414">
            <v>0</v>
          </cell>
          <cell r="CM414">
            <v>0</v>
          </cell>
          <cell r="CN414">
            <v>0</v>
          </cell>
          <cell r="CO414">
            <v>0</v>
          </cell>
          <cell r="CX414">
            <v>0</v>
          </cell>
          <cell r="CY414">
            <v>0</v>
          </cell>
          <cell r="DB414">
            <v>0</v>
          </cell>
          <cell r="DC414">
            <v>0</v>
          </cell>
          <cell r="DJ414" t="str">
            <v>НКРКП</v>
          </cell>
          <cell r="DL414">
            <v>40942</v>
          </cell>
          <cell r="DM414">
            <v>28</v>
          </cell>
          <cell r="DT414">
            <v>999.9</v>
          </cell>
        </row>
        <row r="415">
          <cell r="W415">
            <v>178.34</v>
          </cell>
          <cell r="AF415">
            <v>39927</v>
          </cell>
          <cell r="AG415">
            <v>352</v>
          </cell>
          <cell r="AH415">
            <v>370.9095730214849</v>
          </cell>
          <cell r="AM415">
            <v>7354</v>
          </cell>
          <cell r="AO415">
            <v>1311512.3600000001</v>
          </cell>
          <cell r="AQ415">
            <v>2727669</v>
          </cell>
          <cell r="AU415">
            <v>0</v>
          </cell>
          <cell r="AW415">
            <v>0</v>
          </cell>
          <cell r="AY415">
            <v>908335.29154500004</v>
          </cell>
          <cell r="AZ415">
            <v>123.5158133729943</v>
          </cell>
          <cell r="BA415">
            <v>0</v>
          </cell>
          <cell r="BB415">
            <v>0</v>
          </cell>
          <cell r="BC415">
            <v>0</v>
          </cell>
          <cell r="BD415">
            <v>0</v>
          </cell>
          <cell r="BG415">
            <v>0</v>
          </cell>
          <cell r="BH415">
            <v>0</v>
          </cell>
          <cell r="BI415">
            <v>352278.7</v>
          </cell>
          <cell r="BJ415">
            <v>47.90300516725592</v>
          </cell>
          <cell r="BK415">
            <v>0</v>
          </cell>
          <cell r="BL415">
            <v>0</v>
          </cell>
          <cell r="BM415">
            <v>1063245.7</v>
          </cell>
          <cell r="BN415">
            <v>144.58059559423441</v>
          </cell>
          <cell r="BO415">
            <v>0</v>
          </cell>
          <cell r="BP415">
            <v>0</v>
          </cell>
          <cell r="BY415">
            <v>1643</v>
          </cell>
          <cell r="CF415">
            <v>1248.885</v>
          </cell>
          <cell r="CG415">
            <v>727.31700000000001</v>
          </cell>
          <cell r="CJ415">
            <v>0</v>
          </cell>
          <cell r="CK415">
            <v>0</v>
          </cell>
          <cell r="CL415">
            <v>0</v>
          </cell>
          <cell r="CM415">
            <v>0</v>
          </cell>
          <cell r="CN415">
            <v>0</v>
          </cell>
          <cell r="CO415">
            <v>0</v>
          </cell>
          <cell r="CX415">
            <v>0</v>
          </cell>
          <cell r="CY415">
            <v>0</v>
          </cell>
          <cell r="DB415">
            <v>0</v>
          </cell>
          <cell r="DC415">
            <v>0</v>
          </cell>
          <cell r="DJ415" t="str">
            <v>НКРЕ</v>
          </cell>
          <cell r="DL415">
            <v>40526</v>
          </cell>
          <cell r="DM415">
            <v>1854</v>
          </cell>
          <cell r="DO415" t="str">
            <v>Тариф на теплову енергію</v>
          </cell>
          <cell r="DT415">
            <v>408</v>
          </cell>
        </row>
        <row r="416">
          <cell r="W416">
            <v>911.33333333333326</v>
          </cell>
          <cell r="AF416">
            <v>39927</v>
          </cell>
          <cell r="AG416">
            <v>353</v>
          </cell>
          <cell r="AH416">
            <v>597.61763054463779</v>
          </cell>
          <cell r="AM416">
            <v>3562</v>
          </cell>
          <cell r="AO416">
            <v>3246169.333333333</v>
          </cell>
          <cell r="AQ416">
            <v>2128714</v>
          </cell>
          <cell r="AU416">
            <v>0</v>
          </cell>
          <cell r="AW416">
            <v>0</v>
          </cell>
          <cell r="AY416">
            <v>1291448.98575</v>
          </cell>
          <cell r="AZ416">
            <v>362.56288201852891</v>
          </cell>
          <cell r="BA416">
            <v>0</v>
          </cell>
          <cell r="BB416">
            <v>0</v>
          </cell>
          <cell r="BC416">
            <v>0</v>
          </cell>
          <cell r="BD416">
            <v>0</v>
          </cell>
          <cell r="BG416">
            <v>0</v>
          </cell>
          <cell r="BH416">
            <v>0</v>
          </cell>
          <cell r="BI416">
            <v>114361.60000000001</v>
          </cell>
          <cell r="BJ416">
            <v>32.106007860752385</v>
          </cell>
          <cell r="BK416">
            <v>0</v>
          </cell>
          <cell r="BL416">
            <v>0</v>
          </cell>
          <cell r="BM416">
            <v>515968.3</v>
          </cell>
          <cell r="BN416">
            <v>144.85353733857383</v>
          </cell>
          <cell r="BO416">
            <v>0</v>
          </cell>
          <cell r="BP416">
            <v>0</v>
          </cell>
          <cell r="BY416">
            <v>1643</v>
          </cell>
          <cell r="CF416">
            <v>602.84699999999998</v>
          </cell>
          <cell r="CG416">
            <v>2142.25</v>
          </cell>
          <cell r="CJ416">
            <v>0</v>
          </cell>
          <cell r="CK416">
            <v>0</v>
          </cell>
          <cell r="CL416">
            <v>0</v>
          </cell>
          <cell r="CM416">
            <v>0</v>
          </cell>
          <cell r="CN416">
            <v>0</v>
          </cell>
          <cell r="CO416">
            <v>0</v>
          </cell>
          <cell r="CX416">
            <v>0</v>
          </cell>
          <cell r="CY416">
            <v>0</v>
          </cell>
          <cell r="DB416">
            <v>0</v>
          </cell>
          <cell r="DC416">
            <v>0</v>
          </cell>
          <cell r="DJ416" t="str">
            <v>НКРКП</v>
          </cell>
          <cell r="DL416">
            <v>40942</v>
          </cell>
          <cell r="DM416">
            <v>28</v>
          </cell>
          <cell r="DT416">
            <v>999.9</v>
          </cell>
        </row>
        <row r="417">
          <cell r="W417">
            <v>911.33</v>
          </cell>
          <cell r="AF417">
            <v>39927</v>
          </cell>
          <cell r="AG417">
            <v>353</v>
          </cell>
          <cell r="AH417">
            <v>597.61817045454541</v>
          </cell>
          <cell r="AM417">
            <v>880</v>
          </cell>
          <cell r="AO417">
            <v>801970.4</v>
          </cell>
          <cell r="AQ417">
            <v>525903.99</v>
          </cell>
          <cell r="AU417">
            <v>0</v>
          </cell>
          <cell r="AW417">
            <v>0</v>
          </cell>
          <cell r="AY417">
            <v>319054.93262500002</v>
          </cell>
          <cell r="AZ417">
            <v>362.5624234375</v>
          </cell>
          <cell r="BA417">
            <v>0</v>
          </cell>
          <cell r="BB417">
            <v>0</v>
          </cell>
          <cell r="BC417">
            <v>0</v>
          </cell>
          <cell r="BD417">
            <v>0</v>
          </cell>
          <cell r="BG417">
            <v>0</v>
          </cell>
          <cell r="BH417">
            <v>0</v>
          </cell>
          <cell r="BI417">
            <v>28253.7</v>
          </cell>
          <cell r="BJ417">
            <v>32.106477272727275</v>
          </cell>
          <cell r="BK417">
            <v>0</v>
          </cell>
          <cell r="BL417">
            <v>0</v>
          </cell>
          <cell r="BM417">
            <v>127471.4</v>
          </cell>
          <cell r="BN417">
            <v>144.85386363636363</v>
          </cell>
          <cell r="BO417">
            <v>0</v>
          </cell>
          <cell r="BP417">
            <v>0</v>
          </cell>
          <cell r="BY417">
            <v>1643</v>
          </cell>
          <cell r="CF417">
            <v>148.93450000000001</v>
          </cell>
          <cell r="CG417">
            <v>2142.25</v>
          </cell>
          <cell r="CJ417">
            <v>0</v>
          </cell>
          <cell r="CK417">
            <v>0</v>
          </cell>
          <cell r="CL417">
            <v>0</v>
          </cell>
          <cell r="CM417">
            <v>0</v>
          </cell>
          <cell r="CN417">
            <v>0</v>
          </cell>
          <cell r="CO417">
            <v>0</v>
          </cell>
          <cell r="CX417">
            <v>0</v>
          </cell>
          <cell r="CY417">
            <v>0</v>
          </cell>
          <cell r="DB417">
            <v>0</v>
          </cell>
          <cell r="DC417">
            <v>0</v>
          </cell>
          <cell r="DJ417" t="str">
            <v>НКРКП</v>
          </cell>
          <cell r="DL417">
            <v>40942</v>
          </cell>
          <cell r="DM417">
            <v>28</v>
          </cell>
          <cell r="DT417">
            <v>999.9</v>
          </cell>
        </row>
        <row r="418">
          <cell r="AF418">
            <v>39897</v>
          </cell>
          <cell r="AG418" t="str">
            <v>№ 47</v>
          </cell>
          <cell r="AM418">
            <v>116546</v>
          </cell>
          <cell r="AO418">
            <v>14411071.98529</v>
          </cell>
          <cell r="AQ418">
            <v>14411072.004148608</v>
          </cell>
          <cell r="AU418">
            <v>0</v>
          </cell>
          <cell r="AW418">
            <v>0</v>
          </cell>
          <cell r="AY418">
            <v>11460520.455166366</v>
          </cell>
          <cell r="AZ418">
            <v>98.33473868829789</v>
          </cell>
          <cell r="BA418">
            <v>415026.95515793381</v>
          </cell>
          <cell r="BB418">
            <v>3.5610570517901414</v>
          </cell>
          <cell r="BG418">
            <v>0</v>
          </cell>
          <cell r="BH418">
            <v>0</v>
          </cell>
          <cell r="BI418">
            <v>2535477.4227363947</v>
          </cell>
          <cell r="BJ418">
            <v>21.755164679494747</v>
          </cell>
          <cell r="BK418">
            <v>0</v>
          </cell>
          <cell r="BL418">
            <v>0</v>
          </cell>
          <cell r="BO418">
            <v>0</v>
          </cell>
          <cell r="BP418">
            <v>0</v>
          </cell>
          <cell r="CF418">
            <v>15757.191408412205</v>
          </cell>
          <cell r="CG418">
            <v>727.32</v>
          </cell>
          <cell r="CJ418">
            <v>0</v>
          </cell>
          <cell r="CK418">
            <v>0</v>
          </cell>
          <cell r="CL418">
            <v>0</v>
          </cell>
          <cell r="CM418">
            <v>0</v>
          </cell>
          <cell r="CN418">
            <v>0</v>
          </cell>
          <cell r="CO418">
            <v>0</v>
          </cell>
          <cell r="CX418">
            <v>0</v>
          </cell>
          <cell r="CY418">
            <v>0</v>
          </cell>
          <cell r="DJ418" t="str">
            <v>НКРЕ</v>
          </cell>
          <cell r="DL418">
            <v>40526</v>
          </cell>
          <cell r="DM418" t="str">
            <v>№ 1737</v>
          </cell>
          <cell r="DO418" t="str">
            <v>умовно-змінна величина двоставкового тарифу на теплову енергію</v>
          </cell>
        </row>
        <row r="419">
          <cell r="AF419">
            <v>39897</v>
          </cell>
          <cell r="AG419" t="str">
            <v>№ 47</v>
          </cell>
          <cell r="AM419">
            <v>32358</v>
          </cell>
          <cell r="AO419">
            <v>10163971.380000001</v>
          </cell>
          <cell r="AQ419">
            <v>10163919.086830299</v>
          </cell>
          <cell r="AU419">
            <v>0</v>
          </cell>
          <cell r="AW419">
            <v>0</v>
          </cell>
          <cell r="AY419">
            <v>9311410.4231547471</v>
          </cell>
          <cell r="AZ419">
            <v>287.76223571156277</v>
          </cell>
          <cell r="BA419">
            <v>148548.2801090877</v>
          </cell>
          <cell r="BB419">
            <v>4.5907744640919619</v>
          </cell>
          <cell r="BG419">
            <v>0</v>
          </cell>
          <cell r="BH419">
            <v>0</v>
          </cell>
          <cell r="BI419">
            <v>703957.53690507601</v>
          </cell>
          <cell r="BJ419">
            <v>21.755285768745782</v>
          </cell>
          <cell r="BK419">
            <v>0</v>
          </cell>
          <cell r="BL419">
            <v>0</v>
          </cell>
          <cell r="BO419">
            <v>0</v>
          </cell>
          <cell r="BP419">
            <v>0</v>
          </cell>
          <cell r="CF419">
            <v>4346.5563884489429</v>
          </cell>
          <cell r="CG419">
            <v>2142.25</v>
          </cell>
          <cell r="CJ419">
            <v>0</v>
          </cell>
          <cell r="CK419">
            <v>0</v>
          </cell>
          <cell r="CL419">
            <v>0</v>
          </cell>
          <cell r="CM419">
            <v>0</v>
          </cell>
          <cell r="CN419">
            <v>0</v>
          </cell>
          <cell r="CO419">
            <v>0</v>
          </cell>
          <cell r="CX419">
            <v>0</v>
          </cell>
          <cell r="CY419">
            <v>0</v>
          </cell>
          <cell r="DJ419" t="str">
            <v>НКРКП</v>
          </cell>
          <cell r="DL419">
            <v>40816</v>
          </cell>
          <cell r="DM419">
            <v>164</v>
          </cell>
        </row>
        <row r="420">
          <cell r="AF420">
            <v>39897</v>
          </cell>
          <cell r="AG420" t="str">
            <v>№ 47</v>
          </cell>
          <cell r="AM420">
            <v>8115</v>
          </cell>
          <cell r="AO420">
            <v>2547217.35</v>
          </cell>
          <cell r="AQ420">
            <v>2547334.1421984956</v>
          </cell>
          <cell r="AU420">
            <v>0</v>
          </cell>
          <cell r="AW420">
            <v>0</v>
          </cell>
          <cell r="AY420">
            <v>2331344.3884979375</v>
          </cell>
          <cell r="AZ420">
            <v>287.28827954380006</v>
          </cell>
          <cell r="BA420">
            <v>39432.874302353797</v>
          </cell>
          <cell r="BB420">
            <v>4.8592574617811213</v>
          </cell>
          <cell r="BG420">
            <v>0</v>
          </cell>
          <cell r="BH420">
            <v>0</v>
          </cell>
          <cell r="BI420">
            <v>176556.87898932301</v>
          </cell>
          <cell r="BJ420">
            <v>21.756855081863588</v>
          </cell>
          <cell r="BK420">
            <v>0</v>
          </cell>
          <cell r="BL420">
            <v>0</v>
          </cell>
          <cell r="BO420">
            <v>0</v>
          </cell>
          <cell r="BP420">
            <v>0</v>
          </cell>
          <cell r="CF420">
            <v>1088.2690575320048</v>
          </cell>
          <cell r="CG420">
            <v>2142.25</v>
          </cell>
          <cell r="CJ420">
            <v>0</v>
          </cell>
          <cell r="CK420">
            <v>0</v>
          </cell>
          <cell r="CL420">
            <v>0</v>
          </cell>
          <cell r="CM420">
            <v>0</v>
          </cell>
          <cell r="CN420">
            <v>0</v>
          </cell>
          <cell r="CO420">
            <v>0</v>
          </cell>
          <cell r="CX420">
            <v>0</v>
          </cell>
          <cell r="CY420">
            <v>0</v>
          </cell>
          <cell r="DJ420" t="str">
            <v>НКРКП</v>
          </cell>
          <cell r="DL420">
            <v>40816</v>
          </cell>
          <cell r="DM420">
            <v>164</v>
          </cell>
        </row>
        <row r="421">
          <cell r="AF421">
            <v>39897</v>
          </cell>
          <cell r="AG421" t="str">
            <v>№ 47</v>
          </cell>
          <cell r="AO421">
            <v>10437801.677999998</v>
          </cell>
          <cell r="AQ421">
            <v>9534809.9276523273</v>
          </cell>
          <cell r="AY421">
            <v>1789504.01116414</v>
          </cell>
          <cell r="AZ421">
            <v>2857.3545557324837</v>
          </cell>
          <cell r="BC421">
            <v>0</v>
          </cell>
          <cell r="BD421">
            <v>0</v>
          </cell>
          <cell r="BG421">
            <v>0</v>
          </cell>
          <cell r="BH421">
            <v>0</v>
          </cell>
          <cell r="BI421">
            <v>389387.50341501256</v>
          </cell>
          <cell r="BJ421">
            <v>621.74666828736758</v>
          </cell>
          <cell r="BK421">
            <v>0</v>
          </cell>
          <cell r="BL421">
            <v>0</v>
          </cell>
          <cell r="BM421">
            <v>5260244.5594212189</v>
          </cell>
          <cell r="BN421">
            <v>8399.1897544568219</v>
          </cell>
          <cell r="BO421">
            <v>0</v>
          </cell>
          <cell r="BP421">
            <v>0</v>
          </cell>
          <cell r="BY421">
            <v>1104.1199999999999</v>
          </cell>
          <cell r="CF421">
            <v>2460.4080888249187</v>
          </cell>
          <cell r="CG421">
            <v>727.32</v>
          </cell>
          <cell r="CX421">
            <v>0</v>
          </cell>
          <cell r="CY421">
            <v>0</v>
          </cell>
          <cell r="DB421">
            <v>0</v>
          </cell>
          <cell r="DC421">
            <v>0</v>
          </cell>
          <cell r="DJ421" t="str">
            <v>МОС</v>
          </cell>
          <cell r="DL421">
            <v>40003</v>
          </cell>
          <cell r="DM421">
            <v>314</v>
          </cell>
          <cell r="DO421" t="str">
            <v>плата за одиницю приєднаного теплового навантаження в розрахунку на 1 кв. м щомісячно протягом року</v>
          </cell>
        </row>
        <row r="422">
          <cell r="AF422">
            <v>39897</v>
          </cell>
          <cell r="AG422" t="str">
            <v>№ 47</v>
          </cell>
          <cell r="AO422">
            <v>5526407.1744000008</v>
          </cell>
          <cell r="AQ422">
            <v>3535553.4441805226</v>
          </cell>
          <cell r="AY422">
            <v>1453932.3040380047</v>
          </cell>
          <cell r="AZ422">
            <v>8361.6994711180396</v>
          </cell>
          <cell r="BC422">
            <v>0</v>
          </cell>
          <cell r="BD422">
            <v>0</v>
          </cell>
          <cell r="BG422">
            <v>0</v>
          </cell>
          <cell r="BH422">
            <v>0</v>
          </cell>
          <cell r="BI422">
            <v>107584.82273247119</v>
          </cell>
          <cell r="BJ422">
            <v>618.73028946670809</v>
          </cell>
          <cell r="BK422">
            <v>0</v>
          </cell>
          <cell r="BL422">
            <v>0</v>
          </cell>
          <cell r="BM422">
            <v>1460441.6697457554</v>
          </cell>
          <cell r="BN422">
            <v>8399.1354367710792</v>
          </cell>
          <cell r="BO422">
            <v>0</v>
          </cell>
          <cell r="BP422">
            <v>0</v>
          </cell>
          <cell r="BY422">
            <v>1104.1199999999999</v>
          </cell>
          <cell r="CF422">
            <v>678.69403852865196</v>
          </cell>
          <cell r="CG422">
            <v>2142.25</v>
          </cell>
          <cell r="CX422">
            <v>0</v>
          </cell>
          <cell r="CY422">
            <v>0</v>
          </cell>
          <cell r="DB422">
            <v>0</v>
          </cell>
          <cell r="DC422">
            <v>0</v>
          </cell>
          <cell r="DJ422" t="str">
            <v>МОС</v>
          </cell>
          <cell r="DL422">
            <v>40003</v>
          </cell>
          <cell r="DM422">
            <v>314</v>
          </cell>
          <cell r="DO422" t="str">
            <v>плата за одиницю приєднаного теплового навантаження в розрахунку на 1 кв. м щомісячно протягом року</v>
          </cell>
        </row>
        <row r="423">
          <cell r="AF423">
            <v>39897</v>
          </cell>
          <cell r="AG423" t="str">
            <v>№ 47</v>
          </cell>
          <cell r="AO423">
            <v>1903120.7124000001</v>
          </cell>
          <cell r="AQ423">
            <v>886141.85270565399</v>
          </cell>
          <cell r="AY423">
            <v>364023.02839116717</v>
          </cell>
          <cell r="AZ423">
            <v>8347.6203538609243</v>
          </cell>
          <cell r="BC423">
            <v>0</v>
          </cell>
          <cell r="BD423">
            <v>0</v>
          </cell>
          <cell r="BG423">
            <v>0</v>
          </cell>
          <cell r="BH423">
            <v>0</v>
          </cell>
          <cell r="BI423">
            <v>26948.258917738414</v>
          </cell>
          <cell r="BJ423">
            <v>617.9659447289124</v>
          </cell>
          <cell r="BK423">
            <v>0</v>
          </cell>
          <cell r="BL423">
            <v>0</v>
          </cell>
          <cell r="BM423">
            <v>366277.74205289979</v>
          </cell>
          <cell r="BN423">
            <v>8399.3244829595442</v>
          </cell>
          <cell r="BO423">
            <v>0</v>
          </cell>
          <cell r="BP423">
            <v>0</v>
          </cell>
          <cell r="BY423">
            <v>1104.1199999999999</v>
          </cell>
          <cell r="CF423">
            <v>169.92555882421155</v>
          </cell>
          <cell r="CG423">
            <v>2142.25</v>
          </cell>
          <cell r="CX423">
            <v>0</v>
          </cell>
          <cell r="CY423">
            <v>0</v>
          </cell>
          <cell r="DB423">
            <v>0</v>
          </cell>
          <cell r="DC423">
            <v>0</v>
          </cell>
          <cell r="DJ423" t="str">
            <v>МОС</v>
          </cell>
          <cell r="DL423">
            <v>40003</v>
          </cell>
          <cell r="DM423">
            <v>314</v>
          </cell>
          <cell r="DO423" t="str">
            <v>плата за одиницю приєднаного теплового навантаження в розрахунку на 1 кв. м щомісячно протягом року</v>
          </cell>
        </row>
        <row r="424">
          <cell r="W424">
            <v>370.77377654600002</v>
          </cell>
          <cell r="AF424">
            <v>39968</v>
          </cell>
          <cell r="AG424">
            <v>1691</v>
          </cell>
          <cell r="AH424">
            <v>370.77377654662973</v>
          </cell>
          <cell r="AM424">
            <v>3249</v>
          </cell>
          <cell r="AO424">
            <v>1204643.9999979541</v>
          </cell>
          <cell r="AQ424">
            <v>1204644</v>
          </cell>
          <cell r="AU424">
            <v>0</v>
          </cell>
          <cell r="AW424">
            <v>0</v>
          </cell>
          <cell r="AY424">
            <v>423729.99999803881</v>
          </cell>
          <cell r="AZ424">
            <v>130.41859033488421</v>
          </cell>
          <cell r="BA424">
            <v>423730</v>
          </cell>
          <cell r="BB424">
            <v>130.41859033548783</v>
          </cell>
          <cell r="BC424">
            <v>0</v>
          </cell>
          <cell r="BD424">
            <v>0</v>
          </cell>
          <cell r="BG424">
            <v>0</v>
          </cell>
          <cell r="BH424">
            <v>0</v>
          </cell>
          <cell r="BI424">
            <v>43441</v>
          </cell>
          <cell r="BJ424">
            <v>13.370575561711295</v>
          </cell>
          <cell r="BK424">
            <v>0</v>
          </cell>
          <cell r="BL424">
            <v>0</v>
          </cell>
          <cell r="BM424">
            <v>372283.4</v>
          </cell>
          <cell r="BN424">
            <v>114.58399507540783</v>
          </cell>
          <cell r="BO424">
            <v>0</v>
          </cell>
          <cell r="BP424">
            <v>0</v>
          </cell>
          <cell r="BY424">
            <v>1555.83</v>
          </cell>
          <cell r="CF424">
            <v>582.59088158999998</v>
          </cell>
          <cell r="CG424">
            <v>727.32</v>
          </cell>
          <cell r="CJ424">
            <v>0</v>
          </cell>
          <cell r="CK424">
            <v>0</v>
          </cell>
          <cell r="CL424">
            <v>0</v>
          </cell>
          <cell r="CM424">
            <v>0</v>
          </cell>
          <cell r="CN424">
            <v>0</v>
          </cell>
          <cell r="CO424">
            <v>0</v>
          </cell>
          <cell r="CX424">
            <v>0</v>
          </cell>
          <cell r="CY424">
            <v>0</v>
          </cell>
          <cell r="DB424">
            <v>0</v>
          </cell>
          <cell r="DC424">
            <v>0</v>
          </cell>
          <cell r="DJ424" t="str">
            <v>НКРЕ</v>
          </cell>
          <cell r="DL424">
            <v>40526</v>
          </cell>
          <cell r="DM424">
            <v>1749</v>
          </cell>
          <cell r="DO424" t="str">
            <v>тариф на теплову енергію</v>
          </cell>
          <cell r="DT424">
            <v>407.85</v>
          </cell>
        </row>
        <row r="425">
          <cell r="W425">
            <v>524.70000000000005</v>
          </cell>
          <cell r="AF425">
            <v>39968</v>
          </cell>
          <cell r="AH425">
            <v>437.25000000000017</v>
          </cell>
          <cell r="AM425">
            <v>1144.76</v>
          </cell>
          <cell r="AO425">
            <v>600655.57200000004</v>
          </cell>
          <cell r="AQ425">
            <v>500546.31000000017</v>
          </cell>
          <cell r="AU425">
            <v>0</v>
          </cell>
          <cell r="AW425">
            <v>0</v>
          </cell>
          <cell r="AY425">
            <v>302308.22080000001</v>
          </cell>
          <cell r="AZ425">
            <v>264.08</v>
          </cell>
          <cell r="BA425">
            <v>0</v>
          </cell>
          <cell r="BB425">
            <v>0</v>
          </cell>
          <cell r="BC425">
            <v>0</v>
          </cell>
          <cell r="BD425">
            <v>0</v>
          </cell>
          <cell r="BG425">
            <v>0</v>
          </cell>
          <cell r="BH425">
            <v>0</v>
          </cell>
          <cell r="BI425">
            <v>0</v>
          </cell>
          <cell r="BJ425">
            <v>0</v>
          </cell>
          <cell r="BK425">
            <v>0</v>
          </cell>
          <cell r="BL425">
            <v>0</v>
          </cell>
          <cell r="BM425">
            <v>0</v>
          </cell>
          <cell r="BN425">
            <v>0</v>
          </cell>
          <cell r="BO425">
            <v>0</v>
          </cell>
          <cell r="BP425">
            <v>0</v>
          </cell>
          <cell r="BY425">
            <v>1555.83</v>
          </cell>
          <cell r="CF425">
            <v>197.16953692833476</v>
          </cell>
          <cell r="CG425">
            <v>1533.24</v>
          </cell>
          <cell r="CJ425">
            <v>0</v>
          </cell>
          <cell r="CK425">
            <v>0</v>
          </cell>
          <cell r="CL425">
            <v>0</v>
          </cell>
          <cell r="CM425">
            <v>0</v>
          </cell>
          <cell r="CN425">
            <v>0</v>
          </cell>
          <cell r="CO425">
            <v>0</v>
          </cell>
          <cell r="CX425">
            <v>0</v>
          </cell>
          <cell r="CY425">
            <v>0</v>
          </cell>
          <cell r="DB425">
            <v>0</v>
          </cell>
          <cell r="DC425">
            <v>0</v>
          </cell>
          <cell r="DJ425" t="str">
            <v>НКРКП</v>
          </cell>
          <cell r="DL425">
            <v>40816</v>
          </cell>
          <cell r="DM425">
            <v>100</v>
          </cell>
          <cell r="DT425">
            <v>906.84</v>
          </cell>
        </row>
        <row r="426">
          <cell r="W426">
            <v>627.67999999999995</v>
          </cell>
          <cell r="AF426">
            <v>39968</v>
          </cell>
          <cell r="AG426">
            <v>1692</v>
          </cell>
          <cell r="AH426">
            <v>627.71</v>
          </cell>
          <cell r="AM426">
            <v>34</v>
          </cell>
          <cell r="AO426">
            <v>21341.119999999999</v>
          </cell>
          <cell r="AQ426">
            <v>21342.140000000003</v>
          </cell>
          <cell r="AU426">
            <v>0</v>
          </cell>
          <cell r="AW426">
            <v>0</v>
          </cell>
          <cell r="AY426">
            <v>12904.963839223192</v>
          </cell>
          <cell r="AZ426">
            <v>379.55775997715273</v>
          </cell>
          <cell r="BA426">
            <v>0</v>
          </cell>
          <cell r="BB426">
            <v>0</v>
          </cell>
          <cell r="BC426">
            <v>0</v>
          </cell>
          <cell r="BD426">
            <v>0</v>
          </cell>
          <cell r="BG426">
            <v>0</v>
          </cell>
          <cell r="BH426">
            <v>0</v>
          </cell>
          <cell r="BI426">
            <v>449</v>
          </cell>
          <cell r="BJ426">
            <v>13.205882352941176</v>
          </cell>
          <cell r="BK426">
            <v>0</v>
          </cell>
          <cell r="BL426">
            <v>0</v>
          </cell>
          <cell r="BM426">
            <v>3.79</v>
          </cell>
          <cell r="BN426">
            <v>0.11147058823529411</v>
          </cell>
          <cell r="BO426">
            <v>0</v>
          </cell>
          <cell r="BP426">
            <v>0</v>
          </cell>
          <cell r="BY426">
            <v>1555.83</v>
          </cell>
          <cell r="CF426">
            <v>6.0239951449512157</v>
          </cell>
          <cell r="CG426">
            <v>2142.2600000000002</v>
          </cell>
          <cell r="CJ426">
            <v>0</v>
          </cell>
          <cell r="CK426">
            <v>0</v>
          </cell>
          <cell r="CL426">
            <v>0</v>
          </cell>
          <cell r="CM426">
            <v>0</v>
          </cell>
          <cell r="CN426">
            <v>0</v>
          </cell>
          <cell r="CO426">
            <v>0</v>
          </cell>
          <cell r="CX426">
            <v>0</v>
          </cell>
          <cell r="CY426">
            <v>0</v>
          </cell>
          <cell r="DB426">
            <v>0</v>
          </cell>
          <cell r="DC426">
            <v>0</v>
          </cell>
          <cell r="DJ426" t="str">
            <v>НКРКП</v>
          </cell>
          <cell r="DL426">
            <v>40816</v>
          </cell>
          <cell r="DM426">
            <v>100</v>
          </cell>
          <cell r="DT426">
            <v>912.91</v>
          </cell>
        </row>
        <row r="427">
          <cell r="W427">
            <v>803.76</v>
          </cell>
          <cell r="AF427">
            <v>39968</v>
          </cell>
          <cell r="AG427">
            <v>1702</v>
          </cell>
          <cell r="AH427">
            <v>803.76095617529882</v>
          </cell>
          <cell r="AM427">
            <v>502</v>
          </cell>
          <cell r="AO427">
            <v>403487.52</v>
          </cell>
          <cell r="AQ427">
            <v>403488</v>
          </cell>
          <cell r="AU427">
            <v>0</v>
          </cell>
          <cell r="AW427">
            <v>0</v>
          </cell>
          <cell r="AY427">
            <v>143493.99997974251</v>
          </cell>
          <cell r="AZ427">
            <v>285.84462147359068</v>
          </cell>
          <cell r="BA427">
            <v>25991</v>
          </cell>
          <cell r="BB427">
            <v>51.774900398406373</v>
          </cell>
          <cell r="BC427">
            <v>0</v>
          </cell>
          <cell r="BD427">
            <v>0</v>
          </cell>
          <cell r="BG427">
            <v>0</v>
          </cell>
          <cell r="BH427">
            <v>0</v>
          </cell>
          <cell r="BI427">
            <v>15864</v>
          </cell>
          <cell r="BJ427">
            <v>31.601593625498008</v>
          </cell>
          <cell r="BK427">
            <v>0</v>
          </cell>
          <cell r="BL427">
            <v>0</v>
          </cell>
          <cell r="BM427">
            <v>196884</v>
          </cell>
          <cell r="BN427">
            <v>392.19920318725099</v>
          </cell>
          <cell r="BO427">
            <v>0</v>
          </cell>
          <cell r="BP427">
            <v>0</v>
          </cell>
          <cell r="BY427">
            <v>1458.91</v>
          </cell>
          <cell r="CF427">
            <v>66.982845130000001</v>
          </cell>
          <cell r="CG427">
            <v>2142.25</v>
          </cell>
          <cell r="CJ427">
            <v>0</v>
          </cell>
          <cell r="CK427">
            <v>0</v>
          </cell>
          <cell r="CL427">
            <v>0</v>
          </cell>
          <cell r="CM427">
            <v>0</v>
          </cell>
          <cell r="CN427">
            <v>0</v>
          </cell>
          <cell r="CO427">
            <v>0</v>
          </cell>
          <cell r="CX427">
            <v>0</v>
          </cell>
          <cell r="CY427">
            <v>0</v>
          </cell>
          <cell r="DB427">
            <v>0</v>
          </cell>
          <cell r="DC427">
            <v>0</v>
          </cell>
          <cell r="DJ427" t="str">
            <v>НКРКП</v>
          </cell>
          <cell r="DL427">
            <v>40816</v>
          </cell>
          <cell r="DM427">
            <v>100</v>
          </cell>
          <cell r="DT427">
            <v>999.9</v>
          </cell>
        </row>
        <row r="428">
          <cell r="W428">
            <v>371.20870000000002</v>
          </cell>
          <cell r="AF428">
            <v>39968</v>
          </cell>
          <cell r="AG428">
            <v>1710</v>
          </cell>
          <cell r="AH428">
            <v>371.208722065524</v>
          </cell>
          <cell r="AM428">
            <v>4609</v>
          </cell>
          <cell r="AO428">
            <v>1710900.8983</v>
          </cell>
          <cell r="AQ428">
            <v>1710901</v>
          </cell>
          <cell r="AU428">
            <v>0</v>
          </cell>
          <cell r="AW428">
            <v>0</v>
          </cell>
          <cell r="AY428">
            <v>582414.99996900011</v>
          </cell>
          <cell r="AZ428">
            <v>126.36472119093081</v>
          </cell>
          <cell r="BA428">
            <v>0</v>
          </cell>
          <cell r="BB428">
            <v>0</v>
          </cell>
          <cell r="BC428">
            <v>0</v>
          </cell>
          <cell r="BD428">
            <v>0</v>
          </cell>
          <cell r="BG428">
            <v>0</v>
          </cell>
          <cell r="BH428">
            <v>0</v>
          </cell>
          <cell r="BI428">
            <v>117830</v>
          </cell>
          <cell r="BJ428">
            <v>25.565198524625732</v>
          </cell>
          <cell r="BK428">
            <v>0</v>
          </cell>
          <cell r="BL428">
            <v>0</v>
          </cell>
          <cell r="BM428">
            <v>590219.6</v>
          </cell>
          <cell r="BN428">
            <v>128.05806031677153</v>
          </cell>
          <cell r="BO428">
            <v>0</v>
          </cell>
          <cell r="BP428">
            <v>0</v>
          </cell>
          <cell r="BY428">
            <v>1394.96</v>
          </cell>
          <cell r="CF428">
            <v>800.76857500000006</v>
          </cell>
          <cell r="CG428">
            <v>727.32</v>
          </cell>
          <cell r="CJ428">
            <v>0</v>
          </cell>
          <cell r="CK428">
            <v>0</v>
          </cell>
          <cell r="CL428">
            <v>0</v>
          </cell>
          <cell r="CM428">
            <v>0</v>
          </cell>
          <cell r="CN428">
            <v>0</v>
          </cell>
          <cell r="CO428">
            <v>0</v>
          </cell>
          <cell r="CX428">
            <v>0</v>
          </cell>
          <cell r="CY428">
            <v>0</v>
          </cell>
          <cell r="DB428">
            <v>0</v>
          </cell>
          <cell r="DC428">
            <v>0</v>
          </cell>
          <cell r="DJ428" t="str">
            <v>НКРЕ</v>
          </cell>
          <cell r="DL428">
            <v>40526</v>
          </cell>
          <cell r="DM428">
            <v>1749</v>
          </cell>
          <cell r="DO428" t="str">
            <v>тариф на теплову енергію</v>
          </cell>
          <cell r="DT428">
            <v>408.33</v>
          </cell>
        </row>
        <row r="429">
          <cell r="W429">
            <v>727.16</v>
          </cell>
          <cell r="AF429">
            <v>39968</v>
          </cell>
          <cell r="AG429">
            <v>1711</v>
          </cell>
          <cell r="AH429">
            <v>692.53330873308732</v>
          </cell>
          <cell r="AM429">
            <v>1626</v>
          </cell>
          <cell r="AO429">
            <v>1182362.1599999999</v>
          </cell>
          <cell r="AQ429">
            <v>1126059.1599999999</v>
          </cell>
          <cell r="AU429">
            <v>0</v>
          </cell>
          <cell r="AW429">
            <v>0</v>
          </cell>
          <cell r="AY429">
            <v>703117.99998687499</v>
          </cell>
          <cell r="AZ429">
            <v>432.42189421087022</v>
          </cell>
          <cell r="BA429">
            <v>0</v>
          </cell>
          <cell r="BB429">
            <v>0</v>
          </cell>
          <cell r="BC429">
            <v>0</v>
          </cell>
          <cell r="BD429">
            <v>0</v>
          </cell>
          <cell r="BG429">
            <v>0</v>
          </cell>
          <cell r="BH429">
            <v>0</v>
          </cell>
          <cell r="BI429">
            <v>41555</v>
          </cell>
          <cell r="BJ429">
            <v>25.556580565805657</v>
          </cell>
          <cell r="BK429">
            <v>0</v>
          </cell>
          <cell r="BL429">
            <v>0</v>
          </cell>
          <cell r="BM429">
            <v>208203.52001312491</v>
          </cell>
          <cell r="BN429">
            <v>128.04644527252455</v>
          </cell>
          <cell r="BO429">
            <v>0</v>
          </cell>
          <cell r="BP429">
            <v>0</v>
          </cell>
          <cell r="BY429">
            <v>1394.96</v>
          </cell>
          <cell r="CF429">
            <v>328.21472749999998</v>
          </cell>
          <cell r="CG429">
            <v>2142.25</v>
          </cell>
          <cell r="CJ429">
            <v>0</v>
          </cell>
          <cell r="CK429">
            <v>0</v>
          </cell>
          <cell r="CL429">
            <v>0</v>
          </cell>
          <cell r="CM429">
            <v>0</v>
          </cell>
          <cell r="CN429">
            <v>0</v>
          </cell>
          <cell r="CO429">
            <v>0</v>
          </cell>
          <cell r="CX429">
            <v>0</v>
          </cell>
          <cell r="CY429">
            <v>0</v>
          </cell>
          <cell r="DB429">
            <v>0</v>
          </cell>
          <cell r="DC429">
            <v>0</v>
          </cell>
          <cell r="DJ429" t="str">
            <v>НКРКП</v>
          </cell>
          <cell r="DL429">
            <v>40816</v>
          </cell>
          <cell r="DM429">
            <v>100</v>
          </cell>
          <cell r="DT429">
            <v>999.9</v>
          </cell>
        </row>
        <row r="430">
          <cell r="W430">
            <v>304.69261040599997</v>
          </cell>
          <cell r="AF430">
            <v>39968</v>
          </cell>
          <cell r="AG430">
            <v>1707</v>
          </cell>
          <cell r="AH430">
            <v>304.69261040664628</v>
          </cell>
          <cell r="AM430">
            <v>6861</v>
          </cell>
          <cell r="AO430">
            <v>2090495.9999955657</v>
          </cell>
          <cell r="AQ430">
            <v>2090496</v>
          </cell>
          <cell r="AU430">
            <v>0</v>
          </cell>
          <cell r="AW430">
            <v>0</v>
          </cell>
          <cell r="AY430">
            <v>847541.00000000012</v>
          </cell>
          <cell r="AZ430">
            <v>123.53024340475152</v>
          </cell>
          <cell r="BA430">
            <v>0</v>
          </cell>
          <cell r="BB430">
            <v>0</v>
          </cell>
          <cell r="BC430">
            <v>0</v>
          </cell>
          <cell r="BD430">
            <v>0</v>
          </cell>
          <cell r="BG430">
            <v>0</v>
          </cell>
          <cell r="BH430">
            <v>0</v>
          </cell>
          <cell r="BI430">
            <v>94733</v>
          </cell>
          <cell r="BJ430">
            <v>13.807462469027838</v>
          </cell>
          <cell r="BK430">
            <v>0</v>
          </cell>
          <cell r="BL430">
            <v>0</v>
          </cell>
          <cell r="BM430">
            <v>727811.9</v>
          </cell>
          <cell r="BN430">
            <v>106.07956566098237</v>
          </cell>
          <cell r="BO430">
            <v>0</v>
          </cell>
          <cell r="BP430">
            <v>0</v>
          </cell>
          <cell r="BY430">
            <v>1326.12</v>
          </cell>
          <cell r="CF430">
            <v>1165.29</v>
          </cell>
          <cell r="CG430">
            <v>727.32195419166055</v>
          </cell>
          <cell r="CJ430">
            <v>0</v>
          </cell>
          <cell r="CK430">
            <v>0</v>
          </cell>
          <cell r="CL430">
            <v>0</v>
          </cell>
          <cell r="CM430">
            <v>0</v>
          </cell>
          <cell r="CN430">
            <v>0</v>
          </cell>
          <cell r="CO430">
            <v>0</v>
          </cell>
          <cell r="CX430">
            <v>0</v>
          </cell>
          <cell r="CY430">
            <v>0</v>
          </cell>
          <cell r="DB430">
            <v>0</v>
          </cell>
          <cell r="DC430">
            <v>0</v>
          </cell>
          <cell r="DJ430" t="str">
            <v>НКРЕ</v>
          </cell>
          <cell r="DL430">
            <v>40526</v>
          </cell>
          <cell r="DM430">
            <v>1749</v>
          </cell>
          <cell r="DO430" t="str">
            <v>тариф на теплову енергію</v>
          </cell>
          <cell r="DT430">
            <v>335.16</v>
          </cell>
        </row>
        <row r="431">
          <cell r="W431">
            <v>612.29999999999995</v>
          </cell>
          <cell r="AF431">
            <v>39968</v>
          </cell>
          <cell r="AG431">
            <v>1708</v>
          </cell>
          <cell r="AH431">
            <v>556.64143133269943</v>
          </cell>
          <cell r="AM431">
            <v>1078.9972254886256</v>
          </cell>
          <cell r="AO431">
            <v>660670.00116668548</v>
          </cell>
          <cell r="AQ431">
            <v>600614.56000000006</v>
          </cell>
          <cell r="AU431">
            <v>0</v>
          </cell>
          <cell r="AW431">
            <v>0</v>
          </cell>
          <cell r="AY431">
            <v>392215.16914380132</v>
          </cell>
          <cell r="AZ431">
            <v>363.499701276976</v>
          </cell>
          <cell r="BA431">
            <v>0</v>
          </cell>
          <cell r="BB431">
            <v>0</v>
          </cell>
          <cell r="BC431">
            <v>0</v>
          </cell>
          <cell r="BD431">
            <v>0</v>
          </cell>
          <cell r="BG431">
            <v>0</v>
          </cell>
          <cell r="BH431">
            <v>0</v>
          </cell>
          <cell r="BI431">
            <v>14894</v>
          </cell>
          <cell r="BJ431">
            <v>13.803557273518686</v>
          </cell>
          <cell r="BK431">
            <v>0</v>
          </cell>
          <cell r="BL431">
            <v>0</v>
          </cell>
          <cell r="BM431">
            <v>114456.2</v>
          </cell>
          <cell r="BN431">
            <v>106.07645441179733</v>
          </cell>
          <cell r="BO431">
            <v>0</v>
          </cell>
          <cell r="BP431">
            <v>0</v>
          </cell>
          <cell r="BY431">
            <v>1326.12</v>
          </cell>
          <cell r="CF431">
            <v>183.08561985940079</v>
          </cell>
          <cell r="CG431">
            <v>2142.25</v>
          </cell>
          <cell r="CJ431">
            <v>0</v>
          </cell>
          <cell r="CK431">
            <v>0</v>
          </cell>
          <cell r="CL431">
            <v>0</v>
          </cell>
          <cell r="CM431">
            <v>0</v>
          </cell>
          <cell r="CN431">
            <v>0</v>
          </cell>
          <cell r="CO431">
            <v>0</v>
          </cell>
          <cell r="CX431">
            <v>0</v>
          </cell>
          <cell r="CY431">
            <v>0</v>
          </cell>
          <cell r="DB431">
            <v>0</v>
          </cell>
          <cell r="DC431">
            <v>0</v>
          </cell>
          <cell r="DJ431" t="str">
            <v>НКРКП</v>
          </cell>
          <cell r="DL431">
            <v>40816</v>
          </cell>
          <cell r="DM431">
            <v>100</v>
          </cell>
          <cell r="DT431">
            <v>885.44</v>
          </cell>
        </row>
        <row r="432">
          <cell r="W432">
            <v>591.25</v>
          </cell>
          <cell r="AF432">
            <v>39968</v>
          </cell>
          <cell r="AG432">
            <v>1709</v>
          </cell>
          <cell r="AH432">
            <v>537.5</v>
          </cell>
          <cell r="AM432">
            <v>8</v>
          </cell>
          <cell r="AO432">
            <v>4730</v>
          </cell>
          <cell r="AQ432">
            <v>4300</v>
          </cell>
          <cell r="AU432">
            <v>0</v>
          </cell>
          <cell r="AW432">
            <v>0</v>
          </cell>
          <cell r="AY432">
            <v>2791.3485007583708</v>
          </cell>
          <cell r="AZ432">
            <v>348.91856259479636</v>
          </cell>
          <cell r="BA432">
            <v>0</v>
          </cell>
          <cell r="BB432">
            <v>0</v>
          </cell>
          <cell r="BC432">
            <v>0</v>
          </cell>
          <cell r="BD432">
            <v>0</v>
          </cell>
          <cell r="BG432">
            <v>0</v>
          </cell>
          <cell r="BH432">
            <v>0</v>
          </cell>
          <cell r="BI432">
            <v>104</v>
          </cell>
          <cell r="BJ432">
            <v>13</v>
          </cell>
          <cell r="BK432">
            <v>0</v>
          </cell>
          <cell r="BL432">
            <v>0</v>
          </cell>
          <cell r="BM432">
            <v>842.9</v>
          </cell>
          <cell r="BN432">
            <v>105.3625</v>
          </cell>
          <cell r="BO432">
            <v>0</v>
          </cell>
          <cell r="BP432">
            <v>0</v>
          </cell>
          <cell r="BY432">
            <v>1326.12</v>
          </cell>
          <cell r="CF432">
            <v>1.3029984832574961</v>
          </cell>
          <cell r="CG432">
            <v>2142.25</v>
          </cell>
          <cell r="CJ432">
            <v>0</v>
          </cell>
          <cell r="CK432">
            <v>0</v>
          </cell>
          <cell r="CL432">
            <v>0</v>
          </cell>
          <cell r="CM432">
            <v>0</v>
          </cell>
          <cell r="CN432">
            <v>0</v>
          </cell>
          <cell r="CO432">
            <v>0</v>
          </cell>
          <cell r="CX432">
            <v>0</v>
          </cell>
          <cell r="CY432">
            <v>0</v>
          </cell>
          <cell r="DB432">
            <v>0</v>
          </cell>
          <cell r="DC432">
            <v>0</v>
          </cell>
          <cell r="DJ432" t="str">
            <v>НКРКП</v>
          </cell>
          <cell r="DL432">
            <v>40816</v>
          </cell>
          <cell r="DM432">
            <v>100</v>
          </cell>
          <cell r="DT432">
            <v>885.44</v>
          </cell>
        </row>
        <row r="433">
          <cell r="W433">
            <v>807.513888888</v>
          </cell>
          <cell r="AF433">
            <v>39968</v>
          </cell>
          <cell r="AG433">
            <v>1698</v>
          </cell>
          <cell r="AH433">
            <v>807.51388888888891</v>
          </cell>
          <cell r="AM433">
            <v>360</v>
          </cell>
          <cell r="AO433">
            <v>290704.99999967997</v>
          </cell>
          <cell r="AQ433">
            <v>290705</v>
          </cell>
          <cell r="AU433">
            <v>0</v>
          </cell>
          <cell r="AW433">
            <v>0</v>
          </cell>
          <cell r="AY433">
            <v>139377</v>
          </cell>
          <cell r="AZ433">
            <v>387.15833333333336</v>
          </cell>
          <cell r="BA433">
            <v>0</v>
          </cell>
          <cell r="BB433">
            <v>0</v>
          </cell>
          <cell r="BC433">
            <v>0</v>
          </cell>
          <cell r="BD433">
            <v>0</v>
          </cell>
          <cell r="BG433">
            <v>0</v>
          </cell>
          <cell r="BH433">
            <v>0</v>
          </cell>
          <cell r="BI433">
            <v>11876</v>
          </cell>
          <cell r="BJ433">
            <v>32.988888888888887</v>
          </cell>
          <cell r="BK433">
            <v>0</v>
          </cell>
          <cell r="BL433">
            <v>0</v>
          </cell>
          <cell r="BM433">
            <v>89.47</v>
          </cell>
          <cell r="BN433">
            <v>0.24852777777777776</v>
          </cell>
          <cell r="BO433">
            <v>0</v>
          </cell>
          <cell r="BP433">
            <v>0</v>
          </cell>
          <cell r="BY433">
            <v>1344.22</v>
          </cell>
          <cell r="CF433">
            <v>65.061033959621895</v>
          </cell>
          <cell r="CG433">
            <v>2142.25</v>
          </cell>
          <cell r="CJ433">
            <v>0</v>
          </cell>
          <cell r="CK433">
            <v>0</v>
          </cell>
          <cell r="CL433">
            <v>0</v>
          </cell>
          <cell r="CM433">
            <v>0</v>
          </cell>
          <cell r="CN433">
            <v>0</v>
          </cell>
          <cell r="CO433">
            <v>0</v>
          </cell>
          <cell r="CX433">
            <v>0</v>
          </cell>
          <cell r="CY433">
            <v>0</v>
          </cell>
          <cell r="DB433">
            <v>0</v>
          </cell>
          <cell r="DC433">
            <v>0</v>
          </cell>
          <cell r="DJ433" t="str">
            <v>НКРКП</v>
          </cell>
          <cell r="DL433">
            <v>40816</v>
          </cell>
          <cell r="DM433">
            <v>100</v>
          </cell>
          <cell r="DT433">
            <v>999.9</v>
          </cell>
        </row>
        <row r="434">
          <cell r="W434">
            <v>399.132567978</v>
          </cell>
          <cell r="AF434">
            <v>39968</v>
          </cell>
          <cell r="AG434">
            <v>1679</v>
          </cell>
          <cell r="AH434">
            <v>399.13256767842495</v>
          </cell>
          <cell r="AM434">
            <v>12190</v>
          </cell>
          <cell r="AO434">
            <v>4865426.0036518201</v>
          </cell>
          <cell r="AQ434">
            <v>4865426</v>
          </cell>
          <cell r="AU434">
            <v>0</v>
          </cell>
          <cell r="AW434">
            <v>0</v>
          </cell>
          <cell r="AY434">
            <v>1678363.632</v>
          </cell>
          <cell r="AZ434">
            <v>137.68364495488106</v>
          </cell>
          <cell r="BA434">
            <v>0</v>
          </cell>
          <cell r="BB434">
            <v>0</v>
          </cell>
          <cell r="BC434">
            <v>0</v>
          </cell>
          <cell r="BD434">
            <v>0</v>
          </cell>
          <cell r="BG434">
            <v>0</v>
          </cell>
          <cell r="BH434">
            <v>0</v>
          </cell>
          <cell r="BI434">
            <v>560253</v>
          </cell>
          <cell r="BJ434">
            <v>45.96004922067268</v>
          </cell>
          <cell r="BK434">
            <v>0</v>
          </cell>
          <cell r="BL434">
            <v>0</v>
          </cell>
          <cell r="BM434">
            <v>1674846</v>
          </cell>
          <cell r="BN434">
            <v>137.39507793273174</v>
          </cell>
          <cell r="BO434">
            <v>0</v>
          </cell>
          <cell r="BP434">
            <v>0</v>
          </cell>
          <cell r="BY434">
            <v>1489.56</v>
          </cell>
          <cell r="CF434">
            <v>2307.6</v>
          </cell>
          <cell r="CG434">
            <v>727.32</v>
          </cell>
          <cell r="CJ434">
            <v>0</v>
          </cell>
          <cell r="CK434">
            <v>0</v>
          </cell>
          <cell r="CL434">
            <v>0</v>
          </cell>
          <cell r="CM434">
            <v>0</v>
          </cell>
          <cell r="CN434">
            <v>0</v>
          </cell>
          <cell r="CO434">
            <v>0</v>
          </cell>
          <cell r="CX434">
            <v>0</v>
          </cell>
          <cell r="CY434">
            <v>0</v>
          </cell>
          <cell r="DB434">
            <v>0</v>
          </cell>
          <cell r="DC434">
            <v>0</v>
          </cell>
          <cell r="DJ434" t="str">
            <v>НКРЕ</v>
          </cell>
          <cell r="DL434">
            <v>40526</v>
          </cell>
          <cell r="DM434">
            <v>1749</v>
          </cell>
          <cell r="DO434" t="str">
            <v>тариф на теплову енергію</v>
          </cell>
          <cell r="DT434">
            <v>439.04</v>
          </cell>
        </row>
        <row r="435">
          <cell r="W435">
            <v>667.61229134999996</v>
          </cell>
          <cell r="AF435">
            <v>39968</v>
          </cell>
          <cell r="AG435">
            <v>1680</v>
          </cell>
          <cell r="AH435">
            <v>667.61229135053111</v>
          </cell>
          <cell r="AM435">
            <v>2636</v>
          </cell>
          <cell r="AO435">
            <v>1759825.9999986</v>
          </cell>
          <cell r="AQ435">
            <v>1759826</v>
          </cell>
          <cell r="AU435">
            <v>0</v>
          </cell>
          <cell r="AW435">
            <v>0</v>
          </cell>
          <cell r="AY435">
            <v>1037039.9999894275</v>
          </cell>
          <cell r="AZ435">
            <v>393.41426403240803</v>
          </cell>
          <cell r="BA435">
            <v>0</v>
          </cell>
          <cell r="BB435">
            <v>0</v>
          </cell>
          <cell r="BC435">
            <v>0</v>
          </cell>
          <cell r="BD435">
            <v>0</v>
          </cell>
          <cell r="BG435">
            <v>0</v>
          </cell>
          <cell r="BH435">
            <v>0</v>
          </cell>
          <cell r="BI435">
            <v>121133</v>
          </cell>
          <cell r="BJ435">
            <v>45.953338391502278</v>
          </cell>
          <cell r="BK435">
            <v>0</v>
          </cell>
          <cell r="BL435">
            <v>0</v>
          </cell>
          <cell r="BM435">
            <v>362156.9</v>
          </cell>
          <cell r="BN435">
            <v>137.38880880121397</v>
          </cell>
          <cell r="BO435">
            <v>0</v>
          </cell>
          <cell r="BP435">
            <v>0</v>
          </cell>
          <cell r="BY435">
            <v>1489.56</v>
          </cell>
          <cell r="CF435">
            <v>484.08915859000001</v>
          </cell>
          <cell r="CG435">
            <v>2142.25</v>
          </cell>
          <cell r="CJ435">
            <v>0</v>
          </cell>
          <cell r="CK435">
            <v>0</v>
          </cell>
          <cell r="CL435">
            <v>0</v>
          </cell>
          <cell r="CM435">
            <v>0</v>
          </cell>
          <cell r="CN435">
            <v>0</v>
          </cell>
          <cell r="CO435">
            <v>0</v>
          </cell>
          <cell r="CX435">
            <v>0</v>
          </cell>
          <cell r="CY435">
            <v>0</v>
          </cell>
          <cell r="DB435">
            <v>0</v>
          </cell>
          <cell r="DC435">
            <v>0</v>
          </cell>
          <cell r="DJ435" t="str">
            <v>НКРКП</v>
          </cell>
          <cell r="DL435">
            <v>40816</v>
          </cell>
          <cell r="DM435">
            <v>100</v>
          </cell>
          <cell r="DT435">
            <v>963.23</v>
          </cell>
        </row>
        <row r="436">
          <cell r="W436">
            <v>651.29999999999995</v>
          </cell>
          <cell r="AF436">
            <v>39968</v>
          </cell>
          <cell r="AG436">
            <v>1681</v>
          </cell>
          <cell r="AH436">
            <v>651.29999999999995</v>
          </cell>
          <cell r="AM436">
            <v>47</v>
          </cell>
          <cell r="AO436">
            <v>30611.1</v>
          </cell>
          <cell r="AQ436">
            <v>30611.1</v>
          </cell>
          <cell r="AU436">
            <v>0</v>
          </cell>
          <cell r="AW436">
            <v>0</v>
          </cell>
          <cell r="AY436">
            <v>17878.470000000005</v>
          </cell>
          <cell r="AZ436">
            <v>380.39297872340438</v>
          </cell>
          <cell r="BA436">
            <v>0</v>
          </cell>
          <cell r="BB436">
            <v>0</v>
          </cell>
          <cell r="BC436">
            <v>0</v>
          </cell>
          <cell r="BD436">
            <v>0</v>
          </cell>
          <cell r="BG436">
            <v>0</v>
          </cell>
          <cell r="BH436">
            <v>0</v>
          </cell>
          <cell r="BI436">
            <v>2137</v>
          </cell>
          <cell r="BJ436">
            <v>45.468085106382979</v>
          </cell>
          <cell r="BK436">
            <v>0</v>
          </cell>
          <cell r="BL436">
            <v>0</v>
          </cell>
          <cell r="BM436">
            <v>6342.1</v>
          </cell>
          <cell r="BN436">
            <v>134.93829787234043</v>
          </cell>
          <cell r="BO436">
            <v>0</v>
          </cell>
          <cell r="BP436">
            <v>0</v>
          </cell>
          <cell r="BY436">
            <v>1489.56</v>
          </cell>
          <cell r="CF436">
            <v>8.3456506010036193</v>
          </cell>
          <cell r="CG436">
            <v>2142.25</v>
          </cell>
          <cell r="CJ436">
            <v>0</v>
          </cell>
          <cell r="CK436">
            <v>0</v>
          </cell>
          <cell r="CL436">
            <v>0</v>
          </cell>
          <cell r="CM436">
            <v>0</v>
          </cell>
          <cell r="CN436">
            <v>0</v>
          </cell>
          <cell r="CO436">
            <v>0</v>
          </cell>
          <cell r="CX436">
            <v>0</v>
          </cell>
          <cell r="CY436">
            <v>0</v>
          </cell>
          <cell r="DB436">
            <v>0</v>
          </cell>
          <cell r="DC436">
            <v>0</v>
          </cell>
          <cell r="DJ436" t="str">
            <v>НКРКП</v>
          </cell>
          <cell r="DL436">
            <v>40816</v>
          </cell>
          <cell r="DM436">
            <v>100</v>
          </cell>
          <cell r="DT436">
            <v>963.23</v>
          </cell>
        </row>
        <row r="437">
          <cell r="W437">
            <v>667.45</v>
          </cell>
          <cell r="AF437">
            <v>39968</v>
          </cell>
          <cell r="AG437">
            <v>1683</v>
          </cell>
          <cell r="AH437">
            <v>635.66800947867307</v>
          </cell>
          <cell r="AM437">
            <v>422</v>
          </cell>
          <cell r="AO437">
            <v>281663.90000000002</v>
          </cell>
          <cell r="AQ437">
            <v>268251.90000000002</v>
          </cell>
          <cell r="AU437">
            <v>0</v>
          </cell>
          <cell r="AW437">
            <v>0</v>
          </cell>
          <cell r="AY437">
            <v>162663.76999999999</v>
          </cell>
          <cell r="AZ437">
            <v>385.45917061611374</v>
          </cell>
          <cell r="BA437">
            <v>0</v>
          </cell>
          <cell r="BB437">
            <v>0</v>
          </cell>
          <cell r="BC437">
            <v>0</v>
          </cell>
          <cell r="BD437">
            <v>0</v>
          </cell>
          <cell r="BG437">
            <v>0</v>
          </cell>
          <cell r="BH437">
            <v>0</v>
          </cell>
          <cell r="BI437">
            <v>10424</v>
          </cell>
          <cell r="BJ437">
            <v>24.701421800947866</v>
          </cell>
          <cell r="BK437">
            <v>0</v>
          </cell>
          <cell r="BL437">
            <v>0</v>
          </cell>
          <cell r="BM437">
            <v>57219.1</v>
          </cell>
          <cell r="BN437">
            <v>135.59028436018957</v>
          </cell>
          <cell r="BO437">
            <v>0</v>
          </cell>
          <cell r="BP437">
            <v>0</v>
          </cell>
          <cell r="BY437">
            <v>1517.3</v>
          </cell>
          <cell r="CF437">
            <v>75.93127319407165</v>
          </cell>
          <cell r="CG437">
            <v>2142.25</v>
          </cell>
          <cell r="CJ437">
            <v>0</v>
          </cell>
          <cell r="CK437">
            <v>0</v>
          </cell>
          <cell r="CL437">
            <v>0</v>
          </cell>
          <cell r="CM437">
            <v>0</v>
          </cell>
          <cell r="CN437">
            <v>0</v>
          </cell>
          <cell r="CO437">
            <v>0</v>
          </cell>
          <cell r="CX437">
            <v>0</v>
          </cell>
          <cell r="CY437">
            <v>0</v>
          </cell>
          <cell r="DB437">
            <v>0</v>
          </cell>
          <cell r="DC437">
            <v>0</v>
          </cell>
          <cell r="DJ437" t="str">
            <v>НКРКП</v>
          </cell>
          <cell r="DL437">
            <v>40816</v>
          </cell>
          <cell r="DM437">
            <v>100</v>
          </cell>
          <cell r="DT437">
            <v>956.77</v>
          </cell>
        </row>
        <row r="438">
          <cell r="W438">
            <v>716.48</v>
          </cell>
          <cell r="AF438">
            <v>39968</v>
          </cell>
          <cell r="AG438">
            <v>1704</v>
          </cell>
          <cell r="AH438">
            <v>682.37</v>
          </cell>
          <cell r="AM438">
            <v>1509</v>
          </cell>
          <cell r="AO438">
            <v>1081168.32</v>
          </cell>
          <cell r="AQ438">
            <v>1029696.33</v>
          </cell>
          <cell r="AU438">
            <v>0</v>
          </cell>
          <cell r="AW438">
            <v>0</v>
          </cell>
          <cell r="AY438">
            <v>573587.4375</v>
          </cell>
          <cell r="AZ438">
            <v>380.11095924453281</v>
          </cell>
          <cell r="BA438">
            <v>0</v>
          </cell>
          <cell r="BB438">
            <v>0</v>
          </cell>
          <cell r="BC438">
            <v>0</v>
          </cell>
          <cell r="BD438">
            <v>0</v>
          </cell>
          <cell r="BG438">
            <v>0</v>
          </cell>
          <cell r="BH438">
            <v>0</v>
          </cell>
          <cell r="BI438">
            <v>51153</v>
          </cell>
          <cell r="BJ438">
            <v>33.898608349900599</v>
          </cell>
          <cell r="BK438">
            <v>0</v>
          </cell>
          <cell r="BL438">
            <v>0</v>
          </cell>
          <cell r="BM438">
            <v>242342</v>
          </cell>
          <cell r="BN438">
            <v>160.59774685222001</v>
          </cell>
          <cell r="BO438">
            <v>0</v>
          </cell>
          <cell r="BP438">
            <v>0</v>
          </cell>
          <cell r="BY438">
            <v>1336.18</v>
          </cell>
          <cell r="CF438">
            <v>267.75</v>
          </cell>
          <cell r="CG438">
            <v>2142.25</v>
          </cell>
          <cell r="CJ438">
            <v>0</v>
          </cell>
          <cell r="CK438">
            <v>0</v>
          </cell>
          <cell r="CL438">
            <v>0</v>
          </cell>
          <cell r="CM438">
            <v>0</v>
          </cell>
          <cell r="CN438">
            <v>0</v>
          </cell>
          <cell r="CO438">
            <v>0</v>
          </cell>
          <cell r="CX438">
            <v>0</v>
          </cell>
          <cell r="CY438">
            <v>0</v>
          </cell>
          <cell r="DB438">
            <v>0</v>
          </cell>
          <cell r="DC438">
            <v>0</v>
          </cell>
          <cell r="DJ438" t="str">
            <v>НКРКП</v>
          </cell>
          <cell r="DL438">
            <v>40816</v>
          </cell>
          <cell r="DM438">
            <v>100</v>
          </cell>
          <cell r="DT438">
            <v>999.9</v>
          </cell>
        </row>
        <row r="439">
          <cell r="W439">
            <v>402.60681373900002</v>
          </cell>
          <cell r="AF439">
            <v>39968</v>
          </cell>
          <cell r="AG439">
            <v>1693</v>
          </cell>
          <cell r="AH439">
            <v>402.60681373917902</v>
          </cell>
          <cell r="AM439">
            <v>3581</v>
          </cell>
          <cell r="AO439">
            <v>1441734.999999359</v>
          </cell>
          <cell r="AQ439">
            <v>1441735</v>
          </cell>
          <cell r="AU439">
            <v>0</v>
          </cell>
          <cell r="AW439">
            <v>0</v>
          </cell>
          <cell r="AY439">
            <v>468120</v>
          </cell>
          <cell r="AZ439">
            <v>130.72326165875452</v>
          </cell>
          <cell r="BA439">
            <v>0</v>
          </cell>
          <cell r="BB439">
            <v>0</v>
          </cell>
          <cell r="BC439">
            <v>0</v>
          </cell>
          <cell r="BD439">
            <v>0</v>
          </cell>
          <cell r="BG439">
            <v>0</v>
          </cell>
          <cell r="BH439">
            <v>0</v>
          </cell>
          <cell r="BI439">
            <v>126515</v>
          </cell>
          <cell r="BJ439">
            <v>35.329516894722147</v>
          </cell>
          <cell r="BK439">
            <v>0</v>
          </cell>
          <cell r="BL439">
            <v>0</v>
          </cell>
          <cell r="BM439">
            <v>524945.1</v>
          </cell>
          <cell r="BN439">
            <v>146.59176207763193</v>
          </cell>
          <cell r="BO439">
            <v>0</v>
          </cell>
          <cell r="BP439">
            <v>0</v>
          </cell>
          <cell r="BY439">
            <v>1470.95</v>
          </cell>
          <cell r="CF439">
            <v>643.62316449430784</v>
          </cell>
          <cell r="CG439">
            <v>727.32</v>
          </cell>
          <cell r="CJ439">
            <v>0</v>
          </cell>
          <cell r="CK439">
            <v>0</v>
          </cell>
          <cell r="CL439">
            <v>0</v>
          </cell>
          <cell r="CM439">
            <v>0</v>
          </cell>
          <cell r="CN439">
            <v>0</v>
          </cell>
          <cell r="CO439">
            <v>0</v>
          </cell>
          <cell r="CX439">
            <v>0</v>
          </cell>
          <cell r="CY439">
            <v>0</v>
          </cell>
          <cell r="DB439">
            <v>0</v>
          </cell>
          <cell r="DC439">
            <v>0</v>
          </cell>
          <cell r="DJ439" t="str">
            <v>НКРЕ</v>
          </cell>
          <cell r="DL439">
            <v>40526</v>
          </cell>
          <cell r="DM439">
            <v>1749</v>
          </cell>
          <cell r="DO439" t="str">
            <v>тариф на теплову енергію</v>
          </cell>
          <cell r="DT439">
            <v>442.87</v>
          </cell>
        </row>
        <row r="440">
          <cell r="W440">
            <v>666.38766738300001</v>
          </cell>
          <cell r="AF440">
            <v>39968</v>
          </cell>
          <cell r="AG440">
            <v>1694</v>
          </cell>
          <cell r="AH440">
            <v>666.38766738303855</v>
          </cell>
          <cell r="AM440">
            <v>6049</v>
          </cell>
          <cell r="AO440">
            <v>4030978.9999997672</v>
          </cell>
          <cell r="AQ440">
            <v>4030979</v>
          </cell>
          <cell r="AU440">
            <v>0</v>
          </cell>
          <cell r="AW440">
            <v>0</v>
          </cell>
          <cell r="AY440">
            <v>2310456.0000000005</v>
          </cell>
          <cell r="AZ440">
            <v>381.95668705571177</v>
          </cell>
          <cell r="BA440">
            <v>0</v>
          </cell>
          <cell r="BB440">
            <v>0</v>
          </cell>
          <cell r="BC440">
            <v>0</v>
          </cell>
          <cell r="BD440">
            <v>0</v>
          </cell>
          <cell r="BG440">
            <v>0</v>
          </cell>
          <cell r="BH440">
            <v>0</v>
          </cell>
          <cell r="BI440">
            <v>213683</v>
          </cell>
          <cell r="BJ440">
            <v>35.325343031906101</v>
          </cell>
          <cell r="BK440">
            <v>0</v>
          </cell>
          <cell r="BL440">
            <v>0</v>
          </cell>
          <cell r="BM440">
            <v>886696.4</v>
          </cell>
          <cell r="BN440">
            <v>146.58561745743097</v>
          </cell>
          <cell r="BO440">
            <v>0</v>
          </cell>
          <cell r="BP440">
            <v>0</v>
          </cell>
          <cell r="BY440">
            <v>1470.95</v>
          </cell>
          <cell r="CF440">
            <v>1078.52</v>
          </cell>
          <cell r="CG440">
            <v>2142.2467826280463</v>
          </cell>
          <cell r="CJ440">
            <v>0</v>
          </cell>
          <cell r="CK440">
            <v>0</v>
          </cell>
          <cell r="CL440">
            <v>0</v>
          </cell>
          <cell r="CM440">
            <v>0</v>
          </cell>
          <cell r="CN440">
            <v>0</v>
          </cell>
          <cell r="CO440">
            <v>0</v>
          </cell>
          <cell r="CX440">
            <v>0</v>
          </cell>
          <cell r="CY440">
            <v>0</v>
          </cell>
          <cell r="DB440">
            <v>0</v>
          </cell>
          <cell r="DC440">
            <v>0</v>
          </cell>
          <cell r="DJ440" t="str">
            <v>НКРКП</v>
          </cell>
          <cell r="DL440">
            <v>40816</v>
          </cell>
          <cell r="DM440">
            <v>100</v>
          </cell>
          <cell r="DT440">
            <v>953.4</v>
          </cell>
        </row>
        <row r="441">
          <cell r="W441">
            <v>710</v>
          </cell>
          <cell r="AF441">
            <v>39968</v>
          </cell>
          <cell r="AG441">
            <v>1695</v>
          </cell>
          <cell r="AH441">
            <v>710</v>
          </cell>
          <cell r="AM441">
            <v>4</v>
          </cell>
          <cell r="AO441">
            <v>2840</v>
          </cell>
          <cell r="AQ441">
            <v>2840</v>
          </cell>
          <cell r="AU441">
            <v>0</v>
          </cell>
          <cell r="AW441">
            <v>0</v>
          </cell>
          <cell r="AY441">
            <v>1658.7652518635159</v>
          </cell>
          <cell r="AZ441">
            <v>414.69131296587898</v>
          </cell>
          <cell r="BA441">
            <v>0</v>
          </cell>
          <cell r="BB441">
            <v>0</v>
          </cell>
          <cell r="BC441">
            <v>0</v>
          </cell>
          <cell r="BD441">
            <v>0</v>
          </cell>
          <cell r="BG441">
            <v>0</v>
          </cell>
          <cell r="BH441">
            <v>0</v>
          </cell>
          <cell r="BI441">
            <v>152</v>
          </cell>
          <cell r="BJ441">
            <v>38</v>
          </cell>
          <cell r="BK441">
            <v>0</v>
          </cell>
          <cell r="BL441">
            <v>0</v>
          </cell>
          <cell r="BM441">
            <v>602.5</v>
          </cell>
          <cell r="BN441">
            <v>150.625</v>
          </cell>
          <cell r="BO441">
            <v>0</v>
          </cell>
          <cell r="BP441">
            <v>0</v>
          </cell>
          <cell r="BY441">
            <v>1470.95</v>
          </cell>
          <cell r="CF441">
            <v>0.77431100156845178</v>
          </cell>
          <cell r="CG441">
            <v>2142.2467826280463</v>
          </cell>
          <cell r="CJ441">
            <v>0</v>
          </cell>
          <cell r="CK441">
            <v>0</v>
          </cell>
          <cell r="CL441">
            <v>0</v>
          </cell>
          <cell r="CM441">
            <v>0</v>
          </cell>
          <cell r="CN441">
            <v>0</v>
          </cell>
          <cell r="CO441">
            <v>0</v>
          </cell>
          <cell r="CX441">
            <v>0</v>
          </cell>
          <cell r="CY441">
            <v>0</v>
          </cell>
          <cell r="DB441">
            <v>0</v>
          </cell>
          <cell r="DC441">
            <v>0</v>
          </cell>
          <cell r="DJ441" t="str">
            <v>НКРКП</v>
          </cell>
          <cell r="DL441">
            <v>40816</v>
          </cell>
          <cell r="DM441">
            <v>100</v>
          </cell>
          <cell r="DT441">
            <v>999.9</v>
          </cell>
        </row>
        <row r="442">
          <cell r="W442">
            <v>395.23459459399999</v>
          </cell>
          <cell r="AF442">
            <v>39968</v>
          </cell>
          <cell r="AG442">
            <v>1696</v>
          </cell>
          <cell r="AH442">
            <v>395.23459459459457</v>
          </cell>
          <cell r="AM442">
            <v>925</v>
          </cell>
          <cell r="AO442">
            <v>365591.99999945</v>
          </cell>
          <cell r="AQ442">
            <v>365592</v>
          </cell>
          <cell r="AU442">
            <v>0</v>
          </cell>
          <cell r="AW442">
            <v>0</v>
          </cell>
          <cell r="AY442">
            <v>119886.99999578281</v>
          </cell>
          <cell r="AZ442">
            <v>129.60756756300844</v>
          </cell>
          <cell r="BA442">
            <v>0</v>
          </cell>
          <cell r="BB442">
            <v>0</v>
          </cell>
          <cell r="BC442">
            <v>0</v>
          </cell>
          <cell r="BD442">
            <v>0</v>
          </cell>
          <cell r="BG442">
            <v>0</v>
          </cell>
          <cell r="BH442">
            <v>0</v>
          </cell>
          <cell r="BI442">
            <v>27646</v>
          </cell>
          <cell r="BJ442">
            <v>29.887567567567569</v>
          </cell>
          <cell r="BK442">
            <v>0</v>
          </cell>
          <cell r="BL442">
            <v>0</v>
          </cell>
          <cell r="BM442">
            <v>151331.4</v>
          </cell>
          <cell r="BN442">
            <v>163.60151351351351</v>
          </cell>
          <cell r="BO442">
            <v>0</v>
          </cell>
          <cell r="BP442">
            <v>0</v>
          </cell>
          <cell r="BY442">
            <v>1452.37</v>
          </cell>
          <cell r="CF442">
            <v>164.83391079</v>
          </cell>
          <cell r="CG442">
            <v>727.32</v>
          </cell>
          <cell r="CJ442">
            <v>0</v>
          </cell>
          <cell r="CK442">
            <v>0</v>
          </cell>
          <cell r="CL442">
            <v>0</v>
          </cell>
          <cell r="CM442">
            <v>0</v>
          </cell>
          <cell r="CN442">
            <v>0</v>
          </cell>
          <cell r="CO442">
            <v>0</v>
          </cell>
          <cell r="CX442">
            <v>0</v>
          </cell>
          <cell r="CY442">
            <v>0</v>
          </cell>
          <cell r="DB442">
            <v>0</v>
          </cell>
          <cell r="DC442">
            <v>0</v>
          </cell>
          <cell r="DJ442" t="str">
            <v>НКРЕ</v>
          </cell>
          <cell r="DL442">
            <v>40526</v>
          </cell>
          <cell r="DM442">
            <v>1749</v>
          </cell>
          <cell r="DO442" t="str">
            <v>тариф на теплову енергію</v>
          </cell>
          <cell r="DT442">
            <v>434.75</v>
          </cell>
        </row>
        <row r="443">
          <cell r="W443">
            <v>706.11</v>
          </cell>
          <cell r="AF443">
            <v>39968</v>
          </cell>
          <cell r="AG443">
            <v>1697</v>
          </cell>
          <cell r="AH443">
            <v>659.91614906832297</v>
          </cell>
          <cell r="AM443">
            <v>644</v>
          </cell>
          <cell r="AO443">
            <v>454734.84</v>
          </cell>
          <cell r="AQ443">
            <v>424986</v>
          </cell>
          <cell r="AU443">
            <v>0</v>
          </cell>
          <cell r="AW443">
            <v>0</v>
          </cell>
          <cell r="AY443">
            <v>245909.99999615501</v>
          </cell>
          <cell r="AZ443">
            <v>381.84782608098601</v>
          </cell>
          <cell r="BA443">
            <v>0</v>
          </cell>
          <cell r="BB443">
            <v>0</v>
          </cell>
          <cell r="BC443">
            <v>0</v>
          </cell>
          <cell r="BD443">
            <v>0</v>
          </cell>
          <cell r="BG443">
            <v>0</v>
          </cell>
          <cell r="BH443">
            <v>0</v>
          </cell>
          <cell r="BI443">
            <v>19226</v>
          </cell>
          <cell r="BJ443">
            <v>29.854037267080745</v>
          </cell>
          <cell r="BK443">
            <v>0</v>
          </cell>
          <cell r="BL443">
            <v>0</v>
          </cell>
          <cell r="BM443">
            <v>105310.6</v>
          </cell>
          <cell r="BN443">
            <v>163.52577639751553</v>
          </cell>
          <cell r="BO443">
            <v>0</v>
          </cell>
          <cell r="BP443">
            <v>0</v>
          </cell>
          <cell r="BY443">
            <v>1452.37</v>
          </cell>
          <cell r="CF443">
            <v>114.79052398</v>
          </cell>
          <cell r="CG443">
            <v>2142.25</v>
          </cell>
          <cell r="CJ443">
            <v>0</v>
          </cell>
          <cell r="CK443">
            <v>0</v>
          </cell>
          <cell r="CL443">
            <v>0</v>
          </cell>
          <cell r="CM443">
            <v>0</v>
          </cell>
          <cell r="CN443">
            <v>0</v>
          </cell>
          <cell r="CO443">
            <v>0</v>
          </cell>
          <cell r="CX443">
            <v>0</v>
          </cell>
          <cell r="CY443">
            <v>0</v>
          </cell>
          <cell r="DB443">
            <v>0</v>
          </cell>
          <cell r="DC443">
            <v>0</v>
          </cell>
          <cell r="DJ443" t="str">
            <v>НКРКП</v>
          </cell>
          <cell r="DL443">
            <v>40816</v>
          </cell>
          <cell r="DM443">
            <v>100</v>
          </cell>
          <cell r="DT443">
            <v>993.03</v>
          </cell>
        </row>
        <row r="444">
          <cell r="W444">
            <v>726.49</v>
          </cell>
          <cell r="AF444">
            <v>39968</v>
          </cell>
          <cell r="AG444">
            <v>1706</v>
          </cell>
          <cell r="AH444">
            <v>660.44555555555553</v>
          </cell>
          <cell r="AM444">
            <v>540</v>
          </cell>
          <cell r="AO444">
            <v>392304.6</v>
          </cell>
          <cell r="AQ444">
            <v>356640.6</v>
          </cell>
          <cell r="AU444">
            <v>0</v>
          </cell>
          <cell r="AW444">
            <v>0</v>
          </cell>
          <cell r="AY444">
            <v>208737</v>
          </cell>
          <cell r="AZ444">
            <v>386.55</v>
          </cell>
          <cell r="BA444">
            <v>0</v>
          </cell>
          <cell r="BB444">
            <v>0</v>
          </cell>
          <cell r="BC444">
            <v>0</v>
          </cell>
          <cell r="BD444">
            <v>0</v>
          </cell>
          <cell r="BG444">
            <v>0</v>
          </cell>
          <cell r="BH444">
            <v>0</v>
          </cell>
          <cell r="BI444">
            <v>13963</v>
          </cell>
          <cell r="BJ444">
            <v>25.857407407407408</v>
          </cell>
          <cell r="BK444">
            <v>0</v>
          </cell>
          <cell r="BL444">
            <v>0</v>
          </cell>
          <cell r="BM444">
            <v>81340.899999999994</v>
          </cell>
          <cell r="BN444">
            <v>150.63129629629628</v>
          </cell>
          <cell r="BO444">
            <v>0</v>
          </cell>
          <cell r="BP444">
            <v>0</v>
          </cell>
          <cell r="BY444">
            <v>1461.11</v>
          </cell>
          <cell r="CF444">
            <v>97.438025556259902</v>
          </cell>
          <cell r="CG444">
            <v>2142.2539999999999</v>
          </cell>
          <cell r="CJ444">
            <v>0</v>
          </cell>
          <cell r="CK444">
            <v>0</v>
          </cell>
          <cell r="CL444">
            <v>0</v>
          </cell>
          <cell r="CM444">
            <v>0</v>
          </cell>
          <cell r="CN444">
            <v>0</v>
          </cell>
          <cell r="CO444">
            <v>0</v>
          </cell>
          <cell r="CX444">
            <v>0</v>
          </cell>
          <cell r="CY444">
            <v>0</v>
          </cell>
          <cell r="DB444">
            <v>0</v>
          </cell>
          <cell r="DC444">
            <v>0</v>
          </cell>
          <cell r="DJ444" t="str">
            <v>НКРКП</v>
          </cell>
          <cell r="DL444">
            <v>40816</v>
          </cell>
          <cell r="DM444">
            <v>100</v>
          </cell>
          <cell r="DT444">
            <v>999.9</v>
          </cell>
        </row>
        <row r="445">
          <cell r="W445">
            <v>285.32</v>
          </cell>
          <cell r="AF445">
            <v>39660</v>
          </cell>
          <cell r="AG445">
            <v>771</v>
          </cell>
          <cell r="AH445">
            <v>285.32005248717644</v>
          </cell>
          <cell r="AM445">
            <v>8383</v>
          </cell>
          <cell r="AO445">
            <v>2391837.56</v>
          </cell>
          <cell r="AQ445">
            <v>2391838</v>
          </cell>
          <cell r="AU445">
            <v>0</v>
          </cell>
          <cell r="AW445">
            <v>0</v>
          </cell>
          <cell r="AY445">
            <v>1027798.9989564001</v>
          </cell>
          <cell r="AZ445">
            <v>122.60515316192296</v>
          </cell>
          <cell r="BA445">
            <v>0</v>
          </cell>
          <cell r="BB445">
            <v>0</v>
          </cell>
          <cell r="BC445">
            <v>0</v>
          </cell>
          <cell r="BD445">
            <v>0</v>
          </cell>
          <cell r="BG445">
            <v>0</v>
          </cell>
          <cell r="BH445">
            <v>0</v>
          </cell>
          <cell r="BI445">
            <v>115862</v>
          </cell>
          <cell r="BJ445">
            <v>13.821066443993796</v>
          </cell>
          <cell r="BK445">
            <v>0</v>
          </cell>
          <cell r="BL445">
            <v>0</v>
          </cell>
          <cell r="BM445">
            <v>744067</v>
          </cell>
          <cell r="BN445">
            <v>88.759036144578317</v>
          </cell>
          <cell r="BO445">
            <v>0</v>
          </cell>
          <cell r="BP445">
            <v>0</v>
          </cell>
          <cell r="BY445">
            <v>1132.71</v>
          </cell>
          <cell r="CF445">
            <v>1413.13177</v>
          </cell>
          <cell r="CG445">
            <v>727.32</v>
          </cell>
          <cell r="CJ445">
            <v>0</v>
          </cell>
          <cell r="CK445">
            <v>0</v>
          </cell>
          <cell r="CL445">
            <v>0</v>
          </cell>
          <cell r="CM445">
            <v>0</v>
          </cell>
          <cell r="CN445">
            <v>0</v>
          </cell>
          <cell r="CO445">
            <v>0</v>
          </cell>
          <cell r="CX445">
            <v>0</v>
          </cell>
          <cell r="CY445">
            <v>0</v>
          </cell>
          <cell r="DB445">
            <v>0</v>
          </cell>
          <cell r="DC445">
            <v>0</v>
          </cell>
          <cell r="DJ445" t="str">
            <v>НКРЕ</v>
          </cell>
          <cell r="DL445">
            <v>40526</v>
          </cell>
          <cell r="DM445">
            <v>1749</v>
          </cell>
          <cell r="DO445" t="str">
            <v>тариф на теплову енергію</v>
          </cell>
          <cell r="DT445">
            <v>392.23</v>
          </cell>
        </row>
        <row r="446">
          <cell r="W446">
            <v>684.77414409799997</v>
          </cell>
          <cell r="AF446">
            <v>39968</v>
          </cell>
          <cell r="AG446">
            <v>1689</v>
          </cell>
          <cell r="AH446">
            <v>622.52273888605009</v>
          </cell>
          <cell r="AM446">
            <v>1957</v>
          </cell>
          <cell r="AO446">
            <v>1340102.999999786</v>
          </cell>
          <cell r="AQ446">
            <v>1218277</v>
          </cell>
          <cell r="AU446">
            <v>0</v>
          </cell>
          <cell r="AW446">
            <v>0</v>
          </cell>
          <cell r="AY446">
            <v>730280.99999376503</v>
          </cell>
          <cell r="AZ446">
            <v>373.16351558189319</v>
          </cell>
          <cell r="BA446">
            <v>0</v>
          </cell>
          <cell r="BB446">
            <v>0</v>
          </cell>
          <cell r="BC446">
            <v>0</v>
          </cell>
          <cell r="BD446">
            <v>0</v>
          </cell>
          <cell r="BG446">
            <v>0</v>
          </cell>
          <cell r="BH446">
            <v>0</v>
          </cell>
          <cell r="BI446">
            <v>44634</v>
          </cell>
          <cell r="BJ446">
            <v>22.807358201328565</v>
          </cell>
          <cell r="BK446">
            <v>0</v>
          </cell>
          <cell r="BL446">
            <v>0</v>
          </cell>
          <cell r="BM446">
            <v>290721.37162300001</v>
          </cell>
          <cell r="BN446">
            <v>148.55460992488503</v>
          </cell>
          <cell r="BO446">
            <v>0</v>
          </cell>
          <cell r="BP446">
            <v>0</v>
          </cell>
          <cell r="BY446">
            <v>1163.56</v>
          </cell>
          <cell r="CF446">
            <v>340.89438674000002</v>
          </cell>
          <cell r="CG446">
            <v>2142.25</v>
          </cell>
          <cell r="CJ446">
            <v>0</v>
          </cell>
          <cell r="CK446">
            <v>0</v>
          </cell>
          <cell r="CL446">
            <v>0</v>
          </cell>
          <cell r="CM446">
            <v>0</v>
          </cell>
          <cell r="CN446">
            <v>0</v>
          </cell>
          <cell r="CO446">
            <v>0</v>
          </cell>
          <cell r="CX446">
            <v>0</v>
          </cell>
          <cell r="CY446">
            <v>0</v>
          </cell>
          <cell r="DB446">
            <v>0</v>
          </cell>
          <cell r="DC446">
            <v>0</v>
          </cell>
          <cell r="DJ446" t="str">
            <v>НКРКП</v>
          </cell>
          <cell r="DL446">
            <v>40816</v>
          </cell>
          <cell r="DM446">
            <v>100</v>
          </cell>
          <cell r="DT446">
            <v>963.66</v>
          </cell>
        </row>
        <row r="447">
          <cell r="W447">
            <v>669.64680851000003</v>
          </cell>
          <cell r="AF447">
            <v>39968</v>
          </cell>
          <cell r="AG447">
            <v>1690</v>
          </cell>
          <cell r="AH447">
            <v>608.77021276595747</v>
          </cell>
          <cell r="AM447">
            <v>235</v>
          </cell>
          <cell r="AO447">
            <v>157366.99999985</v>
          </cell>
          <cell r="AQ447">
            <v>143061</v>
          </cell>
          <cell r="AU447">
            <v>0</v>
          </cell>
          <cell r="AW447">
            <v>0</v>
          </cell>
          <cell r="AY447">
            <v>84571.999999299995</v>
          </cell>
          <cell r="AZ447">
            <v>359.88085106085106</v>
          </cell>
          <cell r="BA447">
            <v>0</v>
          </cell>
          <cell r="BB447">
            <v>0</v>
          </cell>
          <cell r="BC447">
            <v>0</v>
          </cell>
          <cell r="BD447">
            <v>0</v>
          </cell>
          <cell r="BG447">
            <v>0</v>
          </cell>
          <cell r="BH447">
            <v>0</v>
          </cell>
          <cell r="BI447">
            <v>5368</v>
          </cell>
          <cell r="BJ447">
            <v>22.842553191489362</v>
          </cell>
          <cell r="BK447">
            <v>0</v>
          </cell>
          <cell r="BL447">
            <v>0</v>
          </cell>
          <cell r="BM447">
            <v>34910.3333298</v>
          </cell>
          <cell r="BN447">
            <v>148.55460991404254</v>
          </cell>
          <cell r="BO447">
            <v>0</v>
          </cell>
          <cell r="BP447">
            <v>0</v>
          </cell>
          <cell r="BY447">
            <v>1163.56</v>
          </cell>
          <cell r="CF447">
            <v>39.478118799999997</v>
          </cell>
          <cell r="CG447">
            <v>2142.25</v>
          </cell>
          <cell r="CJ447">
            <v>0</v>
          </cell>
          <cell r="CK447">
            <v>0</v>
          </cell>
          <cell r="CL447">
            <v>0</v>
          </cell>
          <cell r="CM447">
            <v>0</v>
          </cell>
          <cell r="CN447">
            <v>0</v>
          </cell>
          <cell r="CO447">
            <v>0</v>
          </cell>
          <cell r="CX447">
            <v>0</v>
          </cell>
          <cell r="CY447">
            <v>0</v>
          </cell>
          <cell r="DB447">
            <v>0</v>
          </cell>
          <cell r="DC447">
            <v>0</v>
          </cell>
          <cell r="DJ447" t="str">
            <v>НКРКП</v>
          </cell>
          <cell r="DL447">
            <v>40816</v>
          </cell>
          <cell r="DM447">
            <v>100</v>
          </cell>
          <cell r="DT447">
            <v>940.06</v>
          </cell>
        </row>
        <row r="448">
          <cell r="W448">
            <v>394.55</v>
          </cell>
          <cell r="AF448">
            <v>39968</v>
          </cell>
          <cell r="AG448">
            <v>1685</v>
          </cell>
          <cell r="AH448">
            <v>394.54999999999956</v>
          </cell>
          <cell r="AM448">
            <v>5597.1322146240082</v>
          </cell>
          <cell r="AO448">
            <v>2208348.5152799026</v>
          </cell>
          <cell r="AQ448">
            <v>2208348.5152798998</v>
          </cell>
          <cell r="AU448">
            <v>0</v>
          </cell>
          <cell r="AW448">
            <v>0</v>
          </cell>
          <cell r="AY448">
            <v>728300</v>
          </cell>
          <cell r="AZ448">
            <v>130.12020657598922</v>
          </cell>
          <cell r="BA448">
            <v>0</v>
          </cell>
          <cell r="BB448">
            <v>0</v>
          </cell>
          <cell r="BC448">
            <v>0</v>
          </cell>
          <cell r="BD448">
            <v>0</v>
          </cell>
          <cell r="BG448">
            <v>0</v>
          </cell>
          <cell r="BH448">
            <v>0</v>
          </cell>
          <cell r="BI448">
            <v>411604</v>
          </cell>
          <cell r="BJ448">
            <v>73.538373620078914</v>
          </cell>
          <cell r="BK448">
            <v>0</v>
          </cell>
          <cell r="BL448">
            <v>0</v>
          </cell>
          <cell r="BM448">
            <v>673297.2</v>
          </cell>
          <cell r="BN448">
            <v>120.29324557330101</v>
          </cell>
          <cell r="BO448">
            <v>0</v>
          </cell>
          <cell r="BP448">
            <v>0</v>
          </cell>
          <cell r="BY448">
            <v>1439.43</v>
          </cell>
          <cell r="CF448">
            <v>1001.3474124181927</v>
          </cell>
          <cell r="CG448">
            <v>727.32</v>
          </cell>
          <cell r="CJ448">
            <v>0</v>
          </cell>
          <cell r="CK448">
            <v>0</v>
          </cell>
          <cell r="CL448">
            <v>0</v>
          </cell>
          <cell r="CM448">
            <v>0</v>
          </cell>
          <cell r="CN448">
            <v>0</v>
          </cell>
          <cell r="CO448">
            <v>0</v>
          </cell>
          <cell r="CX448">
            <v>0</v>
          </cell>
          <cell r="CY448">
            <v>0</v>
          </cell>
          <cell r="DB448">
            <v>0</v>
          </cell>
          <cell r="DC448">
            <v>0</v>
          </cell>
          <cell r="DJ448" t="str">
            <v>НКРЕ</v>
          </cell>
          <cell r="DL448">
            <v>40526</v>
          </cell>
          <cell r="DM448">
            <v>1749</v>
          </cell>
          <cell r="DO448" t="str">
            <v>тариф на теплову енергію</v>
          </cell>
          <cell r="DT448">
            <v>434.01</v>
          </cell>
        </row>
        <row r="449">
          <cell r="W449">
            <v>759.30345136699998</v>
          </cell>
          <cell r="AF449">
            <v>39968</v>
          </cell>
          <cell r="AG449">
            <v>1686</v>
          </cell>
          <cell r="AH449">
            <v>660.26400717167189</v>
          </cell>
          <cell r="AM449">
            <v>2231</v>
          </cell>
          <cell r="AO449">
            <v>1694005.9999997769</v>
          </cell>
          <cell r="AQ449">
            <v>1473049</v>
          </cell>
          <cell r="AU449">
            <v>0</v>
          </cell>
          <cell r="AW449">
            <v>0</v>
          </cell>
          <cell r="AY449">
            <v>854918.99998527009</v>
          </cell>
          <cell r="AZ449">
            <v>383.19991034749893</v>
          </cell>
          <cell r="BA449">
            <v>0</v>
          </cell>
          <cell r="BB449">
            <v>0</v>
          </cell>
          <cell r="BC449">
            <v>0</v>
          </cell>
          <cell r="BD449">
            <v>0</v>
          </cell>
          <cell r="BG449">
            <v>0</v>
          </cell>
          <cell r="BH449">
            <v>0</v>
          </cell>
          <cell r="BI449">
            <v>164040</v>
          </cell>
          <cell r="BJ449">
            <v>73.527566113850298</v>
          </cell>
          <cell r="BK449">
            <v>0</v>
          </cell>
          <cell r="BL449">
            <v>0</v>
          </cell>
          <cell r="BM449">
            <v>268370.43</v>
          </cell>
          <cell r="BN449">
            <v>120.29154190945764</v>
          </cell>
          <cell r="BO449">
            <v>0</v>
          </cell>
          <cell r="BP449">
            <v>0</v>
          </cell>
          <cell r="BY449">
            <v>1439.43</v>
          </cell>
          <cell r="CF449">
            <v>399.07527132000001</v>
          </cell>
          <cell r="CG449">
            <v>2142.25</v>
          </cell>
          <cell r="CJ449">
            <v>0</v>
          </cell>
          <cell r="CK449">
            <v>0</v>
          </cell>
          <cell r="CL449">
            <v>0</v>
          </cell>
          <cell r="CM449">
            <v>0</v>
          </cell>
          <cell r="CN449">
            <v>0</v>
          </cell>
          <cell r="CO449">
            <v>0</v>
          </cell>
          <cell r="CX449">
            <v>0</v>
          </cell>
          <cell r="CY449">
            <v>0</v>
          </cell>
          <cell r="DB449">
            <v>0</v>
          </cell>
          <cell r="DC449">
            <v>0</v>
          </cell>
          <cell r="DJ449" t="str">
            <v>НКРКП</v>
          </cell>
          <cell r="DL449">
            <v>40816</v>
          </cell>
          <cell r="DM449">
            <v>100</v>
          </cell>
          <cell r="DT449">
            <v>999.9</v>
          </cell>
        </row>
        <row r="450">
          <cell r="W450">
            <v>789.25</v>
          </cell>
          <cell r="AF450">
            <v>39968</v>
          </cell>
          <cell r="AG450">
            <v>1687</v>
          </cell>
          <cell r="AH450">
            <v>657.68977954682316</v>
          </cell>
          <cell r="AM450">
            <v>132.00448402865766</v>
          </cell>
          <cell r="AO450">
            <v>104184.53901961805</v>
          </cell>
          <cell r="AQ450">
            <v>86818</v>
          </cell>
          <cell r="AU450">
            <v>0</v>
          </cell>
          <cell r="AW450">
            <v>0</v>
          </cell>
          <cell r="AY450">
            <v>50420.470724432016</v>
          </cell>
          <cell r="AZ450">
            <v>381.96028790571938</v>
          </cell>
          <cell r="BA450">
            <v>0</v>
          </cell>
          <cell r="BB450">
            <v>0</v>
          </cell>
          <cell r="BC450">
            <v>0</v>
          </cell>
          <cell r="BD450">
            <v>0</v>
          </cell>
          <cell r="BG450">
            <v>0</v>
          </cell>
          <cell r="BH450">
            <v>0</v>
          </cell>
          <cell r="BI450">
            <v>9675</v>
          </cell>
          <cell r="BJ450">
            <v>73.292964789738477</v>
          </cell>
          <cell r="BK450">
            <v>0</v>
          </cell>
          <cell r="BL450">
            <v>0</v>
          </cell>
          <cell r="BM450">
            <v>15772.37</v>
          </cell>
          <cell r="BN450">
            <v>119.48359266777544</v>
          </cell>
          <cell r="BO450">
            <v>0</v>
          </cell>
          <cell r="BP450">
            <v>0</v>
          </cell>
          <cell r="BY450">
            <v>1439.43</v>
          </cell>
          <cell r="CF450">
            <v>23.536221600855182</v>
          </cell>
          <cell r="CG450">
            <v>2142.25</v>
          </cell>
          <cell r="CJ450">
            <v>0</v>
          </cell>
          <cell r="CK450">
            <v>0</v>
          </cell>
          <cell r="CL450">
            <v>0</v>
          </cell>
          <cell r="CM450">
            <v>0</v>
          </cell>
          <cell r="CN450">
            <v>0</v>
          </cell>
          <cell r="CO450">
            <v>0</v>
          </cell>
          <cell r="CX450">
            <v>0</v>
          </cell>
          <cell r="CY450">
            <v>0</v>
          </cell>
          <cell r="DB450">
            <v>0</v>
          </cell>
          <cell r="DC450">
            <v>0</v>
          </cell>
          <cell r="DJ450" t="str">
            <v>НКРКП</v>
          </cell>
          <cell r="DL450">
            <v>40816</v>
          </cell>
          <cell r="DM450">
            <v>100</v>
          </cell>
          <cell r="DT450">
            <v>999.9</v>
          </cell>
        </row>
        <row r="451">
          <cell r="W451">
            <v>661.25130434699997</v>
          </cell>
          <cell r="AF451">
            <v>39968</v>
          </cell>
          <cell r="AG451">
            <v>1701</v>
          </cell>
          <cell r="AH451">
            <v>629.76347826086953</v>
          </cell>
          <cell r="AM451">
            <v>1150</v>
          </cell>
          <cell r="AO451">
            <v>760438.99999904993</v>
          </cell>
          <cell r="AQ451">
            <v>724228</v>
          </cell>
          <cell r="AU451">
            <v>0</v>
          </cell>
          <cell r="AW451">
            <v>0</v>
          </cell>
          <cell r="AY451">
            <v>439570.00000000006</v>
          </cell>
          <cell r="AZ451">
            <v>382.2347826086957</v>
          </cell>
          <cell r="BA451">
            <v>0</v>
          </cell>
          <cell r="BB451">
            <v>0</v>
          </cell>
          <cell r="BC451">
            <v>0</v>
          </cell>
          <cell r="BD451">
            <v>0</v>
          </cell>
          <cell r="BG451">
            <v>0</v>
          </cell>
          <cell r="BH451">
            <v>0</v>
          </cell>
          <cell r="BI451">
            <v>22263</v>
          </cell>
          <cell r="BJ451">
            <v>19.35913043478261</v>
          </cell>
          <cell r="BK451">
            <v>0</v>
          </cell>
          <cell r="BL451">
            <v>0</v>
          </cell>
          <cell r="BM451">
            <v>158415</v>
          </cell>
          <cell r="BN451">
            <v>137.75217391304349</v>
          </cell>
          <cell r="BO451">
            <v>0</v>
          </cell>
          <cell r="BP451">
            <v>0</v>
          </cell>
          <cell r="BY451">
            <v>1326.12</v>
          </cell>
          <cell r="CF451">
            <v>205.19080406115069</v>
          </cell>
          <cell r="CG451">
            <v>2142.25</v>
          </cell>
          <cell r="CJ451">
            <v>0</v>
          </cell>
          <cell r="CK451">
            <v>0</v>
          </cell>
          <cell r="CL451">
            <v>0</v>
          </cell>
          <cell r="CM451">
            <v>0</v>
          </cell>
          <cell r="CN451">
            <v>0</v>
          </cell>
          <cell r="CO451">
            <v>0</v>
          </cell>
          <cell r="CX451">
            <v>0</v>
          </cell>
          <cell r="CY451">
            <v>0</v>
          </cell>
          <cell r="DB451">
            <v>0</v>
          </cell>
          <cell r="DC451">
            <v>0</v>
          </cell>
          <cell r="DJ451" t="str">
            <v>НКРКП</v>
          </cell>
          <cell r="DL451">
            <v>40816</v>
          </cell>
          <cell r="DM451">
            <v>100</v>
          </cell>
          <cell r="DT451">
            <v>948.46</v>
          </cell>
        </row>
        <row r="452">
          <cell r="W452">
            <v>328.17806894099999</v>
          </cell>
          <cell r="AF452">
            <v>39968</v>
          </cell>
          <cell r="AG452">
            <v>1713</v>
          </cell>
          <cell r="AH452">
            <v>328.17806894125926</v>
          </cell>
          <cell r="AM452">
            <v>11372</v>
          </cell>
          <cell r="AO452">
            <v>3732040.9999970519</v>
          </cell>
          <cell r="AQ452">
            <v>3732041</v>
          </cell>
          <cell r="AU452">
            <v>0</v>
          </cell>
          <cell r="AW452">
            <v>0</v>
          </cell>
          <cell r="AY452">
            <v>1471058</v>
          </cell>
          <cell r="AZ452">
            <v>129.35789658811115</v>
          </cell>
          <cell r="BA452">
            <v>0</v>
          </cell>
          <cell r="BB452">
            <v>0</v>
          </cell>
          <cell r="BC452">
            <v>0</v>
          </cell>
          <cell r="BD452">
            <v>0</v>
          </cell>
          <cell r="BG452">
            <v>0</v>
          </cell>
          <cell r="BH452">
            <v>0</v>
          </cell>
          <cell r="BI452">
            <v>210328</v>
          </cell>
          <cell r="BJ452">
            <v>18.495251494899755</v>
          </cell>
          <cell r="BK452">
            <v>0</v>
          </cell>
          <cell r="BL452">
            <v>0</v>
          </cell>
          <cell r="BM452">
            <v>1309826</v>
          </cell>
          <cell r="BN452">
            <v>115.17991558213156</v>
          </cell>
          <cell r="BO452">
            <v>0</v>
          </cell>
          <cell r="BP452">
            <v>0</v>
          </cell>
          <cell r="BY452">
            <v>1452.37</v>
          </cell>
          <cell r="CF452">
            <v>2022.5732827366221</v>
          </cell>
          <cell r="CG452">
            <v>727.32</v>
          </cell>
          <cell r="CJ452">
            <v>0</v>
          </cell>
          <cell r="CK452">
            <v>0</v>
          </cell>
          <cell r="CL452">
            <v>0</v>
          </cell>
          <cell r="CM452">
            <v>0</v>
          </cell>
          <cell r="CN452">
            <v>0</v>
          </cell>
          <cell r="CO452">
            <v>0</v>
          </cell>
          <cell r="CX452">
            <v>0</v>
          </cell>
          <cell r="CY452">
            <v>0</v>
          </cell>
          <cell r="DB452">
            <v>0</v>
          </cell>
          <cell r="DC452">
            <v>0</v>
          </cell>
          <cell r="DJ452" t="str">
            <v>НКРЕ</v>
          </cell>
          <cell r="DL452">
            <v>40526</v>
          </cell>
          <cell r="DM452">
            <v>1749</v>
          </cell>
          <cell r="DO452" t="str">
            <v>тариф на теплову енергію</v>
          </cell>
          <cell r="DT452">
            <v>361</v>
          </cell>
        </row>
        <row r="453">
          <cell r="W453">
            <v>683.04</v>
          </cell>
          <cell r="AF453">
            <v>39968</v>
          </cell>
          <cell r="AG453">
            <v>1714</v>
          </cell>
          <cell r="AH453">
            <v>593.95000000000005</v>
          </cell>
          <cell r="AM453">
            <v>8700</v>
          </cell>
          <cell r="AO453">
            <v>5942448</v>
          </cell>
          <cell r="AQ453">
            <v>5167365</v>
          </cell>
          <cell r="AU453">
            <v>0</v>
          </cell>
          <cell r="AW453">
            <v>0</v>
          </cell>
          <cell r="AY453">
            <v>3327538</v>
          </cell>
          <cell r="AZ453">
            <v>382.47563218390803</v>
          </cell>
          <cell r="BA453">
            <v>0</v>
          </cell>
          <cell r="BB453">
            <v>0</v>
          </cell>
          <cell r="BC453">
            <v>0</v>
          </cell>
          <cell r="BD453">
            <v>0</v>
          </cell>
          <cell r="BG453">
            <v>0</v>
          </cell>
          <cell r="BH453">
            <v>0</v>
          </cell>
          <cell r="BI453">
            <v>160910</v>
          </cell>
          <cell r="BJ453">
            <v>18.495402298850575</v>
          </cell>
          <cell r="BK453">
            <v>0</v>
          </cell>
          <cell r="BL453">
            <v>0</v>
          </cell>
          <cell r="BM453">
            <v>1002066.2</v>
          </cell>
          <cell r="BN453">
            <v>115.18002298850574</v>
          </cell>
          <cell r="BO453">
            <v>0</v>
          </cell>
          <cell r="BP453">
            <v>0</v>
          </cell>
          <cell r="BY453">
            <v>1452.37</v>
          </cell>
          <cell r="CF453">
            <v>1553.2911658303185</v>
          </cell>
          <cell r="CG453">
            <v>2142.25</v>
          </cell>
          <cell r="CJ453">
            <v>0</v>
          </cell>
          <cell r="CK453">
            <v>0</v>
          </cell>
          <cell r="CL453">
            <v>0</v>
          </cell>
          <cell r="CM453">
            <v>0</v>
          </cell>
          <cell r="CN453">
            <v>0</v>
          </cell>
          <cell r="CO453">
            <v>0</v>
          </cell>
          <cell r="CX453">
            <v>0</v>
          </cell>
          <cell r="CY453">
            <v>0</v>
          </cell>
          <cell r="DB453">
            <v>0</v>
          </cell>
          <cell r="DC453">
            <v>0</v>
          </cell>
          <cell r="DJ453" t="str">
            <v>НКРКП</v>
          </cell>
          <cell r="DL453">
            <v>40816</v>
          </cell>
          <cell r="DM453">
            <v>100</v>
          </cell>
          <cell r="DT453">
            <v>970.44</v>
          </cell>
        </row>
        <row r="454">
          <cell r="W454">
            <v>685.07522123800004</v>
          </cell>
          <cell r="AF454">
            <v>39968</v>
          </cell>
          <cell r="AG454">
            <v>1715</v>
          </cell>
          <cell r="AH454">
            <v>595.71978823026734</v>
          </cell>
          <cell r="AM454">
            <v>225.99249287982579</v>
          </cell>
          <cell r="AO454">
            <v>154821.8570577738</v>
          </cell>
          <cell r="AQ454">
            <v>134628.20000000001</v>
          </cell>
          <cell r="AU454">
            <v>0</v>
          </cell>
          <cell r="AW454">
            <v>0</v>
          </cell>
          <cell r="AY454">
            <v>86795.000000000015</v>
          </cell>
          <cell r="AZ454">
            <v>384.06143006774255</v>
          </cell>
          <cell r="BA454">
            <v>0</v>
          </cell>
          <cell r="BB454">
            <v>0</v>
          </cell>
          <cell r="BC454">
            <v>0</v>
          </cell>
          <cell r="BD454">
            <v>0</v>
          </cell>
          <cell r="BG454">
            <v>0</v>
          </cell>
          <cell r="BH454">
            <v>0</v>
          </cell>
          <cell r="BI454">
            <v>4186</v>
          </cell>
          <cell r="BJ454">
            <v>18.522739170039404</v>
          </cell>
          <cell r="BK454">
            <v>0</v>
          </cell>
          <cell r="BL454">
            <v>0</v>
          </cell>
          <cell r="BM454">
            <v>26036.799999999999</v>
          </cell>
          <cell r="BN454">
            <v>115.21090664655564</v>
          </cell>
          <cell r="BO454">
            <v>0</v>
          </cell>
          <cell r="BP454">
            <v>0</v>
          </cell>
          <cell r="BY454">
            <v>1452.37</v>
          </cell>
          <cell r="CF454">
            <v>40.515812813630532</v>
          </cell>
          <cell r="CG454">
            <v>2142.25</v>
          </cell>
          <cell r="CJ454">
            <v>0</v>
          </cell>
          <cell r="CK454">
            <v>0</v>
          </cell>
          <cell r="CL454">
            <v>0</v>
          </cell>
          <cell r="CM454">
            <v>0</v>
          </cell>
          <cell r="CN454">
            <v>0</v>
          </cell>
          <cell r="CO454">
            <v>0</v>
          </cell>
          <cell r="CX454">
            <v>0</v>
          </cell>
          <cell r="CY454">
            <v>0</v>
          </cell>
          <cell r="DB454">
            <v>0</v>
          </cell>
          <cell r="DC454">
            <v>0</v>
          </cell>
          <cell r="DJ454" t="str">
            <v>НКРКП</v>
          </cell>
          <cell r="DL454">
            <v>40816</v>
          </cell>
          <cell r="DM454">
            <v>100</v>
          </cell>
          <cell r="DT454">
            <v>973.69</v>
          </cell>
        </row>
        <row r="455">
          <cell r="W455">
            <v>687.55809859099998</v>
          </cell>
          <cell r="AF455">
            <v>39968</v>
          </cell>
          <cell r="AG455">
            <v>1700</v>
          </cell>
          <cell r="AH455">
            <v>654.81748826291084</v>
          </cell>
          <cell r="AM455">
            <v>1704</v>
          </cell>
          <cell r="AO455">
            <v>1171598.999999064</v>
          </cell>
          <cell r="AQ455">
            <v>1115809</v>
          </cell>
          <cell r="AU455">
            <v>0</v>
          </cell>
          <cell r="AW455">
            <v>0</v>
          </cell>
          <cell r="AY455">
            <v>648916</v>
          </cell>
          <cell r="AZ455">
            <v>380.81924882629107</v>
          </cell>
          <cell r="BA455">
            <v>0</v>
          </cell>
          <cell r="BB455">
            <v>0</v>
          </cell>
          <cell r="BC455">
            <v>0</v>
          </cell>
          <cell r="BD455">
            <v>0</v>
          </cell>
          <cell r="BG455">
            <v>0</v>
          </cell>
          <cell r="BH455">
            <v>0</v>
          </cell>
          <cell r="BI455">
            <v>64467</v>
          </cell>
          <cell r="BJ455">
            <v>37.83274647887324</v>
          </cell>
          <cell r="BK455">
            <v>0</v>
          </cell>
          <cell r="BL455">
            <v>0</v>
          </cell>
          <cell r="BM455">
            <v>258841.46</v>
          </cell>
          <cell r="BN455">
            <v>151.90226525821595</v>
          </cell>
          <cell r="BO455">
            <v>0</v>
          </cell>
          <cell r="BP455">
            <v>0</v>
          </cell>
          <cell r="BY455">
            <v>1326.12</v>
          </cell>
          <cell r="CF455">
            <v>302.91329209942819</v>
          </cell>
          <cell r="CG455">
            <v>2142.25</v>
          </cell>
          <cell r="CJ455">
            <v>0</v>
          </cell>
          <cell r="CK455">
            <v>0</v>
          </cell>
          <cell r="CL455">
            <v>0</v>
          </cell>
          <cell r="CM455">
            <v>0</v>
          </cell>
          <cell r="CN455">
            <v>0</v>
          </cell>
          <cell r="CO455">
            <v>0</v>
          </cell>
          <cell r="CX455">
            <v>0</v>
          </cell>
          <cell r="CY455">
            <v>0</v>
          </cell>
          <cell r="DB455">
            <v>0</v>
          </cell>
          <cell r="DC455">
            <v>0</v>
          </cell>
          <cell r="DJ455" t="str">
            <v>НКРКП</v>
          </cell>
          <cell r="DL455">
            <v>40816</v>
          </cell>
          <cell r="DM455">
            <v>100</v>
          </cell>
          <cell r="DT455">
            <v>973.74</v>
          </cell>
        </row>
        <row r="456">
          <cell r="W456">
            <v>632.943396226</v>
          </cell>
          <cell r="AF456">
            <v>39968</v>
          </cell>
          <cell r="AG456">
            <v>1717</v>
          </cell>
          <cell r="AH456">
            <v>602.80424528301887</v>
          </cell>
          <cell r="AM456">
            <v>424</v>
          </cell>
          <cell r="AO456">
            <v>268367.99999982398</v>
          </cell>
          <cell r="AQ456">
            <v>255589</v>
          </cell>
          <cell r="AU456">
            <v>0</v>
          </cell>
          <cell r="AW456">
            <v>0</v>
          </cell>
          <cell r="AY456">
            <v>162643</v>
          </cell>
          <cell r="AZ456">
            <v>383.59198113207549</v>
          </cell>
          <cell r="BA456">
            <v>0</v>
          </cell>
          <cell r="BB456">
            <v>0</v>
          </cell>
          <cell r="BC456">
            <v>0</v>
          </cell>
          <cell r="BD456">
            <v>0</v>
          </cell>
          <cell r="BG456">
            <v>0</v>
          </cell>
          <cell r="BH456">
            <v>0</v>
          </cell>
          <cell r="BI456">
            <v>7052</v>
          </cell>
          <cell r="BJ456">
            <v>16.632075471698112</v>
          </cell>
          <cell r="BK456">
            <v>0</v>
          </cell>
          <cell r="BL456">
            <v>0</v>
          </cell>
          <cell r="BM456">
            <v>48389.5</v>
          </cell>
          <cell r="BN456">
            <v>114.12617924528301</v>
          </cell>
          <cell r="BO456">
            <v>0</v>
          </cell>
          <cell r="BP456">
            <v>0</v>
          </cell>
          <cell r="BY456">
            <v>1475.92</v>
          </cell>
          <cell r="CF456">
            <v>75.921577780371109</v>
          </cell>
          <cell r="CG456">
            <v>2142.25</v>
          </cell>
          <cell r="CJ456">
            <v>0</v>
          </cell>
          <cell r="CK456">
            <v>0</v>
          </cell>
          <cell r="CL456">
            <v>0</v>
          </cell>
          <cell r="CM456">
            <v>0</v>
          </cell>
          <cell r="CN456">
            <v>0</v>
          </cell>
          <cell r="CO456">
            <v>0</v>
          </cell>
          <cell r="CX456">
            <v>0</v>
          </cell>
          <cell r="CY456">
            <v>0</v>
          </cell>
          <cell r="DB456">
            <v>0</v>
          </cell>
          <cell r="DC456">
            <v>0</v>
          </cell>
          <cell r="DJ456" t="str">
            <v>НКРКП</v>
          </cell>
          <cell r="DL456">
            <v>40816</v>
          </cell>
          <cell r="DM456">
            <v>100</v>
          </cell>
          <cell r="DT456">
            <v>921.16</v>
          </cell>
        </row>
        <row r="457">
          <cell r="W457">
            <v>721.81283422399997</v>
          </cell>
          <cell r="AF457">
            <v>39968</v>
          </cell>
          <cell r="AG457">
            <v>1703</v>
          </cell>
          <cell r="AH457">
            <v>644.4763814616756</v>
          </cell>
          <cell r="AM457">
            <v>2244</v>
          </cell>
          <cell r="AO457">
            <v>1619747.9999986559</v>
          </cell>
          <cell r="AQ457">
            <v>1446205</v>
          </cell>
          <cell r="AU457">
            <v>0</v>
          </cell>
          <cell r="AW457">
            <v>0</v>
          </cell>
          <cell r="AY457">
            <v>848451.99999980745</v>
          </cell>
          <cell r="AZ457">
            <v>378.09803921560047</v>
          </cell>
          <cell r="BA457">
            <v>0</v>
          </cell>
          <cell r="BB457">
            <v>0</v>
          </cell>
          <cell r="BC457">
            <v>0</v>
          </cell>
          <cell r="BD457">
            <v>0</v>
          </cell>
          <cell r="BG457">
            <v>0</v>
          </cell>
          <cell r="BH457">
            <v>0</v>
          </cell>
          <cell r="BI457">
            <v>49481</v>
          </cell>
          <cell r="BJ457">
            <v>22.05035650623886</v>
          </cell>
          <cell r="BK457">
            <v>0</v>
          </cell>
          <cell r="BL457">
            <v>0</v>
          </cell>
          <cell r="BM457">
            <v>359705.7</v>
          </cell>
          <cell r="BN457">
            <v>160.29665775401071</v>
          </cell>
          <cell r="BO457">
            <v>0</v>
          </cell>
          <cell r="BP457">
            <v>0</v>
          </cell>
          <cell r="BY457">
            <v>1113.7066870132981</v>
          </cell>
          <cell r="CF457">
            <v>396.05648266999998</v>
          </cell>
          <cell r="CG457">
            <v>2142.25</v>
          </cell>
          <cell r="CJ457">
            <v>0</v>
          </cell>
          <cell r="CK457">
            <v>0</v>
          </cell>
          <cell r="CL457">
            <v>0</v>
          </cell>
          <cell r="CM457">
            <v>0</v>
          </cell>
          <cell r="CN457">
            <v>0</v>
          </cell>
          <cell r="CO457">
            <v>0</v>
          </cell>
          <cell r="CX457">
            <v>0</v>
          </cell>
          <cell r="CY457">
            <v>0</v>
          </cell>
          <cell r="DB457">
            <v>0</v>
          </cell>
          <cell r="DC457">
            <v>0</v>
          </cell>
          <cell r="DJ457" t="str">
            <v>НКРКП</v>
          </cell>
          <cell r="DL457">
            <v>40816</v>
          </cell>
          <cell r="DM457">
            <v>100</v>
          </cell>
          <cell r="DT457">
            <v>999.9</v>
          </cell>
        </row>
        <row r="458">
          <cell r="W458">
            <v>197.7</v>
          </cell>
          <cell r="AF458">
            <v>39987</v>
          </cell>
          <cell r="AG458" t="str">
            <v xml:space="preserve">  10-09</v>
          </cell>
          <cell r="AH458">
            <v>233.69391690172498</v>
          </cell>
          <cell r="AM458">
            <v>125039.9</v>
          </cell>
          <cell r="AO458">
            <v>24720388.229999997</v>
          </cell>
          <cell r="AQ458">
            <v>29221064</v>
          </cell>
          <cell r="AU458">
            <v>21043605</v>
          </cell>
          <cell r="AW458">
            <v>0</v>
          </cell>
          <cell r="AY458">
            <v>0</v>
          </cell>
          <cell r="AZ458">
            <v>0</v>
          </cell>
          <cell r="BA458">
            <v>0</v>
          </cell>
          <cell r="BB458">
            <v>0</v>
          </cell>
          <cell r="BC458">
            <v>0</v>
          </cell>
          <cell r="BD458">
            <v>0</v>
          </cell>
          <cell r="BG458">
            <v>0</v>
          </cell>
          <cell r="BH458">
            <v>0</v>
          </cell>
          <cell r="BI458">
            <v>1841839.2</v>
          </cell>
          <cell r="BJ458">
            <v>14.730011780239748</v>
          </cell>
          <cell r="BK458">
            <v>0</v>
          </cell>
          <cell r="BL458">
            <v>0</v>
          </cell>
          <cell r="BM458">
            <v>3958767</v>
          </cell>
          <cell r="BN458">
            <v>31.660030118386214</v>
          </cell>
          <cell r="BO458">
            <v>0</v>
          </cell>
          <cell r="BP458">
            <v>0</v>
          </cell>
          <cell r="BY458">
            <v>2323.1999999999998</v>
          </cell>
          <cell r="CF458">
            <v>0</v>
          </cell>
          <cell r="CG458">
            <v>0</v>
          </cell>
          <cell r="CJ458">
            <v>143300</v>
          </cell>
          <cell r="CK458">
            <v>146.85</v>
          </cell>
          <cell r="CL458">
            <v>228.21</v>
          </cell>
          <cell r="CM458">
            <v>0</v>
          </cell>
          <cell r="CN458">
            <v>0</v>
          </cell>
          <cell r="CO458">
            <v>0</v>
          </cell>
          <cell r="CX458">
            <v>0</v>
          </cell>
          <cell r="CY458">
            <v>0</v>
          </cell>
          <cell r="DB458">
            <v>0</v>
          </cell>
          <cell r="DC458">
            <v>0</v>
          </cell>
          <cell r="DJ458" t="str">
            <v>НКРЕ</v>
          </cell>
          <cell r="DL458">
            <v>40633</v>
          </cell>
          <cell r="DM458">
            <v>472</v>
          </cell>
          <cell r="DO458" t="str">
            <v>тариф на теплову енергію</v>
          </cell>
          <cell r="DT458">
            <v>217.47</v>
          </cell>
        </row>
        <row r="459">
          <cell r="W459">
            <v>518.84</v>
          </cell>
          <cell r="AF459">
            <v>39987</v>
          </cell>
          <cell r="AG459" t="str">
            <v xml:space="preserve">  11-09</v>
          </cell>
          <cell r="AH459">
            <v>479.22479400749063</v>
          </cell>
          <cell r="AM459">
            <v>13350</v>
          </cell>
          <cell r="AO459">
            <v>6926514</v>
          </cell>
          <cell r="AQ459">
            <v>6397651</v>
          </cell>
          <cell r="AU459">
            <v>5524565.5700000003</v>
          </cell>
          <cell r="AW459">
            <v>0</v>
          </cell>
          <cell r="AY459">
            <v>0</v>
          </cell>
          <cell r="AZ459">
            <v>0</v>
          </cell>
          <cell r="BA459">
            <v>0</v>
          </cell>
          <cell r="BB459">
            <v>0</v>
          </cell>
          <cell r="BC459">
            <v>0</v>
          </cell>
          <cell r="BD459">
            <v>0</v>
          </cell>
          <cell r="BG459">
            <v>0</v>
          </cell>
          <cell r="BH459">
            <v>0</v>
          </cell>
          <cell r="BI459">
            <v>196645.5</v>
          </cell>
          <cell r="BJ459">
            <v>14.73</v>
          </cell>
          <cell r="BK459">
            <v>0</v>
          </cell>
          <cell r="BL459">
            <v>0</v>
          </cell>
          <cell r="BM459">
            <v>422661</v>
          </cell>
          <cell r="BN459">
            <v>31.66</v>
          </cell>
          <cell r="BO459">
            <v>0</v>
          </cell>
          <cell r="BP459">
            <v>0</v>
          </cell>
          <cell r="BY459">
            <v>2323.1999999999998</v>
          </cell>
          <cell r="CF459">
            <v>0</v>
          </cell>
          <cell r="CG459">
            <v>0</v>
          </cell>
          <cell r="CJ459">
            <v>15349</v>
          </cell>
          <cell r="CK459">
            <v>359.93</v>
          </cell>
          <cell r="CL459">
            <v>633.44000000000005</v>
          </cell>
          <cell r="CM459">
            <v>0</v>
          </cell>
          <cell r="CN459">
            <v>0</v>
          </cell>
          <cell r="CO459">
            <v>0</v>
          </cell>
          <cell r="CX459">
            <v>0</v>
          </cell>
          <cell r="CY459">
            <v>0</v>
          </cell>
          <cell r="DB459">
            <v>0</v>
          </cell>
          <cell r="DC459">
            <v>0</v>
          </cell>
          <cell r="DJ459" t="str">
            <v>НКРКП</v>
          </cell>
          <cell r="DL459">
            <v>40816</v>
          </cell>
          <cell r="DM459">
            <v>145</v>
          </cell>
          <cell r="DT459">
            <v>792.41</v>
          </cell>
        </row>
        <row r="460">
          <cell r="W460">
            <v>532.74</v>
          </cell>
          <cell r="AF460">
            <v>39987</v>
          </cell>
          <cell r="AG460" t="str">
            <v xml:space="preserve">  11-09</v>
          </cell>
          <cell r="AH460">
            <v>479.28483754736902</v>
          </cell>
          <cell r="AM460">
            <v>1609.7</v>
          </cell>
          <cell r="AO460">
            <v>857551.5780000001</v>
          </cell>
          <cell r="AQ460">
            <v>771504.80299999996</v>
          </cell>
          <cell r="AU460">
            <v>666230.43000000005</v>
          </cell>
          <cell r="AW460">
            <v>0</v>
          </cell>
          <cell r="AY460">
            <v>0</v>
          </cell>
          <cell r="AZ460">
            <v>0</v>
          </cell>
          <cell r="BA460">
            <v>0</v>
          </cell>
          <cell r="BB460">
            <v>0</v>
          </cell>
          <cell r="BC460">
            <v>0</v>
          </cell>
          <cell r="BD460">
            <v>0</v>
          </cell>
          <cell r="BG460">
            <v>0</v>
          </cell>
          <cell r="BH460">
            <v>0</v>
          </cell>
          <cell r="BI460">
            <v>23715.3</v>
          </cell>
          <cell r="BJ460">
            <v>14.732745232030812</v>
          </cell>
          <cell r="BK460">
            <v>0</v>
          </cell>
          <cell r="BL460">
            <v>0</v>
          </cell>
          <cell r="BM460">
            <v>50973</v>
          </cell>
          <cell r="BN460">
            <v>31.66614897185811</v>
          </cell>
          <cell r="BO460">
            <v>0</v>
          </cell>
          <cell r="BP460">
            <v>0</v>
          </cell>
          <cell r="BY460">
            <v>2323.1999999999998</v>
          </cell>
          <cell r="CF460">
            <v>0</v>
          </cell>
          <cell r="CG460">
            <v>0</v>
          </cell>
          <cell r="CJ460">
            <v>1851</v>
          </cell>
          <cell r="CK460">
            <v>359.93</v>
          </cell>
          <cell r="CL460">
            <v>633.44000000000005</v>
          </cell>
          <cell r="CM460">
            <v>0</v>
          </cell>
          <cell r="CN460">
            <v>0</v>
          </cell>
          <cell r="CO460">
            <v>0</v>
          </cell>
          <cell r="CX460">
            <v>0</v>
          </cell>
          <cell r="CY460">
            <v>0</v>
          </cell>
          <cell r="DB460">
            <v>0</v>
          </cell>
          <cell r="DC460">
            <v>0</v>
          </cell>
          <cell r="DJ460" t="str">
            <v>НКРКП</v>
          </cell>
          <cell r="DL460">
            <v>40816</v>
          </cell>
          <cell r="DM460">
            <v>145</v>
          </cell>
          <cell r="DT460">
            <v>806.31</v>
          </cell>
        </row>
        <row r="461">
          <cell r="W461">
            <v>170.83</v>
          </cell>
          <cell r="AF461">
            <v>39605</v>
          </cell>
          <cell r="AG461" t="str">
            <v>4/5-6/1731</v>
          </cell>
          <cell r="AH461">
            <v>167.40061205507075</v>
          </cell>
          <cell r="AM461">
            <v>1408370</v>
          </cell>
          <cell r="AO461">
            <v>240591847.10000002</v>
          </cell>
          <cell r="AQ461">
            <v>235762000</v>
          </cell>
          <cell r="AU461">
            <v>0</v>
          </cell>
          <cell r="AW461">
            <v>1134936.3625</v>
          </cell>
          <cell r="AY461">
            <v>154866935.59999999</v>
          </cell>
          <cell r="AZ461">
            <v>109.96182508857757</v>
          </cell>
          <cell r="BA461">
            <v>0</v>
          </cell>
          <cell r="BB461">
            <v>0</v>
          </cell>
          <cell r="BC461">
            <v>0</v>
          </cell>
          <cell r="BD461">
            <v>0</v>
          </cell>
          <cell r="BG461">
            <v>12449000</v>
          </cell>
          <cell r="BH461">
            <v>8.8392964916889731</v>
          </cell>
          <cell r="BI461">
            <v>10916000</v>
          </cell>
          <cell r="BJ461">
            <v>7.750804121076138</v>
          </cell>
          <cell r="BK461">
            <v>0</v>
          </cell>
          <cell r="BL461">
            <v>0</v>
          </cell>
          <cell r="BM461">
            <v>42313000</v>
          </cell>
          <cell r="BN461">
            <v>30.043951518422006</v>
          </cell>
          <cell r="BO461">
            <v>0</v>
          </cell>
          <cell r="BP461">
            <v>0</v>
          </cell>
          <cell r="BY461">
            <v>1918</v>
          </cell>
          <cell r="CF461">
            <v>226460</v>
          </cell>
          <cell r="CG461">
            <v>683.86</v>
          </cell>
          <cell r="CJ461">
            <v>0</v>
          </cell>
          <cell r="CK461">
            <v>0</v>
          </cell>
          <cell r="CL461">
            <v>0</v>
          </cell>
          <cell r="CM461">
            <v>12299.5</v>
          </cell>
          <cell r="CN461">
            <v>92.275000000000006</v>
          </cell>
          <cell r="CO461">
            <v>92.275000000000006</v>
          </cell>
          <cell r="CX461">
            <v>0</v>
          </cell>
          <cell r="CY461">
            <v>0</v>
          </cell>
          <cell r="DB461">
            <v>0</v>
          </cell>
          <cell r="DC461">
            <v>0</v>
          </cell>
          <cell r="DJ461" t="str">
            <v>НКРЕ</v>
          </cell>
          <cell r="DL461">
            <v>40526</v>
          </cell>
          <cell r="DM461">
            <v>1845</v>
          </cell>
          <cell r="DO461" t="str">
            <v>тариф на теплову енергію</v>
          </cell>
          <cell r="DT461">
            <v>213.54</v>
          </cell>
        </row>
        <row r="462">
          <cell r="W462">
            <v>443.33</v>
          </cell>
          <cell r="AF462">
            <v>39849</v>
          </cell>
          <cell r="AG462" t="str">
            <v>6/1/1-34</v>
          </cell>
          <cell r="AH462">
            <v>422.39629739629737</v>
          </cell>
          <cell r="AM462">
            <v>161616</v>
          </cell>
          <cell r="AO462">
            <v>71649221.280000001</v>
          </cell>
          <cell r="AQ462">
            <v>68266000</v>
          </cell>
          <cell r="AU462">
            <v>0</v>
          </cell>
          <cell r="AW462">
            <v>0</v>
          </cell>
          <cell r="AY462">
            <v>56071679.950000003</v>
          </cell>
          <cell r="AZ462">
            <v>346.94386663449166</v>
          </cell>
          <cell r="BA462">
            <v>0</v>
          </cell>
          <cell r="BB462">
            <v>0</v>
          </cell>
          <cell r="BC462">
            <v>0</v>
          </cell>
          <cell r="BD462">
            <v>0</v>
          </cell>
          <cell r="BG462">
            <v>2628542.44</v>
          </cell>
          <cell r="BH462">
            <v>16.264122611622611</v>
          </cell>
          <cell r="BI462">
            <v>1752000</v>
          </cell>
          <cell r="BJ462">
            <v>10.84051084051084</v>
          </cell>
          <cell r="BK462">
            <v>0</v>
          </cell>
          <cell r="BL462">
            <v>0</v>
          </cell>
          <cell r="BM462">
            <v>6116261.1699999999</v>
          </cell>
          <cell r="BN462">
            <v>37.844403833778834</v>
          </cell>
          <cell r="BO462">
            <v>0</v>
          </cell>
          <cell r="BP462">
            <v>0</v>
          </cell>
          <cell r="BY462">
            <v>3313</v>
          </cell>
          <cell r="CF462">
            <v>26174.2</v>
          </cell>
          <cell r="CG462">
            <v>2142.25</v>
          </cell>
          <cell r="CJ462">
            <v>0</v>
          </cell>
          <cell r="CK462">
            <v>0</v>
          </cell>
          <cell r="CL462">
            <v>0</v>
          </cell>
          <cell r="CM462">
            <v>0</v>
          </cell>
          <cell r="CN462">
            <v>0</v>
          </cell>
          <cell r="CO462">
            <v>0</v>
          </cell>
          <cell r="CX462">
            <v>0</v>
          </cell>
          <cell r="CY462">
            <v>0</v>
          </cell>
          <cell r="DB462">
            <v>0</v>
          </cell>
          <cell r="DC462">
            <v>0</v>
          </cell>
          <cell r="DJ462" t="str">
            <v>НКРКП</v>
          </cell>
          <cell r="DL462">
            <v>40816</v>
          </cell>
          <cell r="DM462">
            <v>11</v>
          </cell>
          <cell r="DT462">
            <v>704.02</v>
          </cell>
        </row>
        <row r="463">
          <cell r="W463">
            <v>443.33</v>
          </cell>
          <cell r="AF463">
            <v>39849</v>
          </cell>
          <cell r="AG463" t="str">
            <v>6/1/1-34</v>
          </cell>
          <cell r="AH463">
            <v>422.39767559373422</v>
          </cell>
          <cell r="AM463">
            <v>79160</v>
          </cell>
          <cell r="AO463">
            <v>35094002.799999997</v>
          </cell>
          <cell r="AQ463">
            <v>33437000</v>
          </cell>
          <cell r="AU463">
            <v>0</v>
          </cell>
          <cell r="AW463">
            <v>0</v>
          </cell>
          <cell r="AY463">
            <v>27463645</v>
          </cell>
          <cell r="AZ463">
            <v>346.93841586659931</v>
          </cell>
          <cell r="BA463">
            <v>0</v>
          </cell>
          <cell r="BB463">
            <v>0</v>
          </cell>
          <cell r="BC463">
            <v>0</v>
          </cell>
          <cell r="BD463">
            <v>0</v>
          </cell>
          <cell r="BG463">
            <v>1287457.557</v>
          </cell>
          <cell r="BH463">
            <v>16.263991371905004</v>
          </cell>
          <cell r="BI463">
            <v>858000</v>
          </cell>
          <cell r="BJ463">
            <v>10.838807478524508</v>
          </cell>
          <cell r="BK463">
            <v>0</v>
          </cell>
          <cell r="BL463">
            <v>0</v>
          </cell>
          <cell r="BM463">
            <v>2995738.83</v>
          </cell>
          <cell r="BN463">
            <v>37.844098408287017</v>
          </cell>
          <cell r="BO463">
            <v>0</v>
          </cell>
          <cell r="BP463">
            <v>0</v>
          </cell>
          <cell r="BY463">
            <v>3313</v>
          </cell>
          <cell r="CF463">
            <v>12820</v>
          </cell>
          <cell r="CG463">
            <v>2142.25</v>
          </cell>
          <cell r="CJ463">
            <v>0</v>
          </cell>
          <cell r="CK463">
            <v>0</v>
          </cell>
          <cell r="CL463">
            <v>0</v>
          </cell>
          <cell r="CM463">
            <v>0</v>
          </cell>
          <cell r="CN463">
            <v>0</v>
          </cell>
          <cell r="CO463">
            <v>0</v>
          </cell>
          <cell r="CX463">
            <v>0</v>
          </cell>
          <cell r="CY463">
            <v>0</v>
          </cell>
          <cell r="DB463">
            <v>0</v>
          </cell>
          <cell r="DC463">
            <v>0</v>
          </cell>
          <cell r="DJ463" t="str">
            <v>НКРКП</v>
          </cell>
          <cell r="DL463">
            <v>40816</v>
          </cell>
          <cell r="DM463">
            <v>11</v>
          </cell>
          <cell r="DT463">
            <v>704.02</v>
          </cell>
        </row>
        <row r="464">
          <cell r="W464">
            <v>175.95</v>
          </cell>
          <cell r="AF464">
            <v>39742</v>
          </cell>
          <cell r="AH464">
            <v>159.95216191352347</v>
          </cell>
          <cell r="AM464">
            <v>108700</v>
          </cell>
          <cell r="AO464">
            <v>19125765</v>
          </cell>
          <cell r="AQ464">
            <v>17386800</v>
          </cell>
          <cell r="AU464">
            <v>0</v>
          </cell>
          <cell r="AW464">
            <v>0</v>
          </cell>
          <cell r="AY464">
            <v>11685123.120000001</v>
          </cell>
          <cell r="AZ464">
            <v>107.49883275068999</v>
          </cell>
          <cell r="BA464">
            <v>0</v>
          </cell>
          <cell r="BB464">
            <v>0</v>
          </cell>
          <cell r="BC464">
            <v>1679800</v>
          </cell>
          <cell r="BD464">
            <v>15.453541858325668</v>
          </cell>
          <cell r="BG464">
            <v>1260500</v>
          </cell>
          <cell r="BH464">
            <v>11.596136154553818</v>
          </cell>
          <cell r="BI464">
            <v>0</v>
          </cell>
          <cell r="BJ464">
            <v>0</v>
          </cell>
          <cell r="BK464">
            <v>0</v>
          </cell>
          <cell r="BL464">
            <v>0</v>
          </cell>
          <cell r="BM464">
            <v>1954999.9225352113</v>
          </cell>
          <cell r="BN464">
            <v>17.985279876128899</v>
          </cell>
          <cell r="BO464">
            <v>0</v>
          </cell>
          <cell r="BP464">
            <v>0</v>
          </cell>
          <cell r="BY464">
            <v>2878</v>
          </cell>
          <cell r="CF464">
            <v>16066</v>
          </cell>
          <cell r="CG464">
            <v>727.32</v>
          </cell>
          <cell r="CJ464">
            <v>0</v>
          </cell>
          <cell r="CK464">
            <v>0</v>
          </cell>
          <cell r="CL464">
            <v>0</v>
          </cell>
          <cell r="CM464">
            <v>0</v>
          </cell>
          <cell r="CN464">
            <v>0</v>
          </cell>
          <cell r="CO464">
            <v>0</v>
          </cell>
          <cell r="CX464">
            <v>0</v>
          </cell>
          <cell r="CY464">
            <v>0</v>
          </cell>
          <cell r="DB464">
            <v>15.453386454183256</v>
          </cell>
          <cell r="DC464">
            <v>28.15</v>
          </cell>
          <cell r="DJ464" t="str">
            <v>НКРЕ</v>
          </cell>
          <cell r="DL464">
            <v>40526</v>
          </cell>
          <cell r="DM464">
            <v>1856</v>
          </cell>
          <cell r="DO464" t="str">
            <v>тариф на теплову енергію</v>
          </cell>
          <cell r="DT464">
            <v>219.94</v>
          </cell>
        </row>
        <row r="465">
          <cell r="W465">
            <v>409.2</v>
          </cell>
          <cell r="AF465">
            <v>39861</v>
          </cell>
          <cell r="AH465">
            <v>372.07462686567163</v>
          </cell>
          <cell r="AM465">
            <v>6700</v>
          </cell>
          <cell r="AO465">
            <v>2741640</v>
          </cell>
          <cell r="AQ465">
            <v>2492900</v>
          </cell>
          <cell r="AU465">
            <v>0</v>
          </cell>
          <cell r="AW465">
            <v>0</v>
          </cell>
          <cell r="AY465">
            <v>2121406</v>
          </cell>
          <cell r="AZ465">
            <v>316.62776119402986</v>
          </cell>
          <cell r="BA465">
            <v>0</v>
          </cell>
          <cell r="BB465">
            <v>0</v>
          </cell>
          <cell r="BC465">
            <v>108000</v>
          </cell>
          <cell r="BD465">
            <v>16.119402985074625</v>
          </cell>
          <cell r="BG465">
            <v>80250.399999999994</v>
          </cell>
          <cell r="BH465">
            <v>11.977671641791044</v>
          </cell>
          <cell r="BI465">
            <v>0</v>
          </cell>
          <cell r="BJ465">
            <v>0</v>
          </cell>
          <cell r="BK465">
            <v>0</v>
          </cell>
          <cell r="BL465">
            <v>0</v>
          </cell>
          <cell r="BM465">
            <v>122959.57271095153</v>
          </cell>
          <cell r="BN465">
            <v>18.352175031485302</v>
          </cell>
          <cell r="BO465">
            <v>0</v>
          </cell>
          <cell r="BP465">
            <v>0</v>
          </cell>
          <cell r="BY465">
            <v>2878</v>
          </cell>
          <cell r="CF465">
            <v>990.27004317890066</v>
          </cell>
          <cell r="CG465">
            <v>2142.25</v>
          </cell>
          <cell r="CJ465">
            <v>0</v>
          </cell>
          <cell r="CK465">
            <v>0</v>
          </cell>
          <cell r="CL465">
            <v>0</v>
          </cell>
          <cell r="CM465">
            <v>0</v>
          </cell>
          <cell r="CN465">
            <v>0</v>
          </cell>
          <cell r="CO465">
            <v>0</v>
          </cell>
          <cell r="CX465">
            <v>0</v>
          </cell>
          <cell r="CY465">
            <v>0</v>
          </cell>
          <cell r="DB465">
            <v>16.122448979591837</v>
          </cell>
          <cell r="DC465">
            <v>29.37</v>
          </cell>
          <cell r="DJ465" t="str">
            <v>НКРКП</v>
          </cell>
          <cell r="DL465">
            <v>40816</v>
          </cell>
          <cell r="DM465">
            <v>41</v>
          </cell>
          <cell r="DT465">
            <v>647.15</v>
          </cell>
        </row>
        <row r="466">
          <cell r="W466">
            <v>433.5</v>
          </cell>
          <cell r="AF466">
            <v>39861</v>
          </cell>
          <cell r="AH466">
            <v>377.0204081632653</v>
          </cell>
          <cell r="AM466">
            <v>4900</v>
          </cell>
          <cell r="AO466">
            <v>2124150</v>
          </cell>
          <cell r="AQ466">
            <v>1847400</v>
          </cell>
          <cell r="AU466">
            <v>0</v>
          </cell>
          <cell r="AW466">
            <v>0</v>
          </cell>
          <cell r="AY466">
            <v>1575649</v>
          </cell>
          <cell r="AZ466">
            <v>321.56102040816324</v>
          </cell>
          <cell r="BA466">
            <v>0</v>
          </cell>
          <cell r="BB466">
            <v>0</v>
          </cell>
          <cell r="BC466">
            <v>79000</v>
          </cell>
          <cell r="BD466">
            <v>16.122448979591837</v>
          </cell>
          <cell r="BG466">
            <v>58700.4</v>
          </cell>
          <cell r="BH466">
            <v>11.979673469387755</v>
          </cell>
          <cell r="BI466">
            <v>0</v>
          </cell>
          <cell r="BJ466">
            <v>0</v>
          </cell>
          <cell r="BK466">
            <v>0</v>
          </cell>
          <cell r="BL466">
            <v>0</v>
          </cell>
          <cell r="BM466">
            <v>89899.642728904844</v>
          </cell>
          <cell r="BN466">
            <v>18.346865863041806</v>
          </cell>
          <cell r="BO466">
            <v>0</v>
          </cell>
          <cell r="BP466">
            <v>0</v>
          </cell>
          <cell r="BY466">
            <v>2878</v>
          </cell>
          <cell r="CF466">
            <v>724.2198883092409</v>
          </cell>
          <cell r="CG466">
            <v>2175.65</v>
          </cell>
          <cell r="CJ466">
            <v>0</v>
          </cell>
          <cell r="CK466">
            <v>0</v>
          </cell>
          <cell r="CL466">
            <v>0</v>
          </cell>
          <cell r="CM466">
            <v>0</v>
          </cell>
          <cell r="CN466">
            <v>0</v>
          </cell>
          <cell r="CO466">
            <v>0</v>
          </cell>
          <cell r="CX466">
            <v>0</v>
          </cell>
          <cell r="CY466">
            <v>0</v>
          </cell>
          <cell r="DB466">
            <v>16.122448979591837</v>
          </cell>
          <cell r="DC466">
            <v>29.37</v>
          </cell>
          <cell r="DJ466" t="str">
            <v>НКРКП</v>
          </cell>
          <cell r="DL466">
            <v>40816</v>
          </cell>
          <cell r="DM466">
            <v>41</v>
          </cell>
          <cell r="DO466" t="str">
            <v>для інших споживачів житлового масиву</v>
          </cell>
          <cell r="DT466">
            <v>666.47</v>
          </cell>
        </row>
        <row r="467">
          <cell r="W467">
            <v>415</v>
          </cell>
          <cell r="AF467">
            <v>39861</v>
          </cell>
          <cell r="AG467">
            <v>0</v>
          </cell>
          <cell r="AH467">
            <v>360.88799999999998</v>
          </cell>
          <cell r="AM467">
            <v>12500</v>
          </cell>
          <cell r="AO467">
            <v>5187500</v>
          </cell>
          <cell r="AQ467">
            <v>4511100</v>
          </cell>
          <cell r="AU467">
            <v>0</v>
          </cell>
          <cell r="AW467">
            <v>0</v>
          </cell>
          <cell r="AY467">
            <v>4019557</v>
          </cell>
          <cell r="AZ467">
            <v>321.56455999999997</v>
          </cell>
          <cell r="BA467">
            <v>0</v>
          </cell>
          <cell r="BB467">
            <v>0</v>
          </cell>
          <cell r="BC467">
            <v>0</v>
          </cell>
          <cell r="BD467">
            <v>0</v>
          </cell>
          <cell r="BG467">
            <v>149700.4</v>
          </cell>
          <cell r="BH467">
            <v>11.976032</v>
          </cell>
          <cell r="BI467">
            <v>0</v>
          </cell>
          <cell r="BJ467">
            <v>0</v>
          </cell>
          <cell r="BK467">
            <v>0</v>
          </cell>
          <cell r="BL467">
            <v>0</v>
          </cell>
          <cell r="BM467">
            <v>229399.68043087973</v>
          </cell>
          <cell r="BN467">
            <v>18.351974434470378</v>
          </cell>
          <cell r="BO467">
            <v>0</v>
          </cell>
          <cell r="BP467">
            <v>0</v>
          </cell>
          <cell r="BY467">
            <v>2878</v>
          </cell>
          <cell r="CF467">
            <v>1847.5200514788683</v>
          </cell>
          <cell r="CG467">
            <v>2175.65</v>
          </cell>
          <cell r="CJ467">
            <v>0</v>
          </cell>
          <cell r="CK467">
            <v>0</v>
          </cell>
          <cell r="CL467">
            <v>0</v>
          </cell>
          <cell r="CM467">
            <v>0</v>
          </cell>
          <cell r="CN467">
            <v>0</v>
          </cell>
          <cell r="CO467">
            <v>0</v>
          </cell>
          <cell r="CX467">
            <v>0</v>
          </cell>
          <cell r="CY467">
            <v>0</v>
          </cell>
          <cell r="DB467">
            <v>0</v>
          </cell>
          <cell r="DC467">
            <v>0</v>
          </cell>
          <cell r="DJ467" t="str">
            <v>НКРКП</v>
          </cell>
          <cell r="DL467">
            <v>40816</v>
          </cell>
          <cell r="DM467">
            <v>41</v>
          </cell>
          <cell r="DO467" t="str">
            <v>для інших споживачів промислової зони</v>
          </cell>
          <cell r="DT467">
            <v>647.99</v>
          </cell>
        </row>
        <row r="468">
          <cell r="W468">
            <v>186.44364999999999</v>
          </cell>
          <cell r="AF468">
            <v>39707</v>
          </cell>
          <cell r="AG468" t="str">
            <v>142, 144</v>
          </cell>
          <cell r="AH468">
            <v>186.44365281843679</v>
          </cell>
          <cell r="AM468">
            <v>38275.65</v>
          </cell>
          <cell r="AO468">
            <v>7136251.8921224996</v>
          </cell>
          <cell r="AQ468">
            <v>7136252</v>
          </cell>
          <cell r="AU468">
            <v>0</v>
          </cell>
          <cell r="AW468">
            <v>0</v>
          </cell>
          <cell r="AY468">
            <v>4796529.9360000007</v>
          </cell>
          <cell r="AZ468">
            <v>125.31544039095353</v>
          </cell>
          <cell r="BA468">
            <v>0</v>
          </cell>
          <cell r="BB468">
            <v>0</v>
          </cell>
          <cell r="BC468">
            <v>0</v>
          </cell>
          <cell r="BD468">
            <v>0</v>
          </cell>
          <cell r="BG468">
            <v>0</v>
          </cell>
          <cell r="BH468">
            <v>0</v>
          </cell>
          <cell r="BI468">
            <v>578750</v>
          </cell>
          <cell r="BJ468">
            <v>15.120579271677945</v>
          </cell>
          <cell r="BK468">
            <v>0</v>
          </cell>
          <cell r="BL468">
            <v>0</v>
          </cell>
          <cell r="BM468">
            <v>1138285</v>
          </cell>
          <cell r="BN468">
            <v>29.739142248400743</v>
          </cell>
          <cell r="BO468">
            <v>0</v>
          </cell>
          <cell r="BP468">
            <v>0</v>
          </cell>
          <cell r="BY468">
            <v>1020</v>
          </cell>
          <cell r="CF468">
            <v>6594.8</v>
          </cell>
          <cell r="CG468">
            <v>727.32</v>
          </cell>
          <cell r="CJ468">
            <v>0</v>
          </cell>
          <cell r="CK468">
            <v>0</v>
          </cell>
          <cell r="CL468">
            <v>0</v>
          </cell>
          <cell r="CM468">
            <v>0</v>
          </cell>
          <cell r="CN468">
            <v>0</v>
          </cell>
          <cell r="CO468">
            <v>0</v>
          </cell>
          <cell r="CX468">
            <v>0</v>
          </cell>
          <cell r="CY468">
            <v>0</v>
          </cell>
          <cell r="DB468">
            <v>0</v>
          </cell>
          <cell r="DC468">
            <v>0</v>
          </cell>
          <cell r="DJ468" t="str">
            <v>НКРЕ</v>
          </cell>
          <cell r="DL468">
            <v>40526</v>
          </cell>
          <cell r="DM468">
            <v>1740</v>
          </cell>
          <cell r="DO468" t="str">
            <v>Тариф на теплову енергію</v>
          </cell>
          <cell r="DT468">
            <v>233.05</v>
          </cell>
        </row>
        <row r="469">
          <cell r="W469">
            <v>480.14</v>
          </cell>
          <cell r="AF469">
            <v>39891</v>
          </cell>
          <cell r="AG469" t="str">
            <v>58, 60</v>
          </cell>
          <cell r="AH469">
            <v>436.49542119523028</v>
          </cell>
          <cell r="AM469">
            <v>6485.6739900000002</v>
          </cell>
          <cell r="AO469">
            <v>3114031.5095585999</v>
          </cell>
          <cell r="AQ469">
            <v>2830967</v>
          </cell>
          <cell r="AU469">
            <v>0</v>
          </cell>
          <cell r="AW469">
            <v>0</v>
          </cell>
          <cell r="AY469">
            <v>2395824.1264925003</v>
          </cell>
          <cell r="AZ469">
            <v>369.40249081075075</v>
          </cell>
          <cell r="BA469">
            <v>0</v>
          </cell>
          <cell r="BB469">
            <v>0</v>
          </cell>
          <cell r="BC469">
            <v>0</v>
          </cell>
          <cell r="BD469">
            <v>0</v>
          </cell>
          <cell r="BG469">
            <v>0</v>
          </cell>
          <cell r="BH469">
            <v>0</v>
          </cell>
          <cell r="BI469">
            <v>116951</v>
          </cell>
          <cell r="BJ469">
            <v>18.032204545020615</v>
          </cell>
          <cell r="BK469">
            <v>0</v>
          </cell>
          <cell r="BL469">
            <v>0</v>
          </cell>
          <cell r="BM469">
            <v>221075</v>
          </cell>
          <cell r="BN469">
            <v>34.086665524796132</v>
          </cell>
          <cell r="BO469">
            <v>0</v>
          </cell>
          <cell r="BP469">
            <v>0</v>
          </cell>
          <cell r="BY469">
            <v>1020</v>
          </cell>
          <cell r="CF469">
            <v>1118.3681300000001</v>
          </cell>
          <cell r="CG469">
            <v>2142.25</v>
          </cell>
          <cell r="CJ469">
            <v>0</v>
          </cell>
          <cell r="CK469">
            <v>0</v>
          </cell>
          <cell r="CL469">
            <v>0</v>
          </cell>
          <cell r="CM469">
            <v>0</v>
          </cell>
          <cell r="CN469">
            <v>0</v>
          </cell>
          <cell r="CO469">
            <v>0</v>
          </cell>
          <cell r="CX469">
            <v>0</v>
          </cell>
          <cell r="CY469">
            <v>0</v>
          </cell>
          <cell r="DB469">
            <v>0</v>
          </cell>
          <cell r="DC469">
            <v>0</v>
          </cell>
          <cell r="DJ469" t="str">
            <v>НКРКП</v>
          </cell>
          <cell r="DL469">
            <v>40816</v>
          </cell>
          <cell r="DM469">
            <v>109</v>
          </cell>
          <cell r="DT469">
            <v>757.39214900221702</v>
          </cell>
        </row>
        <row r="470">
          <cell r="W470">
            <v>610.99</v>
          </cell>
          <cell r="AF470">
            <v>39891</v>
          </cell>
          <cell r="AG470" t="str">
            <v>59, 61</v>
          </cell>
          <cell r="AH470">
            <v>436.42111421717539</v>
          </cell>
          <cell r="AM470">
            <v>2349.4899</v>
          </cell>
          <cell r="AO470">
            <v>1435514.834001</v>
          </cell>
          <cell r="AQ470">
            <v>1025367</v>
          </cell>
          <cell r="AU470">
            <v>0</v>
          </cell>
          <cell r="AW470">
            <v>0</v>
          </cell>
          <cell r="AY470">
            <v>867891.88474999997</v>
          </cell>
          <cell r="AZ470">
            <v>369.39587812231071</v>
          </cell>
          <cell r="BA470">
            <v>0</v>
          </cell>
          <cell r="BB470">
            <v>0</v>
          </cell>
          <cell r="BC470">
            <v>0</v>
          </cell>
          <cell r="BD470">
            <v>0</v>
          </cell>
          <cell r="BG470">
            <v>0</v>
          </cell>
          <cell r="BH470">
            <v>0</v>
          </cell>
          <cell r="BI470">
            <v>42381</v>
          </cell>
          <cell r="BJ470">
            <v>18.038383565726331</v>
          </cell>
          <cell r="BK470">
            <v>0</v>
          </cell>
          <cell r="BL470">
            <v>0</v>
          </cell>
          <cell r="BM470">
            <v>80103</v>
          </cell>
          <cell r="BN470">
            <v>34.093783505943144</v>
          </cell>
          <cell r="BO470">
            <v>0</v>
          </cell>
          <cell r="BP470">
            <v>0</v>
          </cell>
          <cell r="BY470">
            <v>1020</v>
          </cell>
          <cell r="CF470">
            <v>405.13099999999997</v>
          </cell>
          <cell r="CG470">
            <v>2142.25</v>
          </cell>
          <cell r="CJ470">
            <v>0</v>
          </cell>
          <cell r="CK470">
            <v>0</v>
          </cell>
          <cell r="CL470">
            <v>0</v>
          </cell>
          <cell r="CM470">
            <v>0</v>
          </cell>
          <cell r="CN470">
            <v>0</v>
          </cell>
          <cell r="CO470">
            <v>0</v>
          </cell>
          <cell r="CX470">
            <v>0</v>
          </cell>
          <cell r="CY470">
            <v>0</v>
          </cell>
          <cell r="DB470">
            <v>0</v>
          </cell>
          <cell r="DC470">
            <v>0</v>
          </cell>
          <cell r="DJ470" t="str">
            <v>НКРКП</v>
          </cell>
          <cell r="DL470">
            <v>40816</v>
          </cell>
          <cell r="DM470">
            <v>109</v>
          </cell>
          <cell r="DT470">
            <v>888.49011151826403</v>
          </cell>
        </row>
        <row r="471">
          <cell r="W471">
            <v>221.76</v>
          </cell>
          <cell r="AF471">
            <v>39715</v>
          </cell>
          <cell r="AG471">
            <v>196</v>
          </cell>
          <cell r="AH471">
            <v>197.99785784339028</v>
          </cell>
          <cell r="AM471">
            <v>154984</v>
          </cell>
          <cell r="AO471">
            <v>34369251.839999996</v>
          </cell>
          <cell r="AQ471">
            <v>30686500</v>
          </cell>
          <cell r="AU471">
            <v>0</v>
          </cell>
          <cell r="AW471">
            <v>3723330.56</v>
          </cell>
          <cell r="AY471">
            <v>17775700.800000001</v>
          </cell>
          <cell r="AZ471">
            <v>114.6937800030971</v>
          </cell>
          <cell r="BA471">
            <v>0</v>
          </cell>
          <cell r="BB471">
            <v>0</v>
          </cell>
          <cell r="BC471">
            <v>0</v>
          </cell>
          <cell r="BD471">
            <v>0</v>
          </cell>
          <cell r="BG471">
            <v>0</v>
          </cell>
          <cell r="BH471">
            <v>0</v>
          </cell>
          <cell r="BI471">
            <v>1332038</v>
          </cell>
          <cell r="BJ471">
            <v>8.5946807412378057</v>
          </cell>
          <cell r="BK471">
            <v>0</v>
          </cell>
          <cell r="BL471">
            <v>0</v>
          </cell>
          <cell r="BM471">
            <v>5677900</v>
          </cell>
          <cell r="BN471">
            <v>36.635394621380271</v>
          </cell>
          <cell r="BO471">
            <v>0</v>
          </cell>
          <cell r="BP471">
            <v>0</v>
          </cell>
          <cell r="BY471">
            <v>1938</v>
          </cell>
          <cell r="CF471">
            <v>24440</v>
          </cell>
          <cell r="CG471">
            <v>727.32</v>
          </cell>
          <cell r="CJ471">
            <v>0</v>
          </cell>
          <cell r="CK471">
            <v>0</v>
          </cell>
          <cell r="CL471">
            <v>0</v>
          </cell>
          <cell r="CM471">
            <v>109768</v>
          </cell>
          <cell r="CN471">
            <v>33.92</v>
          </cell>
          <cell r="CO471">
            <v>33.92</v>
          </cell>
          <cell r="CX471">
            <v>0</v>
          </cell>
          <cell r="CY471">
            <v>0</v>
          </cell>
          <cell r="DB471">
            <v>0</v>
          </cell>
          <cell r="DC471">
            <v>0</v>
          </cell>
          <cell r="DJ471" t="str">
            <v>НКРЕ</v>
          </cell>
          <cell r="DL471">
            <v>40526</v>
          </cell>
          <cell r="DM471">
            <v>1770</v>
          </cell>
          <cell r="DO471" t="str">
            <v>Тариф на теплову енергію</v>
          </cell>
          <cell r="DT471">
            <v>243.94</v>
          </cell>
        </row>
        <row r="472">
          <cell r="W472">
            <v>471.55</v>
          </cell>
          <cell r="AF472">
            <v>39864</v>
          </cell>
          <cell r="AG472">
            <v>308</v>
          </cell>
          <cell r="AH472">
            <v>421.03000280400039</v>
          </cell>
          <cell r="AM472">
            <v>21398</v>
          </cell>
          <cell r="AO472">
            <v>10090226.9</v>
          </cell>
          <cell r="AQ472">
            <v>9009200</v>
          </cell>
          <cell r="AU472">
            <v>0</v>
          </cell>
          <cell r="AW472">
            <v>425051.55</v>
          </cell>
          <cell r="AY472">
            <v>7191072.1376083037</v>
          </cell>
          <cell r="AZ472">
            <v>336.06281603927022</v>
          </cell>
          <cell r="BA472">
            <v>0</v>
          </cell>
          <cell r="BB472">
            <v>0</v>
          </cell>
          <cell r="BC472">
            <v>0</v>
          </cell>
          <cell r="BD472">
            <v>0</v>
          </cell>
          <cell r="BG472">
            <v>0</v>
          </cell>
          <cell r="BH472">
            <v>0</v>
          </cell>
          <cell r="BI472">
            <v>245573</v>
          </cell>
          <cell r="BJ472">
            <v>11.476446396859519</v>
          </cell>
          <cell r="BK472">
            <v>0</v>
          </cell>
          <cell r="BL472">
            <v>0</v>
          </cell>
          <cell r="BM472">
            <v>816767</v>
          </cell>
          <cell r="BN472">
            <v>38.170249556033276</v>
          </cell>
          <cell r="BO472">
            <v>0</v>
          </cell>
          <cell r="BP472">
            <v>0</v>
          </cell>
          <cell r="BY472">
            <v>2202</v>
          </cell>
          <cell r="CF472">
            <v>3356.7847532306237</v>
          </cell>
          <cell r="CG472">
            <v>2142.25</v>
          </cell>
          <cell r="CJ472">
            <v>0</v>
          </cell>
          <cell r="CK472">
            <v>0</v>
          </cell>
          <cell r="CL472">
            <v>0</v>
          </cell>
          <cell r="CM472">
            <v>10857</v>
          </cell>
          <cell r="CN472">
            <v>39.15</v>
          </cell>
          <cell r="CO472">
            <v>56.11</v>
          </cell>
          <cell r="CX472">
            <v>0</v>
          </cell>
          <cell r="CY472">
            <v>0</v>
          </cell>
          <cell r="DB472">
            <v>0</v>
          </cell>
          <cell r="DC472">
            <v>0</v>
          </cell>
          <cell r="DJ472" t="str">
            <v>НКРКП</v>
          </cell>
          <cell r="DL472">
            <v>40816</v>
          </cell>
          <cell r="DM472">
            <v>135</v>
          </cell>
          <cell r="DT472">
            <v>732.74</v>
          </cell>
        </row>
        <row r="473">
          <cell r="W473">
            <v>471.55</v>
          </cell>
          <cell r="AF473">
            <v>39864</v>
          </cell>
          <cell r="AG473">
            <v>308</v>
          </cell>
          <cell r="AH473">
            <v>421.0300346243659</v>
          </cell>
          <cell r="AM473">
            <v>12419</v>
          </cell>
          <cell r="AO473">
            <v>5856179.4500000002</v>
          </cell>
          <cell r="AQ473">
            <v>5228772</v>
          </cell>
          <cell r="AU473">
            <v>0</v>
          </cell>
          <cell r="AW473">
            <v>246689.63099999999</v>
          </cell>
          <cell r="AY473">
            <v>4173564.1123916963</v>
          </cell>
          <cell r="AZ473">
            <v>336.06281603927016</v>
          </cell>
          <cell r="BA473">
            <v>0</v>
          </cell>
          <cell r="BB473">
            <v>0</v>
          </cell>
          <cell r="BC473">
            <v>0</v>
          </cell>
          <cell r="BD473">
            <v>0</v>
          </cell>
          <cell r="BG473">
            <v>0</v>
          </cell>
          <cell r="BH473">
            <v>0</v>
          </cell>
          <cell r="BI473">
            <v>142527</v>
          </cell>
          <cell r="BJ473">
            <v>11.476527900797166</v>
          </cell>
          <cell r="BK473">
            <v>0</v>
          </cell>
          <cell r="BL473">
            <v>0</v>
          </cell>
          <cell r="BM473">
            <v>474038</v>
          </cell>
          <cell r="BN473">
            <v>38.170384088896043</v>
          </cell>
          <cell r="BO473">
            <v>0</v>
          </cell>
          <cell r="BP473">
            <v>0</v>
          </cell>
          <cell r="BY473">
            <v>2202</v>
          </cell>
          <cell r="CF473">
            <v>1948.2152467693763</v>
          </cell>
          <cell r="CG473">
            <v>2142.25</v>
          </cell>
          <cell r="CJ473">
            <v>0</v>
          </cell>
          <cell r="CK473">
            <v>0</v>
          </cell>
          <cell r="CL473">
            <v>0</v>
          </cell>
          <cell r="CM473">
            <v>6301.14</v>
          </cell>
          <cell r="CN473">
            <v>39.15</v>
          </cell>
          <cell r="CO473">
            <v>56.11</v>
          </cell>
          <cell r="CX473">
            <v>0</v>
          </cell>
          <cell r="CY473">
            <v>0</v>
          </cell>
          <cell r="DB473">
            <v>0</v>
          </cell>
          <cell r="DC473">
            <v>0</v>
          </cell>
          <cell r="DJ473" t="str">
            <v>НКРКП</v>
          </cell>
          <cell r="DL473">
            <v>40816</v>
          </cell>
          <cell r="DM473">
            <v>135</v>
          </cell>
          <cell r="DT473">
            <v>732.74</v>
          </cell>
        </row>
        <row r="474">
          <cell r="W474">
            <v>202.75</v>
          </cell>
          <cell r="AF474">
            <v>39646</v>
          </cell>
          <cell r="AG474">
            <v>396</v>
          </cell>
          <cell r="AH474">
            <v>189.53483419531489</v>
          </cell>
          <cell r="AM474">
            <v>13148</v>
          </cell>
          <cell r="AO474">
            <v>2665757</v>
          </cell>
          <cell r="AQ474">
            <v>2492004</v>
          </cell>
          <cell r="AU474">
            <v>0</v>
          </cell>
          <cell r="AW474">
            <v>0</v>
          </cell>
          <cell r="AY474">
            <v>1336814.1600000001</v>
          </cell>
          <cell r="AZ474">
            <v>101.67433526011561</v>
          </cell>
          <cell r="BA474">
            <v>0</v>
          </cell>
          <cell r="BB474">
            <v>0</v>
          </cell>
          <cell r="BC474">
            <v>0</v>
          </cell>
          <cell r="BD474">
            <v>0</v>
          </cell>
          <cell r="BG474">
            <v>0</v>
          </cell>
          <cell r="BH474">
            <v>0</v>
          </cell>
          <cell r="BI474">
            <v>130400</v>
          </cell>
          <cell r="BJ474">
            <v>9.9178582293885</v>
          </cell>
          <cell r="BK474">
            <v>0</v>
          </cell>
          <cell r="BL474">
            <v>0</v>
          </cell>
          <cell r="BM474">
            <v>629327</v>
          </cell>
          <cell r="BN474">
            <v>47.864846364466075</v>
          </cell>
          <cell r="BO474">
            <v>0</v>
          </cell>
          <cell r="BP474">
            <v>0</v>
          </cell>
          <cell r="BY474">
            <v>2131.92</v>
          </cell>
          <cell r="CF474">
            <v>1838</v>
          </cell>
          <cell r="CG474">
            <v>727.32</v>
          </cell>
          <cell r="CJ474">
            <v>0</v>
          </cell>
          <cell r="CK474">
            <v>0</v>
          </cell>
          <cell r="CL474">
            <v>0</v>
          </cell>
          <cell r="CM474">
            <v>0</v>
          </cell>
          <cell r="CN474">
            <v>0</v>
          </cell>
          <cell r="CO474">
            <v>0</v>
          </cell>
          <cell r="CX474">
            <v>0</v>
          </cell>
          <cell r="CY474">
            <v>0</v>
          </cell>
          <cell r="DB474">
            <v>0</v>
          </cell>
          <cell r="DC474">
            <v>0</v>
          </cell>
          <cell r="DJ474" t="str">
            <v>НКРЕ</v>
          </cell>
          <cell r="DL474">
            <v>40526</v>
          </cell>
          <cell r="DM474">
            <v>1805</v>
          </cell>
          <cell r="DO474" t="str">
            <v>на теплову енергію для споживачів від модульних котелень</v>
          </cell>
          <cell r="DT474">
            <v>223.08</v>
          </cell>
        </row>
        <row r="475">
          <cell r="W475">
            <v>465.45</v>
          </cell>
          <cell r="AF475">
            <v>39861</v>
          </cell>
          <cell r="AG475">
            <v>604</v>
          </cell>
          <cell r="AH475">
            <v>384.16463266545236</v>
          </cell>
          <cell r="AM475">
            <v>3294</v>
          </cell>
          <cell r="AO475">
            <v>1533192.3</v>
          </cell>
          <cell r="AQ475">
            <v>1265438.3</v>
          </cell>
          <cell r="AU475">
            <v>0</v>
          </cell>
          <cell r="AW475">
            <v>0</v>
          </cell>
          <cell r="AY475">
            <v>985799</v>
          </cell>
          <cell r="AZ475">
            <v>299.27109896782025</v>
          </cell>
          <cell r="BA475">
            <v>0</v>
          </cell>
          <cell r="BB475">
            <v>0</v>
          </cell>
          <cell r="BC475">
            <v>0</v>
          </cell>
          <cell r="BD475">
            <v>0</v>
          </cell>
          <cell r="BG475">
            <v>0</v>
          </cell>
          <cell r="BH475">
            <v>0</v>
          </cell>
          <cell r="BI475">
            <v>32856</v>
          </cell>
          <cell r="BJ475">
            <v>9.9744990892531877</v>
          </cell>
          <cell r="BK475">
            <v>0</v>
          </cell>
          <cell r="BL475">
            <v>0</v>
          </cell>
          <cell r="BM475">
            <v>150045.29999999999</v>
          </cell>
          <cell r="BN475">
            <v>45.551092896174858</v>
          </cell>
          <cell r="BO475">
            <v>0</v>
          </cell>
          <cell r="BP475">
            <v>0</v>
          </cell>
          <cell r="BY475">
            <v>2131.92</v>
          </cell>
          <cell r="CF475">
            <v>460.16991480919592</v>
          </cell>
          <cell r="CG475">
            <v>2142.25</v>
          </cell>
          <cell r="CJ475">
            <v>0</v>
          </cell>
          <cell r="CK475">
            <v>0</v>
          </cell>
          <cell r="CL475">
            <v>0</v>
          </cell>
          <cell r="CM475">
            <v>0</v>
          </cell>
          <cell r="CN475">
            <v>0</v>
          </cell>
          <cell r="CO475">
            <v>0</v>
          </cell>
          <cell r="CX475">
            <v>0</v>
          </cell>
          <cell r="CY475">
            <v>0</v>
          </cell>
          <cell r="DB475">
            <v>0</v>
          </cell>
          <cell r="DC475">
            <v>0</v>
          </cell>
          <cell r="DJ475" t="str">
            <v>НКРКП</v>
          </cell>
          <cell r="DL475">
            <v>40816</v>
          </cell>
          <cell r="DM475">
            <v>151</v>
          </cell>
          <cell r="DO475" t="str">
            <v>для споживачів від модульних котелень на опалення, пар, технологічні потреби, вентиляцію</v>
          </cell>
          <cell r="DT475">
            <v>690.32</v>
          </cell>
        </row>
        <row r="476">
          <cell r="W476">
            <v>465.45</v>
          </cell>
          <cell r="AF476">
            <v>39861</v>
          </cell>
          <cell r="AG476">
            <v>604</v>
          </cell>
          <cell r="AH476">
            <v>384.15789473684208</v>
          </cell>
          <cell r="AM476">
            <v>57</v>
          </cell>
          <cell r="AO476">
            <v>26530.649999999998</v>
          </cell>
          <cell r="AQ476">
            <v>21897</v>
          </cell>
          <cell r="AU476">
            <v>0</v>
          </cell>
          <cell r="AW476">
            <v>0</v>
          </cell>
          <cell r="AY476">
            <v>17059</v>
          </cell>
          <cell r="AZ476">
            <v>299.28070175438597</v>
          </cell>
          <cell r="BA476">
            <v>0</v>
          </cell>
          <cell r="BB476">
            <v>0</v>
          </cell>
          <cell r="BC476">
            <v>0</v>
          </cell>
          <cell r="BD476">
            <v>0</v>
          </cell>
          <cell r="BG476">
            <v>0</v>
          </cell>
          <cell r="BH476">
            <v>0</v>
          </cell>
          <cell r="BI476">
            <v>569</v>
          </cell>
          <cell r="BJ476">
            <v>9.9824561403508767</v>
          </cell>
          <cell r="BK476">
            <v>0</v>
          </cell>
          <cell r="BL476">
            <v>0</v>
          </cell>
          <cell r="BM476">
            <v>2596</v>
          </cell>
          <cell r="BN476">
            <v>45.543859649122808</v>
          </cell>
          <cell r="BO476">
            <v>0</v>
          </cell>
          <cell r="BP476">
            <v>0</v>
          </cell>
          <cell r="BY476">
            <v>2131.92</v>
          </cell>
          <cell r="CF476">
            <v>7.9631228848173654</v>
          </cell>
          <cell r="CG476">
            <v>2142.25</v>
          </cell>
          <cell r="CJ476">
            <v>0</v>
          </cell>
          <cell r="CK476">
            <v>0</v>
          </cell>
          <cell r="CL476">
            <v>0</v>
          </cell>
          <cell r="CM476">
            <v>0</v>
          </cell>
          <cell r="CN476">
            <v>0</v>
          </cell>
          <cell r="CO476">
            <v>0</v>
          </cell>
          <cell r="CX476">
            <v>0</v>
          </cell>
          <cell r="CY476">
            <v>0</v>
          </cell>
          <cell r="DB476">
            <v>0</v>
          </cell>
          <cell r="DC476">
            <v>0</v>
          </cell>
          <cell r="DJ476" t="str">
            <v>НКРКП</v>
          </cell>
          <cell r="DL476">
            <v>40816</v>
          </cell>
          <cell r="DM476">
            <v>151</v>
          </cell>
          <cell r="DO476" t="str">
            <v>для споживачів від модульних котелень на опалення, пар, технологічні потреби, вентиляцію</v>
          </cell>
          <cell r="DT476">
            <v>690.32</v>
          </cell>
        </row>
        <row r="477">
          <cell r="W477">
            <v>202.75</v>
          </cell>
          <cell r="AF477">
            <v>39646</v>
          </cell>
          <cell r="AG477">
            <v>396</v>
          </cell>
          <cell r="AH477">
            <v>189.53482131967314</v>
          </cell>
          <cell r="AM477">
            <v>8199</v>
          </cell>
          <cell r="AO477">
            <v>1662347.25</v>
          </cell>
          <cell r="AQ477">
            <v>1553996</v>
          </cell>
          <cell r="AU477">
            <v>0</v>
          </cell>
          <cell r="AW477">
            <v>0</v>
          </cell>
          <cell r="AY477">
            <v>833508.72000000009</v>
          </cell>
          <cell r="AZ477">
            <v>101.65980241492866</v>
          </cell>
          <cell r="BA477">
            <v>0</v>
          </cell>
          <cell r="BB477">
            <v>0</v>
          </cell>
          <cell r="BC477">
            <v>0</v>
          </cell>
          <cell r="BD477">
            <v>0</v>
          </cell>
          <cell r="BG477">
            <v>0</v>
          </cell>
          <cell r="BH477">
            <v>0</v>
          </cell>
          <cell r="BI477">
            <v>81310</v>
          </cell>
          <cell r="BJ477">
            <v>9.9170630564703011</v>
          </cell>
          <cell r="BK477">
            <v>0</v>
          </cell>
          <cell r="BL477">
            <v>0</v>
          </cell>
          <cell r="BM477">
            <v>390573</v>
          </cell>
          <cell r="BN477">
            <v>47.636663007683865</v>
          </cell>
          <cell r="BO477">
            <v>0</v>
          </cell>
          <cell r="BP477">
            <v>0</v>
          </cell>
          <cell r="BY477">
            <v>2131.92</v>
          </cell>
          <cell r="CF477">
            <v>1146</v>
          </cell>
          <cell r="CG477">
            <v>727.32</v>
          </cell>
          <cell r="CJ477">
            <v>0</v>
          </cell>
          <cell r="CK477">
            <v>0</v>
          </cell>
          <cell r="CL477">
            <v>0</v>
          </cell>
          <cell r="CM477">
            <v>0</v>
          </cell>
          <cell r="CN477">
            <v>0</v>
          </cell>
          <cell r="CO477">
            <v>0</v>
          </cell>
          <cell r="CX477">
            <v>0</v>
          </cell>
          <cell r="CY477">
            <v>0</v>
          </cell>
          <cell r="DB477">
            <v>0</v>
          </cell>
          <cell r="DC477">
            <v>0</v>
          </cell>
          <cell r="DJ477" t="str">
            <v>НКРЕ</v>
          </cell>
          <cell r="DL477">
            <v>40526</v>
          </cell>
          <cell r="DM477">
            <v>1805</v>
          </cell>
          <cell r="DO477" t="str">
            <v xml:space="preserve">на теплову енергію для споживачів від модульних котелень </v>
          </cell>
          <cell r="DT477">
            <v>223.08</v>
          </cell>
        </row>
        <row r="478">
          <cell r="W478">
            <v>465.45</v>
          </cell>
          <cell r="AF478">
            <v>39861</v>
          </cell>
          <cell r="AG478">
            <v>604</v>
          </cell>
          <cell r="AH478">
            <v>384.16436637390211</v>
          </cell>
          <cell r="AM478">
            <v>797</v>
          </cell>
          <cell r="AO478">
            <v>370963.64999999997</v>
          </cell>
          <cell r="AQ478">
            <v>306179</v>
          </cell>
          <cell r="AU478">
            <v>0</v>
          </cell>
          <cell r="AW478">
            <v>0</v>
          </cell>
          <cell r="AY478">
            <v>238518</v>
          </cell>
          <cell r="AZ478">
            <v>299.2697616060226</v>
          </cell>
          <cell r="BA478">
            <v>0</v>
          </cell>
          <cell r="BB478">
            <v>0</v>
          </cell>
          <cell r="BC478">
            <v>0</v>
          </cell>
          <cell r="BD478">
            <v>0</v>
          </cell>
          <cell r="BG478">
            <v>0</v>
          </cell>
          <cell r="BH478">
            <v>0</v>
          </cell>
          <cell r="BI478">
            <v>7950</v>
          </cell>
          <cell r="BJ478">
            <v>9.9749058971141782</v>
          </cell>
          <cell r="BK478">
            <v>0</v>
          </cell>
          <cell r="BL478">
            <v>0</v>
          </cell>
          <cell r="BM478">
            <v>36304.65</v>
          </cell>
          <cell r="BN478">
            <v>45.551631116687581</v>
          </cell>
          <cell r="BO478">
            <v>0</v>
          </cell>
          <cell r="BP478">
            <v>0</v>
          </cell>
          <cell r="BY478">
            <v>2131.92</v>
          </cell>
          <cell r="CF478">
            <v>111.33994631812347</v>
          </cell>
          <cell r="CG478">
            <v>2142.25</v>
          </cell>
          <cell r="CJ478">
            <v>0</v>
          </cell>
          <cell r="CK478">
            <v>0</v>
          </cell>
          <cell r="CL478">
            <v>0</v>
          </cell>
          <cell r="CM478">
            <v>0</v>
          </cell>
          <cell r="CN478">
            <v>0</v>
          </cell>
          <cell r="CO478">
            <v>0</v>
          </cell>
          <cell r="CX478">
            <v>0</v>
          </cell>
          <cell r="CY478">
            <v>0</v>
          </cell>
          <cell r="DB478">
            <v>0</v>
          </cell>
          <cell r="DC478">
            <v>0</v>
          </cell>
          <cell r="DJ478" t="str">
            <v>НКРКП</v>
          </cell>
          <cell r="DL478">
            <v>40816</v>
          </cell>
          <cell r="DM478">
            <v>151</v>
          </cell>
          <cell r="DO478" t="str">
            <v xml:space="preserve">для споживачів від модульних котелень на централізоване гаряче водопостачання (підігрів води) </v>
          </cell>
          <cell r="DT478">
            <v>690.32</v>
          </cell>
        </row>
        <row r="479">
          <cell r="W479">
            <v>465.45</v>
          </cell>
          <cell r="AF479">
            <v>39861</v>
          </cell>
          <cell r="AG479">
            <v>604</v>
          </cell>
          <cell r="AH479">
            <v>384.16165413533832</v>
          </cell>
          <cell r="AM479">
            <v>133</v>
          </cell>
          <cell r="AO479">
            <v>61904.85</v>
          </cell>
          <cell r="AQ479">
            <v>51093.5</v>
          </cell>
          <cell r="AU479">
            <v>0</v>
          </cell>
          <cell r="AW479">
            <v>0</v>
          </cell>
          <cell r="AY479">
            <v>39803</v>
          </cell>
          <cell r="AZ479">
            <v>299.27067669172931</v>
          </cell>
          <cell r="BA479">
            <v>0</v>
          </cell>
          <cell r="BB479">
            <v>0</v>
          </cell>
          <cell r="BC479">
            <v>0</v>
          </cell>
          <cell r="BD479">
            <v>0</v>
          </cell>
          <cell r="BG479">
            <v>0</v>
          </cell>
          <cell r="BH479">
            <v>0</v>
          </cell>
          <cell r="BI479">
            <v>1327</v>
          </cell>
          <cell r="BJ479">
            <v>9.977443609022556</v>
          </cell>
          <cell r="BK479">
            <v>0</v>
          </cell>
          <cell r="BL479">
            <v>0</v>
          </cell>
          <cell r="BM479">
            <v>6058</v>
          </cell>
          <cell r="BN479">
            <v>45.548872180451127</v>
          </cell>
          <cell r="BO479">
            <v>0</v>
          </cell>
          <cell r="BP479">
            <v>0</v>
          </cell>
          <cell r="BY479">
            <v>2131.92</v>
          </cell>
          <cell r="CF479">
            <v>18.579997666005369</v>
          </cell>
          <cell r="CG479">
            <v>2142.25</v>
          </cell>
          <cell r="CJ479">
            <v>0</v>
          </cell>
          <cell r="CK479">
            <v>0</v>
          </cell>
          <cell r="CL479">
            <v>0</v>
          </cell>
          <cell r="CM479">
            <v>0</v>
          </cell>
          <cell r="CN479">
            <v>0</v>
          </cell>
          <cell r="CO479">
            <v>0</v>
          </cell>
          <cell r="CX479">
            <v>0</v>
          </cell>
          <cell r="CY479">
            <v>0</v>
          </cell>
          <cell r="DB479">
            <v>0</v>
          </cell>
          <cell r="DC479">
            <v>0</v>
          </cell>
          <cell r="DJ479" t="str">
            <v>НКРКП</v>
          </cell>
          <cell r="DL479">
            <v>40816</v>
          </cell>
          <cell r="DM479">
            <v>151</v>
          </cell>
          <cell r="DO479" t="str">
            <v xml:space="preserve">для споживачів від модульних котелень на централізоване гаряче водопостачання (підігрів води) </v>
          </cell>
          <cell r="DT479">
            <v>690.32</v>
          </cell>
        </row>
        <row r="480">
          <cell r="W480">
            <v>204.36</v>
          </cell>
          <cell r="AF480">
            <v>39646</v>
          </cell>
          <cell r="AG480">
            <v>395</v>
          </cell>
          <cell r="AH480">
            <v>190.98682148040638</v>
          </cell>
          <cell r="AM480">
            <v>430625</v>
          </cell>
          <cell r="AO480">
            <v>88002525</v>
          </cell>
          <cell r="AQ480">
            <v>82243700</v>
          </cell>
          <cell r="AU480">
            <v>0</v>
          </cell>
          <cell r="AW480">
            <v>5757903.2700000005</v>
          </cell>
          <cell r="AY480">
            <v>50626563.240000002</v>
          </cell>
          <cell r="AZ480">
            <v>117.56531376487663</v>
          </cell>
          <cell r="BA480">
            <v>0</v>
          </cell>
          <cell r="BB480">
            <v>0</v>
          </cell>
          <cell r="BC480">
            <v>0</v>
          </cell>
          <cell r="BD480">
            <v>0</v>
          </cell>
          <cell r="BG480">
            <v>0</v>
          </cell>
          <cell r="BH480">
            <v>0</v>
          </cell>
          <cell r="BI480">
            <v>4614100</v>
          </cell>
          <cell r="BJ480">
            <v>10.71489114658926</v>
          </cell>
          <cell r="BK480">
            <v>0</v>
          </cell>
          <cell r="BL480">
            <v>0</v>
          </cell>
          <cell r="BM480">
            <v>14081748</v>
          </cell>
          <cell r="BN480">
            <v>32.70072104499274</v>
          </cell>
          <cell r="BO480">
            <v>0</v>
          </cell>
          <cell r="BP480">
            <v>0</v>
          </cell>
          <cell r="BY480">
            <v>2062.1</v>
          </cell>
          <cell r="CF480">
            <v>69607</v>
          </cell>
          <cell r="CG480">
            <v>727.32</v>
          </cell>
          <cell r="CJ480">
            <v>0</v>
          </cell>
          <cell r="CK480">
            <v>0</v>
          </cell>
          <cell r="CL480">
            <v>0</v>
          </cell>
          <cell r="CM480">
            <v>168903</v>
          </cell>
          <cell r="CN480">
            <v>34.090000000000003</v>
          </cell>
          <cell r="CO480">
            <v>34.090000000000003</v>
          </cell>
          <cell r="CX480">
            <v>0</v>
          </cell>
          <cell r="CY480">
            <v>0</v>
          </cell>
          <cell r="DB480">
            <v>0</v>
          </cell>
          <cell r="DC480">
            <v>0</v>
          </cell>
          <cell r="DJ480" t="str">
            <v>НКРЕ</v>
          </cell>
          <cell r="DL480">
            <v>40526</v>
          </cell>
          <cell r="DM480">
            <v>1805</v>
          </cell>
          <cell r="DO480" t="str">
            <v>на теплову енергію для споживачів від централізованих джерел теплозабезпечення</v>
          </cell>
          <cell r="DT480">
            <v>224.79</v>
          </cell>
        </row>
        <row r="481">
          <cell r="W481">
            <v>503.34</v>
          </cell>
          <cell r="AF481">
            <v>39861</v>
          </cell>
          <cell r="AG481">
            <v>602</v>
          </cell>
          <cell r="AH481">
            <v>419.54496454179741</v>
          </cell>
          <cell r="AM481">
            <v>101669</v>
          </cell>
          <cell r="AO481">
            <v>51174074.460000001</v>
          </cell>
          <cell r="AQ481">
            <v>42654717</v>
          </cell>
          <cell r="AU481">
            <v>0</v>
          </cell>
          <cell r="AW481">
            <v>904000</v>
          </cell>
          <cell r="AY481">
            <v>35625617.5</v>
          </cell>
          <cell r="AZ481">
            <v>350.40786768828258</v>
          </cell>
          <cell r="BA481">
            <v>0</v>
          </cell>
          <cell r="BB481">
            <v>0</v>
          </cell>
          <cell r="BC481">
            <v>0</v>
          </cell>
          <cell r="BD481">
            <v>0</v>
          </cell>
          <cell r="BG481">
            <v>0</v>
          </cell>
          <cell r="BH481">
            <v>0</v>
          </cell>
          <cell r="BI481">
            <v>1375815</v>
          </cell>
          <cell r="BJ481">
            <v>13.532295980092259</v>
          </cell>
          <cell r="BK481">
            <v>0</v>
          </cell>
          <cell r="BL481">
            <v>0</v>
          </cell>
          <cell r="BM481">
            <v>3132464</v>
          </cell>
          <cell r="BN481">
            <v>30.810414187215375</v>
          </cell>
          <cell r="BO481">
            <v>0</v>
          </cell>
          <cell r="BP481">
            <v>0</v>
          </cell>
          <cell r="BY481">
            <v>2062.1</v>
          </cell>
          <cell r="CF481">
            <v>16630</v>
          </cell>
          <cell r="CG481">
            <v>2142.25</v>
          </cell>
          <cell r="CJ481">
            <v>0</v>
          </cell>
          <cell r="CK481">
            <v>0</v>
          </cell>
          <cell r="CL481">
            <v>0</v>
          </cell>
          <cell r="CM481">
            <v>28250</v>
          </cell>
          <cell r="CN481">
            <v>32</v>
          </cell>
          <cell r="CO481">
            <v>32</v>
          </cell>
          <cell r="CX481">
            <v>0</v>
          </cell>
          <cell r="CY481">
            <v>0</v>
          </cell>
          <cell r="DB481">
            <v>0</v>
          </cell>
          <cell r="DC481">
            <v>0</v>
          </cell>
          <cell r="DJ481" t="str">
            <v>НКРКП</v>
          </cell>
          <cell r="DL481">
            <v>40816</v>
          </cell>
          <cell r="DM481">
            <v>151</v>
          </cell>
          <cell r="DO481" t="str">
            <v>від централізованих джерел теплозабезпечення на опалення, пар, технологічні потреби, вентиляцію</v>
          </cell>
          <cell r="DT481">
            <v>766.64</v>
          </cell>
        </row>
        <row r="482">
          <cell r="W482">
            <v>503.34</v>
          </cell>
          <cell r="AF482">
            <v>39861</v>
          </cell>
          <cell r="AG482">
            <v>602</v>
          </cell>
          <cell r="AH482">
            <v>419.54495015986458</v>
          </cell>
          <cell r="AM482">
            <v>21268</v>
          </cell>
          <cell r="AO482">
            <v>10705035.119999999</v>
          </cell>
          <cell r="AQ482">
            <v>8922882</v>
          </cell>
          <cell r="AU482">
            <v>0</v>
          </cell>
          <cell r="AW482">
            <v>189120</v>
          </cell>
          <cell r="AY482">
            <v>7452887.75</v>
          </cell>
          <cell r="AZ482">
            <v>350.42729687793872</v>
          </cell>
          <cell r="BA482">
            <v>0</v>
          </cell>
          <cell r="BB482">
            <v>0</v>
          </cell>
          <cell r="BC482">
            <v>0</v>
          </cell>
          <cell r="BD482">
            <v>0</v>
          </cell>
          <cell r="BG482">
            <v>0</v>
          </cell>
          <cell r="BH482">
            <v>0</v>
          </cell>
          <cell r="BI482">
            <v>287805</v>
          </cell>
          <cell r="BJ482">
            <v>13.532302050028211</v>
          </cell>
          <cell r="BK482">
            <v>0</v>
          </cell>
          <cell r="BL482">
            <v>0</v>
          </cell>
          <cell r="BM482">
            <v>655276</v>
          </cell>
          <cell r="BN482">
            <v>30.810419409441415</v>
          </cell>
          <cell r="BO482">
            <v>0</v>
          </cell>
          <cell r="BP482">
            <v>0</v>
          </cell>
          <cell r="BY482">
            <v>2062.1</v>
          </cell>
          <cell r="CF482">
            <v>3479</v>
          </cell>
          <cell r="CG482">
            <v>2142.25</v>
          </cell>
          <cell r="CJ482">
            <v>0</v>
          </cell>
          <cell r="CK482">
            <v>0</v>
          </cell>
          <cell r="CL482">
            <v>0</v>
          </cell>
          <cell r="CM482">
            <v>5910</v>
          </cell>
          <cell r="CN482">
            <v>32</v>
          </cell>
          <cell r="CO482">
            <v>32</v>
          </cell>
          <cell r="CX482">
            <v>0</v>
          </cell>
          <cell r="CY482">
            <v>0</v>
          </cell>
          <cell r="DB482">
            <v>0</v>
          </cell>
          <cell r="DC482">
            <v>0</v>
          </cell>
          <cell r="DJ482" t="str">
            <v>НКРКП</v>
          </cell>
          <cell r="DL482">
            <v>40816</v>
          </cell>
          <cell r="DM482">
            <v>151</v>
          </cell>
          <cell r="DO482" t="str">
            <v>від централізованих джерел теплозабезпечення на опалення, пар, технологічні потреби, вентиляцію</v>
          </cell>
          <cell r="DT482">
            <v>766.64</v>
          </cell>
        </row>
        <row r="483">
          <cell r="W483">
            <v>217.27</v>
          </cell>
          <cell r="AF483">
            <v>39646</v>
          </cell>
          <cell r="AG483">
            <v>397</v>
          </cell>
          <cell r="AH483">
            <v>203.90102201512011</v>
          </cell>
          <cell r="AM483">
            <v>216533</v>
          </cell>
          <cell r="AO483">
            <v>47046124.910000004</v>
          </cell>
          <cell r="AQ483">
            <v>44151300</v>
          </cell>
          <cell r="AU483">
            <v>0</v>
          </cell>
          <cell r="AW483">
            <v>2935313.64</v>
          </cell>
          <cell r="AY483">
            <v>25456927.32</v>
          </cell>
          <cell r="AZ483">
            <v>117.56603991077573</v>
          </cell>
          <cell r="BA483">
            <v>0</v>
          </cell>
          <cell r="BB483">
            <v>0</v>
          </cell>
          <cell r="BC483">
            <v>0</v>
          </cell>
          <cell r="BD483">
            <v>0</v>
          </cell>
          <cell r="BG483">
            <v>0</v>
          </cell>
          <cell r="BH483">
            <v>0</v>
          </cell>
          <cell r="BI483">
            <v>5137900</v>
          </cell>
          <cell r="BJ483">
            <v>23.728022980330941</v>
          </cell>
          <cell r="BK483">
            <v>0</v>
          </cell>
          <cell r="BL483">
            <v>0</v>
          </cell>
          <cell r="BM483">
            <v>7080785</v>
          </cell>
          <cell r="BN483">
            <v>32.700719982635441</v>
          </cell>
          <cell r="BO483">
            <v>0</v>
          </cell>
          <cell r="BP483">
            <v>0</v>
          </cell>
          <cell r="BY483">
            <v>2062.1</v>
          </cell>
          <cell r="CF483">
            <v>35001</v>
          </cell>
          <cell r="CG483">
            <v>727.32</v>
          </cell>
          <cell r="CJ483">
            <v>0</v>
          </cell>
          <cell r="CK483">
            <v>0</v>
          </cell>
          <cell r="CL483">
            <v>0</v>
          </cell>
          <cell r="CM483">
            <v>86282</v>
          </cell>
          <cell r="CN483">
            <v>34.020000000000003</v>
          </cell>
          <cell r="CO483">
            <v>34.020000000000003</v>
          </cell>
          <cell r="CX483">
            <v>0</v>
          </cell>
          <cell r="CY483">
            <v>0</v>
          </cell>
          <cell r="DB483">
            <v>0</v>
          </cell>
          <cell r="DC483">
            <v>0</v>
          </cell>
          <cell r="DJ483" t="str">
            <v>НКРЕ</v>
          </cell>
          <cell r="DL483">
            <v>40526</v>
          </cell>
          <cell r="DM483">
            <v>1805</v>
          </cell>
          <cell r="DO483" t="str">
            <v>на теплову енергію для споживачів від централізованих джерел теплозабезпечення</v>
          </cell>
          <cell r="DT483">
            <v>224.79</v>
          </cell>
        </row>
        <row r="484">
          <cell r="W484">
            <v>564.42999999999995</v>
          </cell>
          <cell r="AF484">
            <v>39861</v>
          </cell>
          <cell r="AG484">
            <v>603</v>
          </cell>
          <cell r="AH484">
            <v>480.62690850648607</v>
          </cell>
          <cell r="AM484">
            <v>8711</v>
          </cell>
          <cell r="AO484">
            <v>4916749.7299999995</v>
          </cell>
          <cell r="AQ484">
            <v>4186741</v>
          </cell>
          <cell r="AU484">
            <v>0</v>
          </cell>
          <cell r="AW484">
            <v>77440</v>
          </cell>
          <cell r="AY484">
            <v>3052406</v>
          </cell>
          <cell r="AZ484">
            <v>350.40821949259555</v>
          </cell>
          <cell r="BA484">
            <v>0</v>
          </cell>
          <cell r="BB484">
            <v>0</v>
          </cell>
          <cell r="BC484">
            <v>0</v>
          </cell>
          <cell r="BD484">
            <v>0</v>
          </cell>
          <cell r="BG484">
            <v>0</v>
          </cell>
          <cell r="BH484">
            <v>0</v>
          </cell>
          <cell r="BI484">
            <v>649964</v>
          </cell>
          <cell r="BJ484">
            <v>74.614165997015263</v>
          </cell>
          <cell r="BK484">
            <v>0</v>
          </cell>
          <cell r="BL484">
            <v>0</v>
          </cell>
          <cell r="BM484">
            <v>268389</v>
          </cell>
          <cell r="BN484">
            <v>30.810354723912294</v>
          </cell>
          <cell r="BO484">
            <v>0</v>
          </cell>
          <cell r="BP484">
            <v>0</v>
          </cell>
          <cell r="BY484">
            <v>2062.1</v>
          </cell>
          <cell r="CF484">
            <v>1424.8598436223597</v>
          </cell>
          <cell r="CG484">
            <v>2142.25</v>
          </cell>
          <cell r="CJ484">
            <v>0</v>
          </cell>
          <cell r="CK484">
            <v>0</v>
          </cell>
          <cell r="CL484">
            <v>0</v>
          </cell>
          <cell r="CM484">
            <v>2420</v>
          </cell>
          <cell r="CN484">
            <v>32</v>
          </cell>
          <cell r="CO484">
            <v>32</v>
          </cell>
          <cell r="CX484">
            <v>0</v>
          </cell>
          <cell r="CY484">
            <v>0</v>
          </cell>
          <cell r="DB484">
            <v>0</v>
          </cell>
          <cell r="DC484">
            <v>0</v>
          </cell>
          <cell r="DJ484" t="str">
            <v>НКРКП</v>
          </cell>
          <cell r="DL484">
            <v>40816</v>
          </cell>
          <cell r="DM484">
            <v>151</v>
          </cell>
          <cell r="DO484" t="str">
            <v xml:space="preserve">для споживачів від централізованих джерел теплозабезпечення на централізоване гаряче водопостачання (підігрів води) </v>
          </cell>
          <cell r="DT484">
            <v>827.73</v>
          </cell>
        </row>
        <row r="485">
          <cell r="W485">
            <v>564.42999999999995</v>
          </cell>
          <cell r="AF485">
            <v>39861</v>
          </cell>
          <cell r="AG485">
            <v>603</v>
          </cell>
          <cell r="AH485">
            <v>480.62706270627064</v>
          </cell>
          <cell r="AM485">
            <v>606</v>
          </cell>
          <cell r="AO485">
            <v>342044.57999999996</v>
          </cell>
          <cell r="AQ485">
            <v>291260</v>
          </cell>
          <cell r="AU485">
            <v>0</v>
          </cell>
          <cell r="AW485">
            <v>5376</v>
          </cell>
          <cell r="AY485">
            <v>212348</v>
          </cell>
          <cell r="AZ485">
            <v>350.40924092409239</v>
          </cell>
          <cell r="BA485">
            <v>0</v>
          </cell>
          <cell r="BB485">
            <v>0</v>
          </cell>
          <cell r="BC485">
            <v>0</v>
          </cell>
          <cell r="BD485">
            <v>0</v>
          </cell>
          <cell r="BG485">
            <v>0</v>
          </cell>
          <cell r="BH485">
            <v>0</v>
          </cell>
          <cell r="BI485">
            <v>45216</v>
          </cell>
          <cell r="BJ485">
            <v>74.613861386138609</v>
          </cell>
          <cell r="BK485">
            <v>0</v>
          </cell>
          <cell r="BL485">
            <v>0</v>
          </cell>
          <cell r="BM485">
            <v>18671</v>
          </cell>
          <cell r="BN485">
            <v>30.810231023102311</v>
          </cell>
          <cell r="BO485">
            <v>0</v>
          </cell>
          <cell r="BP485">
            <v>0</v>
          </cell>
          <cell r="BY485">
            <v>2062.1</v>
          </cell>
          <cell r="CF485">
            <v>99.123818415217642</v>
          </cell>
          <cell r="CG485">
            <v>2142.25</v>
          </cell>
          <cell r="CJ485">
            <v>0</v>
          </cell>
          <cell r="CK485">
            <v>0</v>
          </cell>
          <cell r="CL485">
            <v>0</v>
          </cell>
          <cell r="CM485">
            <v>168</v>
          </cell>
          <cell r="CN485">
            <v>32</v>
          </cell>
          <cell r="CO485">
            <v>32</v>
          </cell>
          <cell r="CX485">
            <v>0</v>
          </cell>
          <cell r="CY485">
            <v>0</v>
          </cell>
          <cell r="DB485">
            <v>0</v>
          </cell>
          <cell r="DC485">
            <v>0</v>
          </cell>
          <cell r="DJ485" t="str">
            <v>НКРКП</v>
          </cell>
          <cell r="DL485">
            <v>40816</v>
          </cell>
          <cell r="DM485">
            <v>151</v>
          </cell>
          <cell r="DO485" t="str">
            <v xml:space="preserve">для споживачів від централізованих джерел теплозабезпечення на централізоване гаряче водопостачання (підігрів води) </v>
          </cell>
          <cell r="DT485">
            <v>827.73</v>
          </cell>
        </row>
        <row r="486">
          <cell r="W486">
            <v>213.67</v>
          </cell>
          <cell r="AF486">
            <v>40429</v>
          </cell>
          <cell r="AG486">
            <v>166</v>
          </cell>
          <cell r="AH486">
            <v>369.36688596179624</v>
          </cell>
          <cell r="AM486">
            <v>211131</v>
          </cell>
          <cell r="AO486">
            <v>45112360.769999996</v>
          </cell>
          <cell r="AQ486">
            <v>77984800</v>
          </cell>
          <cell r="AU486">
            <v>0</v>
          </cell>
          <cell r="AW486">
            <v>0</v>
          </cell>
          <cell r="AY486">
            <v>42467502.300000004</v>
          </cell>
          <cell r="AZ486">
            <v>201.14290322122287</v>
          </cell>
          <cell r="BA486">
            <v>0</v>
          </cell>
          <cell r="BB486">
            <v>0</v>
          </cell>
          <cell r="BC486">
            <v>0</v>
          </cell>
          <cell r="BD486">
            <v>0</v>
          </cell>
          <cell r="BG486">
            <v>0</v>
          </cell>
          <cell r="BH486">
            <v>0</v>
          </cell>
          <cell r="BI486">
            <v>7633420</v>
          </cell>
          <cell r="BJ486">
            <v>36.154899091085632</v>
          </cell>
          <cell r="BK486">
            <v>0</v>
          </cell>
          <cell r="BL486">
            <v>0</v>
          </cell>
          <cell r="BM486">
            <v>20593502</v>
          </cell>
          <cell r="BN486">
            <v>97.538978169951363</v>
          </cell>
          <cell r="BO486">
            <v>0</v>
          </cell>
          <cell r="BP486">
            <v>0</v>
          </cell>
          <cell r="BY486">
            <v>3383.88</v>
          </cell>
          <cell r="CF486">
            <v>38925.300000000003</v>
          </cell>
          <cell r="CG486">
            <v>1091</v>
          </cell>
          <cell r="CJ486">
            <v>0</v>
          </cell>
          <cell r="CK486">
            <v>0</v>
          </cell>
          <cell r="CL486">
            <v>0</v>
          </cell>
          <cell r="CM486">
            <v>0</v>
          </cell>
          <cell r="CN486">
            <v>0</v>
          </cell>
          <cell r="CO486">
            <v>0</v>
          </cell>
          <cell r="CX486">
            <v>0</v>
          </cell>
          <cell r="CY486">
            <v>0</v>
          </cell>
          <cell r="DB486">
            <v>0</v>
          </cell>
          <cell r="DC486">
            <v>0</v>
          </cell>
          <cell r="DJ486" t="str">
            <v>НКРЕ</v>
          </cell>
          <cell r="DL486">
            <v>40526</v>
          </cell>
          <cell r="DM486">
            <v>1767</v>
          </cell>
          <cell r="DO486" t="str">
            <v>тариф на теплову енергію</v>
          </cell>
          <cell r="DT486">
            <v>235.04</v>
          </cell>
        </row>
        <row r="487">
          <cell r="W487">
            <v>493.27</v>
          </cell>
          <cell r="AF487">
            <v>40429</v>
          </cell>
          <cell r="AG487">
            <v>167</v>
          </cell>
          <cell r="AH487">
            <v>611.70869743710045</v>
          </cell>
          <cell r="AM487">
            <v>68204</v>
          </cell>
          <cell r="AO487">
            <v>33642987.079999998</v>
          </cell>
          <cell r="AQ487">
            <v>41720980</v>
          </cell>
          <cell r="AU487">
            <v>0</v>
          </cell>
          <cell r="AW487">
            <v>0</v>
          </cell>
          <cell r="AY487">
            <v>30699891.022800002</v>
          </cell>
          <cell r="AZ487">
            <v>450.11862974019124</v>
          </cell>
          <cell r="BA487">
            <v>0</v>
          </cell>
          <cell r="BB487">
            <v>0</v>
          </cell>
          <cell r="BC487">
            <v>0</v>
          </cell>
          <cell r="BD487">
            <v>0</v>
          </cell>
          <cell r="BG487">
            <v>0</v>
          </cell>
          <cell r="BH487">
            <v>0</v>
          </cell>
          <cell r="BI487">
            <v>2060000</v>
          </cell>
          <cell r="BJ487">
            <v>30.203507125681778</v>
          </cell>
          <cell r="BK487">
            <v>0</v>
          </cell>
          <cell r="BL487">
            <v>0</v>
          </cell>
          <cell r="BM487">
            <v>6652487</v>
          </cell>
          <cell r="BN487">
            <v>97.538076945633691</v>
          </cell>
          <cell r="BO487">
            <v>0</v>
          </cell>
          <cell r="BP487">
            <v>0</v>
          </cell>
          <cell r="BY487">
            <v>3383.88</v>
          </cell>
          <cell r="CF487">
            <v>12454.62</v>
          </cell>
          <cell r="CG487">
            <v>2464.94</v>
          </cell>
          <cell r="CJ487">
            <v>0</v>
          </cell>
          <cell r="CK487">
            <v>0</v>
          </cell>
          <cell r="CL487">
            <v>0</v>
          </cell>
          <cell r="CM487">
            <v>0</v>
          </cell>
          <cell r="CN487">
            <v>0</v>
          </cell>
          <cell r="CO487">
            <v>0</v>
          </cell>
          <cell r="CX487">
            <v>0</v>
          </cell>
          <cell r="CY487">
            <v>0</v>
          </cell>
          <cell r="DB487">
            <v>0</v>
          </cell>
          <cell r="DC487">
            <v>0</v>
          </cell>
          <cell r="DJ487" t="str">
            <v>НКРКП</v>
          </cell>
          <cell r="DL487">
            <v>40984</v>
          </cell>
          <cell r="DM487">
            <v>131</v>
          </cell>
          <cell r="DT487">
            <v>877.89</v>
          </cell>
        </row>
        <row r="488">
          <cell r="W488">
            <v>493.27</v>
          </cell>
          <cell r="AF488">
            <v>40429</v>
          </cell>
          <cell r="AG488">
            <v>168</v>
          </cell>
          <cell r="AH488">
            <v>612.97947171978183</v>
          </cell>
          <cell r="AM488">
            <v>27864</v>
          </cell>
          <cell r="AO488">
            <v>13744475.279999999</v>
          </cell>
          <cell r="AQ488">
            <v>17080060</v>
          </cell>
          <cell r="AU488">
            <v>0</v>
          </cell>
          <cell r="AW488">
            <v>0</v>
          </cell>
          <cell r="AY488">
            <v>12619630.070999999</v>
          </cell>
          <cell r="AZ488">
            <v>452.90087822997413</v>
          </cell>
          <cell r="BA488">
            <v>0</v>
          </cell>
          <cell r="BB488">
            <v>0</v>
          </cell>
          <cell r="BC488">
            <v>0</v>
          </cell>
          <cell r="BD488">
            <v>0</v>
          </cell>
          <cell r="BG488">
            <v>0</v>
          </cell>
          <cell r="BH488">
            <v>0</v>
          </cell>
          <cell r="BI488">
            <v>771930</v>
          </cell>
          <cell r="BJ488">
            <v>27.703488372093023</v>
          </cell>
          <cell r="BK488">
            <v>0</v>
          </cell>
          <cell r="BL488">
            <v>0</v>
          </cell>
          <cell r="BM488">
            <v>2717879</v>
          </cell>
          <cell r="BN488">
            <v>97.540877117427499</v>
          </cell>
          <cell r="BO488">
            <v>0</v>
          </cell>
          <cell r="BP488">
            <v>0</v>
          </cell>
          <cell r="BY488">
            <v>3383.88</v>
          </cell>
          <cell r="CF488">
            <v>5119.6499999999996</v>
          </cell>
          <cell r="CG488">
            <v>2464.94</v>
          </cell>
          <cell r="CJ488">
            <v>0</v>
          </cell>
          <cell r="CK488">
            <v>0</v>
          </cell>
          <cell r="CL488">
            <v>0</v>
          </cell>
          <cell r="CM488">
            <v>0</v>
          </cell>
          <cell r="CN488">
            <v>0</v>
          </cell>
          <cell r="CO488">
            <v>0</v>
          </cell>
          <cell r="CX488">
            <v>0</v>
          </cell>
          <cell r="CY488">
            <v>0</v>
          </cell>
          <cell r="DB488">
            <v>0</v>
          </cell>
          <cell r="DC488">
            <v>0</v>
          </cell>
          <cell r="DJ488" t="str">
            <v>НКРКП</v>
          </cell>
          <cell r="DL488">
            <v>40984</v>
          </cell>
          <cell r="DM488">
            <v>131</v>
          </cell>
          <cell r="DT488">
            <v>880.8</v>
          </cell>
        </row>
        <row r="489">
          <cell r="AF489">
            <v>39512</v>
          </cell>
          <cell r="AG489">
            <v>149</v>
          </cell>
          <cell r="AM489">
            <v>71565</v>
          </cell>
          <cell r="AO489">
            <v>8287227</v>
          </cell>
          <cell r="AQ489">
            <v>8287090</v>
          </cell>
          <cell r="AU489">
            <v>0</v>
          </cell>
          <cell r="AW489">
            <v>0</v>
          </cell>
          <cell r="AY489">
            <v>4759766.9725409998</v>
          </cell>
          <cell r="AZ489">
            <v>66.509704080779713</v>
          </cell>
          <cell r="BA489">
            <v>2671593</v>
          </cell>
          <cell r="BB489">
            <v>37.330999790400334</v>
          </cell>
          <cell r="BG489">
            <v>714742</v>
          </cell>
          <cell r="BH489">
            <v>9.9873122336337588</v>
          </cell>
          <cell r="BI489">
            <v>140988</v>
          </cell>
          <cell r="BJ489">
            <v>1.9700691678893314</v>
          </cell>
          <cell r="BK489">
            <v>0</v>
          </cell>
          <cell r="BL489">
            <v>0</v>
          </cell>
          <cell r="BO489">
            <v>0</v>
          </cell>
          <cell r="BP489">
            <v>0</v>
          </cell>
          <cell r="CF489">
            <v>8326.0889999999999</v>
          </cell>
          <cell r="CG489">
            <v>571.66899999999998</v>
          </cell>
          <cell r="CJ489">
            <v>0</v>
          </cell>
          <cell r="CK489">
            <v>0</v>
          </cell>
          <cell r="CL489">
            <v>0</v>
          </cell>
          <cell r="CM489">
            <v>0</v>
          </cell>
          <cell r="CN489">
            <v>0</v>
          </cell>
          <cell r="CO489">
            <v>0</v>
          </cell>
          <cell r="CX489">
            <v>0</v>
          </cell>
          <cell r="CY489">
            <v>0</v>
          </cell>
          <cell r="DJ489" t="str">
            <v>НКРЕ</v>
          </cell>
          <cell r="DL489">
            <v>40526</v>
          </cell>
          <cell r="DM489">
            <v>1775</v>
          </cell>
          <cell r="DO489" t="str">
            <v>умовно-змінна частина двоставкового тарифу</v>
          </cell>
        </row>
        <row r="490">
          <cell r="AF490">
            <v>39874</v>
          </cell>
          <cell r="AG490">
            <v>547</v>
          </cell>
          <cell r="AM490">
            <v>22627</v>
          </cell>
          <cell r="AO490">
            <v>8002717.3600000003</v>
          </cell>
          <cell r="AQ490">
            <v>6958930</v>
          </cell>
          <cell r="AU490">
            <v>0</v>
          </cell>
          <cell r="AW490">
            <v>0</v>
          </cell>
          <cell r="AY490">
            <v>5984028.9983778</v>
          </cell>
          <cell r="AZ490">
            <v>264.46409150032264</v>
          </cell>
          <cell r="BA490">
            <v>588681</v>
          </cell>
          <cell r="BB490">
            <v>26.016749900561276</v>
          </cell>
          <cell r="BG490">
            <v>341263</v>
          </cell>
          <cell r="BH490">
            <v>15.082114288239714</v>
          </cell>
          <cell r="BI490">
            <v>44957</v>
          </cell>
          <cell r="BJ490">
            <v>1.9868740884783667</v>
          </cell>
          <cell r="BK490">
            <v>0</v>
          </cell>
          <cell r="BL490">
            <v>0</v>
          </cell>
          <cell r="BO490">
            <v>0</v>
          </cell>
          <cell r="BP490">
            <v>0</v>
          </cell>
          <cell r="CF490">
            <v>2746.416228</v>
          </cell>
          <cell r="CG490">
            <v>2178.85</v>
          </cell>
          <cell r="CJ490">
            <v>0</v>
          </cell>
          <cell r="CK490">
            <v>0</v>
          </cell>
          <cell r="CL490">
            <v>0</v>
          </cell>
          <cell r="CM490">
            <v>0</v>
          </cell>
          <cell r="CN490">
            <v>0</v>
          </cell>
          <cell r="CO490">
            <v>0</v>
          </cell>
          <cell r="CX490">
            <v>0</v>
          </cell>
          <cell r="CY490">
            <v>0</v>
          </cell>
          <cell r="DJ490" t="str">
            <v>НКРКП</v>
          </cell>
          <cell r="DL490">
            <v>40816</v>
          </cell>
          <cell r="DM490">
            <v>158</v>
          </cell>
        </row>
        <row r="491">
          <cell r="AF491">
            <v>39874</v>
          </cell>
          <cell r="AG491">
            <v>547</v>
          </cell>
          <cell r="AM491">
            <v>3809.1</v>
          </cell>
          <cell r="AO491">
            <v>1451000.463</v>
          </cell>
          <cell r="AQ491">
            <v>1160810</v>
          </cell>
          <cell r="AU491">
            <v>0</v>
          </cell>
          <cell r="AW491">
            <v>0</v>
          </cell>
          <cell r="AY491">
            <v>1041170.00905</v>
          </cell>
          <cell r="AZ491">
            <v>273.33753617652462</v>
          </cell>
          <cell r="BA491">
            <v>55220</v>
          </cell>
          <cell r="BB491">
            <v>14.496862775983828</v>
          </cell>
          <cell r="BG491">
            <v>59134</v>
          </cell>
          <cell r="BH491">
            <v>15.524402089732483</v>
          </cell>
          <cell r="BI491">
            <v>5286</v>
          </cell>
          <cell r="BJ491">
            <v>1.3877293848940695</v>
          </cell>
          <cell r="BK491">
            <v>0</v>
          </cell>
          <cell r="BL491">
            <v>0</v>
          </cell>
          <cell r="BO491">
            <v>0</v>
          </cell>
          <cell r="BP491">
            <v>0</v>
          </cell>
          <cell r="CF491">
            <v>477.85300000000001</v>
          </cell>
          <cell r="CG491">
            <v>2178.85</v>
          </cell>
          <cell r="CJ491">
            <v>0</v>
          </cell>
          <cell r="CK491">
            <v>0</v>
          </cell>
          <cell r="CL491">
            <v>0</v>
          </cell>
          <cell r="CM491">
            <v>0</v>
          </cell>
          <cell r="CN491">
            <v>0</v>
          </cell>
          <cell r="CO491">
            <v>0</v>
          </cell>
          <cell r="CX491">
            <v>0</v>
          </cell>
          <cell r="CY491">
            <v>0</v>
          </cell>
          <cell r="DJ491" t="str">
            <v>НКРКП</v>
          </cell>
          <cell r="DL491">
            <v>40816</v>
          </cell>
          <cell r="DM491">
            <v>158</v>
          </cell>
        </row>
        <row r="492">
          <cell r="AF492">
            <v>39527</v>
          </cell>
          <cell r="AG492">
            <v>149</v>
          </cell>
          <cell r="AO492">
            <v>6174106.8443999998</v>
          </cell>
          <cell r="AQ492">
            <v>6173937</v>
          </cell>
          <cell r="AY492">
            <v>940550.86062960001</v>
          </cell>
          <cell r="AZ492">
            <v>2169.3672401273179</v>
          </cell>
          <cell r="BC492">
            <v>0</v>
          </cell>
          <cell r="BD492">
            <v>0</v>
          </cell>
          <cell r="BG492">
            <v>133698</v>
          </cell>
          <cell r="BH492">
            <v>308.3725435925823</v>
          </cell>
          <cell r="BI492">
            <v>26372</v>
          </cell>
          <cell r="BJ492">
            <v>60.826644524402617</v>
          </cell>
          <cell r="BK492">
            <v>0</v>
          </cell>
          <cell r="BL492">
            <v>0</v>
          </cell>
          <cell r="BM492">
            <v>3607510</v>
          </cell>
          <cell r="BN492">
            <v>8320.6707260817402</v>
          </cell>
          <cell r="BO492">
            <v>0</v>
          </cell>
          <cell r="BP492">
            <v>0</v>
          </cell>
          <cell r="BY492">
            <v>1576</v>
          </cell>
          <cell r="CF492">
            <v>1645.2688800000001</v>
          </cell>
          <cell r="CG492">
            <v>571.66999999999996</v>
          </cell>
          <cell r="CX492">
            <v>0</v>
          </cell>
          <cell r="CY492">
            <v>0</v>
          </cell>
          <cell r="DB492">
            <v>0</v>
          </cell>
          <cell r="DC492">
            <v>0</v>
          </cell>
          <cell r="DJ492" t="str">
            <v>МОС</v>
          </cell>
          <cell r="DL492">
            <v>40556</v>
          </cell>
          <cell r="DM492">
            <v>7</v>
          </cell>
          <cell r="DO492" t="str">
            <v>тариф на теплову енергію</v>
          </cell>
        </row>
        <row r="493">
          <cell r="AF493">
            <v>39874</v>
          </cell>
          <cell r="AG493">
            <v>547</v>
          </cell>
          <cell r="AO493">
            <v>3282888.2172000008</v>
          </cell>
          <cell r="AQ493">
            <v>2854510</v>
          </cell>
          <cell r="AY493">
            <v>1182470.6103999999</v>
          </cell>
          <cell r="AZ493">
            <v>8651.3799414691239</v>
          </cell>
          <cell r="BC493">
            <v>0</v>
          </cell>
          <cell r="BD493">
            <v>0</v>
          </cell>
          <cell r="BG493">
            <v>64432</v>
          </cell>
          <cell r="BH493">
            <v>471.40766754462976</v>
          </cell>
          <cell r="BI493">
            <v>8488</v>
          </cell>
          <cell r="BJ493">
            <v>62.101258413813277</v>
          </cell>
          <cell r="BK493">
            <v>0</v>
          </cell>
          <cell r="BL493">
            <v>0</v>
          </cell>
          <cell r="BM493">
            <v>1140600</v>
          </cell>
          <cell r="BN493">
            <v>8345.0395083406493</v>
          </cell>
          <cell r="BO493">
            <v>0</v>
          </cell>
          <cell r="BP493">
            <v>0</v>
          </cell>
          <cell r="BY493">
            <v>1576</v>
          </cell>
          <cell r="CF493">
            <v>542.70399999999995</v>
          </cell>
          <cell r="CG493">
            <v>2178.85</v>
          </cell>
          <cell r="CX493">
            <v>0</v>
          </cell>
          <cell r="CY493">
            <v>0</v>
          </cell>
          <cell r="DB493">
            <v>0</v>
          </cell>
          <cell r="DC493">
            <v>0</v>
          </cell>
          <cell r="DJ493" t="str">
            <v>МОС</v>
          </cell>
          <cell r="DL493">
            <v>39954</v>
          </cell>
          <cell r="DM493">
            <v>414</v>
          </cell>
          <cell r="DO493" t="str">
            <v>на теплову енергію</v>
          </cell>
        </row>
        <row r="494">
          <cell r="AF494">
            <v>39874</v>
          </cell>
          <cell r="AG494">
            <v>547</v>
          </cell>
          <cell r="AO494">
            <v>607563.92280000006</v>
          </cell>
          <cell r="AQ494">
            <v>485140</v>
          </cell>
          <cell r="AY494">
            <v>205742.26895</v>
          </cell>
          <cell r="AZ494">
            <v>8883.5176575993082</v>
          </cell>
          <cell r="BC494">
            <v>0</v>
          </cell>
          <cell r="BD494">
            <v>0</v>
          </cell>
          <cell r="BG494">
            <v>11456</v>
          </cell>
          <cell r="BH494">
            <v>494.64594127806566</v>
          </cell>
          <cell r="BI494">
            <v>1024</v>
          </cell>
          <cell r="BJ494">
            <v>44.21416234887738</v>
          </cell>
          <cell r="BK494">
            <v>0</v>
          </cell>
          <cell r="BL494">
            <v>0</v>
          </cell>
          <cell r="BM494">
            <v>192020</v>
          </cell>
          <cell r="BN494">
            <v>8291.0189982728843</v>
          </cell>
          <cell r="BO494">
            <v>0</v>
          </cell>
          <cell r="BP494">
            <v>0</v>
          </cell>
          <cell r="BY494">
            <v>1576</v>
          </cell>
          <cell r="CF494">
            <v>94.427000000000007</v>
          </cell>
          <cell r="CG494">
            <v>2178.85</v>
          </cell>
          <cell r="CX494">
            <v>0</v>
          </cell>
          <cell r="CY494">
            <v>0</v>
          </cell>
          <cell r="DB494">
            <v>0</v>
          </cell>
          <cell r="DC494">
            <v>0</v>
          </cell>
          <cell r="DJ494" t="str">
            <v>МОС</v>
          </cell>
          <cell r="DL494">
            <v>39919</v>
          </cell>
          <cell r="DM494">
            <v>301</v>
          </cell>
          <cell r="DO494" t="str">
            <v>на теплову енергію</v>
          </cell>
        </row>
        <row r="495">
          <cell r="W495">
            <v>227.5</v>
          </cell>
          <cell r="AF495">
            <v>39671</v>
          </cell>
          <cell r="AG495">
            <v>550</v>
          </cell>
          <cell r="AH495">
            <v>234.05665236051502</v>
          </cell>
          <cell r="AM495">
            <v>58250</v>
          </cell>
          <cell r="AO495">
            <v>13251875</v>
          </cell>
          <cell r="AQ495">
            <v>13633800</v>
          </cell>
          <cell r="AU495">
            <v>0</v>
          </cell>
          <cell r="AW495">
            <v>291042.22000000003</v>
          </cell>
          <cell r="AY495">
            <v>6339321.1200000001</v>
          </cell>
          <cell r="AZ495">
            <v>108.82954712446352</v>
          </cell>
          <cell r="BA495">
            <v>44300</v>
          </cell>
          <cell r="BB495">
            <v>0.76051502145922745</v>
          </cell>
          <cell r="BC495">
            <v>0</v>
          </cell>
          <cell r="BD495">
            <v>0</v>
          </cell>
          <cell r="BG495">
            <v>0</v>
          </cell>
          <cell r="BH495">
            <v>0</v>
          </cell>
          <cell r="BI495">
            <v>1229000</v>
          </cell>
          <cell r="BJ495">
            <v>21.098712446351932</v>
          </cell>
          <cell r="BK495">
            <v>0</v>
          </cell>
          <cell r="BL495">
            <v>0</v>
          </cell>
          <cell r="BM495">
            <v>4085500</v>
          </cell>
          <cell r="BN495">
            <v>70.137339055793987</v>
          </cell>
          <cell r="BO495">
            <v>0</v>
          </cell>
          <cell r="BP495">
            <v>0</v>
          </cell>
          <cell r="BY495">
            <v>1506.17</v>
          </cell>
          <cell r="CF495">
            <v>8716</v>
          </cell>
          <cell r="CG495">
            <v>727.32</v>
          </cell>
          <cell r="CJ495">
            <v>0</v>
          </cell>
          <cell r="CK495">
            <v>0</v>
          </cell>
          <cell r="CL495">
            <v>0</v>
          </cell>
          <cell r="CM495">
            <v>1799</v>
          </cell>
          <cell r="CN495">
            <v>161.78</v>
          </cell>
          <cell r="CO495">
            <v>250.25</v>
          </cell>
          <cell r="CX495">
            <v>0</v>
          </cell>
          <cell r="CY495">
            <v>0</v>
          </cell>
          <cell r="DB495">
            <v>0</v>
          </cell>
          <cell r="DC495">
            <v>0</v>
          </cell>
          <cell r="DJ495" t="str">
            <v>НКРЕ</v>
          </cell>
          <cell r="DL495">
            <v>40526</v>
          </cell>
          <cell r="DM495">
            <v>1834</v>
          </cell>
          <cell r="DO495" t="str">
            <v>тариф на теплову енергію</v>
          </cell>
          <cell r="DT495">
            <v>250.25</v>
          </cell>
        </row>
        <row r="496">
          <cell r="W496">
            <v>650</v>
          </cell>
          <cell r="AF496">
            <v>39856</v>
          </cell>
          <cell r="AG496">
            <v>898</v>
          </cell>
          <cell r="AH496">
            <v>461.24980764298539</v>
          </cell>
          <cell r="AM496">
            <v>7798</v>
          </cell>
          <cell r="AO496">
            <v>5068700</v>
          </cell>
          <cell r="AQ496">
            <v>3596826</v>
          </cell>
          <cell r="AU496">
            <v>0</v>
          </cell>
          <cell r="AW496">
            <v>7394.9861899999996</v>
          </cell>
          <cell r="AY496">
            <v>2595560.5970249996</v>
          </cell>
          <cell r="AZ496">
            <v>332.84952513785578</v>
          </cell>
          <cell r="BA496">
            <v>0</v>
          </cell>
          <cell r="BB496">
            <v>0</v>
          </cell>
          <cell r="BC496">
            <v>0</v>
          </cell>
          <cell r="BD496">
            <v>0</v>
          </cell>
          <cell r="BG496">
            <v>0</v>
          </cell>
          <cell r="BH496">
            <v>0</v>
          </cell>
          <cell r="BI496">
            <v>211098</v>
          </cell>
          <cell r="BJ496">
            <v>27.070787381379841</v>
          </cell>
          <cell r="BK496">
            <v>0</v>
          </cell>
          <cell r="BL496">
            <v>0</v>
          </cell>
          <cell r="BM496">
            <v>547276</v>
          </cell>
          <cell r="BN496">
            <v>70.181585021800458</v>
          </cell>
          <cell r="BO496">
            <v>0</v>
          </cell>
          <cell r="BP496">
            <v>0</v>
          </cell>
          <cell r="BY496">
            <v>1506.17</v>
          </cell>
          <cell r="CF496">
            <v>1211.6048999999998</v>
          </cell>
          <cell r="CG496">
            <v>2142.25</v>
          </cell>
          <cell r="CJ496">
            <v>0</v>
          </cell>
          <cell r="CK496">
            <v>0</v>
          </cell>
          <cell r="CL496">
            <v>0</v>
          </cell>
          <cell r="CM496">
            <v>28.151</v>
          </cell>
          <cell r="CN496">
            <v>262.69</v>
          </cell>
          <cell r="CO496">
            <v>702.85</v>
          </cell>
          <cell r="CX496">
            <v>0</v>
          </cell>
          <cell r="CY496">
            <v>0</v>
          </cell>
          <cell r="DB496">
            <v>0</v>
          </cell>
          <cell r="DC496">
            <v>0</v>
          </cell>
          <cell r="DJ496" t="str">
            <v>НКРКП</v>
          </cell>
          <cell r="DL496">
            <v>40816</v>
          </cell>
          <cell r="DM496">
            <v>122</v>
          </cell>
          <cell r="DT496">
            <v>900.1</v>
          </cell>
        </row>
        <row r="497">
          <cell r="W497">
            <v>650</v>
          </cell>
          <cell r="AF497">
            <v>39856</v>
          </cell>
          <cell r="AG497">
            <v>898</v>
          </cell>
          <cell r="AH497">
            <v>461.24977973568281</v>
          </cell>
          <cell r="AM497">
            <v>4540</v>
          </cell>
          <cell r="AO497">
            <v>2951000</v>
          </cell>
          <cell r="AQ497">
            <v>2094074</v>
          </cell>
          <cell r="AU497">
            <v>0</v>
          </cell>
          <cell r="AW497">
            <v>4304.9637200000006</v>
          </cell>
          <cell r="AY497">
            <v>1511143.15</v>
          </cell>
          <cell r="AZ497">
            <v>332.85091409691626</v>
          </cell>
          <cell r="BA497">
            <v>0</v>
          </cell>
          <cell r="BB497">
            <v>0</v>
          </cell>
          <cell r="BC497">
            <v>0</v>
          </cell>
          <cell r="BD497">
            <v>0</v>
          </cell>
          <cell r="BG497">
            <v>0</v>
          </cell>
          <cell r="BH497">
            <v>0</v>
          </cell>
          <cell r="BI497">
            <v>122902</v>
          </cell>
          <cell r="BJ497">
            <v>27.070925110132158</v>
          </cell>
          <cell r="BK497">
            <v>0</v>
          </cell>
          <cell r="BL497">
            <v>0</v>
          </cell>
          <cell r="BM497">
            <v>318624</v>
          </cell>
          <cell r="BN497">
            <v>70.181497797356826</v>
          </cell>
          <cell r="BO497">
            <v>0</v>
          </cell>
          <cell r="BP497">
            <v>0</v>
          </cell>
          <cell r="BY497">
            <v>1506.17</v>
          </cell>
          <cell r="CF497">
            <v>705.4</v>
          </cell>
          <cell r="CG497">
            <v>2142.25</v>
          </cell>
          <cell r="CJ497">
            <v>0</v>
          </cell>
          <cell r="CK497">
            <v>0</v>
          </cell>
          <cell r="CL497">
            <v>0</v>
          </cell>
          <cell r="CM497">
            <v>16.388000000000002</v>
          </cell>
          <cell r="CN497">
            <v>262.69</v>
          </cell>
          <cell r="CO497">
            <v>702.85</v>
          </cell>
          <cell r="CX497">
            <v>0</v>
          </cell>
          <cell r="CY497">
            <v>0</v>
          </cell>
          <cell r="DB497">
            <v>0</v>
          </cell>
          <cell r="DC497">
            <v>0</v>
          </cell>
          <cell r="DJ497" t="str">
            <v>НКРКП</v>
          </cell>
          <cell r="DL497">
            <v>40816</v>
          </cell>
          <cell r="DM497">
            <v>122</v>
          </cell>
          <cell r="DT497">
            <v>900.1</v>
          </cell>
        </row>
        <row r="498">
          <cell r="AF498">
            <v>39874</v>
          </cell>
          <cell r="AG498">
            <v>37</v>
          </cell>
          <cell r="AO498">
            <v>3809899.9007999999</v>
          </cell>
          <cell r="AQ498">
            <v>3666900</v>
          </cell>
          <cell r="AY498">
            <v>0</v>
          </cell>
          <cell r="AZ498">
            <v>0</v>
          </cell>
          <cell r="BC498">
            <v>0</v>
          </cell>
          <cell r="BD498">
            <v>0</v>
          </cell>
          <cell r="BG498">
            <v>0</v>
          </cell>
          <cell r="BH498">
            <v>0</v>
          </cell>
          <cell r="BI498">
            <v>0</v>
          </cell>
          <cell r="BJ498">
            <v>0</v>
          </cell>
          <cell r="BK498">
            <v>0</v>
          </cell>
          <cell r="BL498">
            <v>0</v>
          </cell>
          <cell r="BM498">
            <v>2909900</v>
          </cell>
          <cell r="BN498">
            <v>10715.495654735603</v>
          </cell>
          <cell r="BO498">
            <v>0</v>
          </cell>
          <cell r="BP498">
            <v>0</v>
          </cell>
          <cell r="BY498">
            <v>2015</v>
          </cell>
          <cell r="CF498">
            <v>0</v>
          </cell>
          <cell r="CG498">
            <v>0</v>
          </cell>
          <cell r="CX498">
            <v>0</v>
          </cell>
          <cell r="CY498">
            <v>0</v>
          </cell>
          <cell r="DB498">
            <v>0</v>
          </cell>
          <cell r="DC498">
            <v>0</v>
          </cell>
          <cell r="DJ498" t="str">
            <v>МОС</v>
          </cell>
          <cell r="DL498">
            <v>40198</v>
          </cell>
          <cell r="DM498">
            <v>15</v>
          </cell>
          <cell r="DO498" t="str">
            <v xml:space="preserve">Централізоване опалення </v>
          </cell>
        </row>
        <row r="499">
          <cell r="AF499">
            <v>39874</v>
          </cell>
          <cell r="AG499">
            <v>37</v>
          </cell>
          <cell r="AO499">
            <v>1208999.93994</v>
          </cell>
          <cell r="AQ499">
            <v>1051300</v>
          </cell>
          <cell r="AY499">
            <v>0</v>
          </cell>
          <cell r="AZ499">
            <v>0</v>
          </cell>
          <cell r="BC499">
            <v>0</v>
          </cell>
          <cell r="BD499">
            <v>0</v>
          </cell>
          <cell r="BG499">
            <v>0</v>
          </cell>
          <cell r="BH499">
            <v>0</v>
          </cell>
          <cell r="BI499">
            <v>0</v>
          </cell>
          <cell r="BJ499">
            <v>0</v>
          </cell>
          <cell r="BK499">
            <v>0</v>
          </cell>
          <cell r="BL499">
            <v>0</v>
          </cell>
          <cell r="BM499">
            <v>834300</v>
          </cell>
          <cell r="BN499">
            <v>10715.821500076296</v>
          </cell>
          <cell r="BO499">
            <v>0</v>
          </cell>
          <cell r="BP499">
            <v>0</v>
          </cell>
          <cell r="BY499">
            <v>2015</v>
          </cell>
          <cell r="CF499">
            <v>0</v>
          </cell>
          <cell r="CG499">
            <v>0</v>
          </cell>
          <cell r="CX499">
            <v>0</v>
          </cell>
          <cell r="CY499">
            <v>0</v>
          </cell>
          <cell r="DB499">
            <v>0</v>
          </cell>
          <cell r="DC499">
            <v>0</v>
          </cell>
          <cell r="DJ499" t="str">
            <v>МОС</v>
          </cell>
          <cell r="DL499">
            <v>40198</v>
          </cell>
          <cell r="DM499">
            <v>15</v>
          </cell>
          <cell r="DO499" t="str">
            <v>на теплову енергію</v>
          </cell>
        </row>
        <row r="500">
          <cell r="AF500">
            <v>39874</v>
          </cell>
          <cell r="AG500">
            <v>37</v>
          </cell>
          <cell r="AO500">
            <v>309850.06001975999</v>
          </cell>
          <cell r="AQ500">
            <v>309850</v>
          </cell>
          <cell r="AY500">
            <v>0</v>
          </cell>
          <cell r="AZ500">
            <v>0</v>
          </cell>
          <cell r="BC500">
            <v>0</v>
          </cell>
          <cell r="BD500">
            <v>0</v>
          </cell>
          <cell r="BG500">
            <v>0</v>
          </cell>
          <cell r="BH500">
            <v>0</v>
          </cell>
          <cell r="BI500">
            <v>0</v>
          </cell>
          <cell r="BJ500">
            <v>0</v>
          </cell>
          <cell r="BK500">
            <v>0</v>
          </cell>
          <cell r="BL500">
            <v>0</v>
          </cell>
          <cell r="BM500">
            <v>245800</v>
          </cell>
          <cell r="BN500">
            <v>10711.729491962455</v>
          </cell>
          <cell r="BO500">
            <v>0</v>
          </cell>
          <cell r="BP500">
            <v>0</v>
          </cell>
          <cell r="BY500">
            <v>2015</v>
          </cell>
          <cell r="CF500">
            <v>0</v>
          </cell>
          <cell r="CG500">
            <v>0</v>
          </cell>
          <cell r="CX500">
            <v>0</v>
          </cell>
          <cell r="CY500">
            <v>0</v>
          </cell>
          <cell r="DB500">
            <v>0</v>
          </cell>
          <cell r="DC500">
            <v>0</v>
          </cell>
          <cell r="DJ500" t="str">
            <v>МОС</v>
          </cell>
          <cell r="DL500">
            <v>40198</v>
          </cell>
          <cell r="DM500">
            <v>15</v>
          </cell>
          <cell r="DO500" t="str">
            <v>на теплову енергію</v>
          </cell>
        </row>
        <row r="501">
          <cell r="AF501">
            <v>39874</v>
          </cell>
          <cell r="AG501">
            <v>37</v>
          </cell>
          <cell r="AM501">
            <v>45343</v>
          </cell>
          <cell r="AO501">
            <v>6734795.79</v>
          </cell>
          <cell r="AQ501">
            <v>6402013</v>
          </cell>
          <cell r="AU501">
            <v>0</v>
          </cell>
          <cell r="AW501">
            <v>0</v>
          </cell>
          <cell r="AY501">
            <v>5296213.3223999999</v>
          </cell>
          <cell r="AZ501">
            <v>116.80332846084291</v>
          </cell>
          <cell r="BA501">
            <v>0</v>
          </cell>
          <cell r="BB501">
            <v>0</v>
          </cell>
          <cell r="BG501">
            <v>0</v>
          </cell>
          <cell r="BH501">
            <v>0</v>
          </cell>
          <cell r="BI501">
            <v>1105800</v>
          </cell>
          <cell r="BJ501">
            <v>24.38744679443354</v>
          </cell>
          <cell r="BK501">
            <v>0</v>
          </cell>
          <cell r="BL501">
            <v>0</v>
          </cell>
          <cell r="BO501">
            <v>0</v>
          </cell>
          <cell r="BP501">
            <v>0</v>
          </cell>
          <cell r="CF501">
            <v>7281.82</v>
          </cell>
          <cell r="CG501">
            <v>727.32</v>
          </cell>
          <cell r="CJ501">
            <v>0</v>
          </cell>
          <cell r="CK501">
            <v>0</v>
          </cell>
          <cell r="CL501">
            <v>0</v>
          </cell>
          <cell r="CM501">
            <v>0</v>
          </cell>
          <cell r="CN501">
            <v>0</v>
          </cell>
          <cell r="CO501">
            <v>0</v>
          </cell>
          <cell r="CX501">
            <v>0</v>
          </cell>
          <cell r="CY501">
            <v>0</v>
          </cell>
          <cell r="DJ501" t="str">
            <v>НКРЕ</v>
          </cell>
          <cell r="DL501">
            <v>40526</v>
          </cell>
          <cell r="DM501">
            <v>1739</v>
          </cell>
          <cell r="DO501" t="str">
            <v>умовно-зміна частина двоставкового тарифу на теплову енергію</v>
          </cell>
        </row>
        <row r="502">
          <cell r="AF502">
            <v>39874</v>
          </cell>
          <cell r="AG502">
            <v>37</v>
          </cell>
          <cell r="AM502">
            <v>12840.65</v>
          </cell>
          <cell r="AO502">
            <v>5385111.7970000003</v>
          </cell>
          <cell r="AQ502">
            <v>4682700</v>
          </cell>
          <cell r="AU502">
            <v>0</v>
          </cell>
          <cell r="AW502">
            <v>0</v>
          </cell>
          <cell r="AY502">
            <v>4372699.6458749995</v>
          </cell>
          <cell r="AZ502">
            <v>340.53569296530935</v>
          </cell>
          <cell r="BA502">
            <v>0</v>
          </cell>
          <cell r="BB502">
            <v>0</v>
          </cell>
          <cell r="BG502">
            <v>0</v>
          </cell>
          <cell r="BH502">
            <v>0</v>
          </cell>
          <cell r="BI502">
            <v>310000</v>
          </cell>
          <cell r="BJ502">
            <v>24.142080034889201</v>
          </cell>
          <cell r="BK502">
            <v>0</v>
          </cell>
          <cell r="BL502">
            <v>0</v>
          </cell>
          <cell r="BO502">
            <v>0</v>
          </cell>
          <cell r="BP502">
            <v>0</v>
          </cell>
          <cell r="CF502">
            <v>2041.1714999999999</v>
          </cell>
          <cell r="CG502">
            <v>2142.25</v>
          </cell>
          <cell r="CJ502">
            <v>0</v>
          </cell>
          <cell r="CK502">
            <v>0</v>
          </cell>
          <cell r="CL502">
            <v>0</v>
          </cell>
          <cell r="CM502">
            <v>0</v>
          </cell>
          <cell r="CN502">
            <v>0</v>
          </cell>
          <cell r="CO502">
            <v>0</v>
          </cell>
          <cell r="CX502">
            <v>0</v>
          </cell>
          <cell r="CY502">
            <v>0</v>
          </cell>
          <cell r="DJ502" t="str">
            <v>НКРКП</v>
          </cell>
          <cell r="DL502">
            <v>40816</v>
          </cell>
          <cell r="DM502">
            <v>163</v>
          </cell>
        </row>
        <row r="503">
          <cell r="AF503">
            <v>39874</v>
          </cell>
          <cell r="AG503">
            <v>37</v>
          </cell>
          <cell r="AM503">
            <v>3784.35</v>
          </cell>
          <cell r="AO503">
            <v>1656107.247</v>
          </cell>
          <cell r="AQ503">
            <v>1380068</v>
          </cell>
          <cell r="AU503">
            <v>0</v>
          </cell>
          <cell r="AW503">
            <v>0</v>
          </cell>
          <cell r="AY503">
            <v>1288768.1740999999</v>
          </cell>
          <cell r="AZ503">
            <v>340.55205625800994</v>
          </cell>
          <cell r="BA503">
            <v>0</v>
          </cell>
          <cell r="BB503">
            <v>0</v>
          </cell>
          <cell r="BG503">
            <v>0</v>
          </cell>
          <cell r="BH503">
            <v>0</v>
          </cell>
          <cell r="BI503">
            <v>91300</v>
          </cell>
          <cell r="BJ503">
            <v>24.125675479276495</v>
          </cell>
          <cell r="BK503">
            <v>0</v>
          </cell>
          <cell r="BL503">
            <v>0</v>
          </cell>
          <cell r="BO503">
            <v>0</v>
          </cell>
          <cell r="BP503">
            <v>0</v>
          </cell>
          <cell r="CF503">
            <v>601.59559999999999</v>
          </cell>
          <cell r="CG503">
            <v>2142.25</v>
          </cell>
          <cell r="CJ503">
            <v>0</v>
          </cell>
          <cell r="CK503">
            <v>0</v>
          </cell>
          <cell r="CL503">
            <v>0</v>
          </cell>
          <cell r="CM503">
            <v>0</v>
          </cell>
          <cell r="CN503">
            <v>0</v>
          </cell>
          <cell r="CO503">
            <v>0</v>
          </cell>
          <cell r="CX503">
            <v>0</v>
          </cell>
          <cell r="CY503">
            <v>0</v>
          </cell>
          <cell r="DJ503" t="str">
            <v>НКРКП</v>
          </cell>
          <cell r="DL503">
            <v>40816</v>
          </cell>
          <cell r="DM503">
            <v>163</v>
          </cell>
        </row>
        <row r="504">
          <cell r="W504">
            <v>251</v>
          </cell>
          <cell r="AF504">
            <v>40092</v>
          </cell>
          <cell r="AG504">
            <v>178</v>
          </cell>
          <cell r="AH504">
            <v>248.51327433628319</v>
          </cell>
          <cell r="AM504">
            <v>22600</v>
          </cell>
          <cell r="AO504">
            <v>5672600</v>
          </cell>
          <cell r="AQ504">
            <v>5616400</v>
          </cell>
          <cell r="AU504">
            <v>0</v>
          </cell>
          <cell r="AW504">
            <v>0</v>
          </cell>
          <cell r="AY504">
            <v>2530564.4760000003</v>
          </cell>
          <cell r="AZ504">
            <v>111.97187946902656</v>
          </cell>
          <cell r="BA504">
            <v>89636</v>
          </cell>
          <cell r="BB504">
            <v>3.9661946902654868</v>
          </cell>
          <cell r="BC504">
            <v>0</v>
          </cell>
          <cell r="BD504">
            <v>0</v>
          </cell>
          <cell r="BG504">
            <v>0</v>
          </cell>
          <cell r="BH504">
            <v>0</v>
          </cell>
          <cell r="BI504">
            <v>407000</v>
          </cell>
          <cell r="BJ504">
            <v>18.008849557522122</v>
          </cell>
          <cell r="BK504">
            <v>0</v>
          </cell>
          <cell r="BL504">
            <v>0</v>
          </cell>
          <cell r="BM504">
            <v>1905260</v>
          </cell>
          <cell r="BN504">
            <v>84.303539823008848</v>
          </cell>
          <cell r="BO504">
            <v>0</v>
          </cell>
          <cell r="BP504">
            <v>0</v>
          </cell>
          <cell r="BY504">
            <v>2059</v>
          </cell>
          <cell r="CF504">
            <v>3479.3</v>
          </cell>
          <cell r="CG504">
            <v>727.32</v>
          </cell>
          <cell r="CJ504">
            <v>0</v>
          </cell>
          <cell r="CK504">
            <v>0</v>
          </cell>
          <cell r="CL504">
            <v>0</v>
          </cell>
          <cell r="CM504">
            <v>0</v>
          </cell>
          <cell r="CN504">
            <v>0</v>
          </cell>
          <cell r="CO504">
            <v>0</v>
          </cell>
          <cell r="CX504">
            <v>0</v>
          </cell>
          <cell r="CY504">
            <v>0</v>
          </cell>
          <cell r="DB504">
            <v>0</v>
          </cell>
          <cell r="DC504">
            <v>0</v>
          </cell>
          <cell r="DJ504" t="str">
            <v>НКРКП</v>
          </cell>
          <cell r="DL504">
            <v>40526</v>
          </cell>
          <cell r="DM504">
            <v>1764</v>
          </cell>
          <cell r="DO504" t="str">
            <v>тариф на теплову енергію</v>
          </cell>
          <cell r="DT504">
            <v>276.08999999999997</v>
          </cell>
        </row>
        <row r="505">
          <cell r="W505">
            <v>507.42</v>
          </cell>
          <cell r="AF505">
            <v>40092</v>
          </cell>
          <cell r="AG505">
            <v>179</v>
          </cell>
          <cell r="AH505">
            <v>441.2167832167832</v>
          </cell>
          <cell r="AM505">
            <v>12441</v>
          </cell>
          <cell r="AO505">
            <v>6312812.2199999997</v>
          </cell>
          <cell r="AQ505">
            <v>5489178</v>
          </cell>
          <cell r="AU505">
            <v>0</v>
          </cell>
          <cell r="AW505">
            <v>0</v>
          </cell>
          <cell r="AY505">
            <v>3666563.0322900005</v>
          </cell>
          <cell r="AZ505">
            <v>294.71610258741265</v>
          </cell>
          <cell r="BA505">
            <v>173739</v>
          </cell>
          <cell r="BB505">
            <v>13.965034965034965</v>
          </cell>
          <cell r="BC505">
            <v>0</v>
          </cell>
          <cell r="BD505">
            <v>0</v>
          </cell>
          <cell r="BG505">
            <v>0</v>
          </cell>
          <cell r="BH505">
            <v>0</v>
          </cell>
          <cell r="BI505">
            <v>224460</v>
          </cell>
          <cell r="BJ505">
            <v>18.041958041958043</v>
          </cell>
          <cell r="BK505">
            <v>0</v>
          </cell>
          <cell r="BL505">
            <v>0</v>
          </cell>
          <cell r="BM505">
            <v>1048820</v>
          </cell>
          <cell r="BN505">
            <v>84.303512579374654</v>
          </cell>
          <cell r="BO505">
            <v>0</v>
          </cell>
          <cell r="BP505">
            <v>0</v>
          </cell>
          <cell r="BY505">
            <v>2059</v>
          </cell>
          <cell r="CF505">
            <v>1679.883</v>
          </cell>
          <cell r="CG505">
            <v>2182.63</v>
          </cell>
          <cell r="CJ505">
            <v>0</v>
          </cell>
          <cell r="CK505">
            <v>0</v>
          </cell>
          <cell r="CL505">
            <v>0</v>
          </cell>
          <cell r="CM505">
            <v>0</v>
          </cell>
          <cell r="CN505">
            <v>0</v>
          </cell>
          <cell r="CO505">
            <v>0</v>
          </cell>
          <cell r="CX505">
            <v>0</v>
          </cell>
          <cell r="CY505">
            <v>0</v>
          </cell>
          <cell r="DB505">
            <v>0</v>
          </cell>
          <cell r="DC505">
            <v>0</v>
          </cell>
          <cell r="DJ505" t="str">
            <v>НКРКП</v>
          </cell>
          <cell r="DL505">
            <v>40816</v>
          </cell>
          <cell r="DM505">
            <v>88</v>
          </cell>
          <cell r="DT505">
            <v>719.59</v>
          </cell>
        </row>
        <row r="506">
          <cell r="W506">
            <v>529.48</v>
          </cell>
          <cell r="AF506">
            <v>40092</v>
          </cell>
          <cell r="AG506">
            <v>179</v>
          </cell>
          <cell r="AH506">
            <v>441.2167832167832</v>
          </cell>
          <cell r="AM506">
            <v>1859</v>
          </cell>
          <cell r="AO506">
            <v>984303.32000000007</v>
          </cell>
          <cell r="AQ506">
            <v>820222</v>
          </cell>
          <cell r="AU506">
            <v>0</v>
          </cell>
          <cell r="AW506">
            <v>0</v>
          </cell>
          <cell r="AY506">
            <v>547877.23470999999</v>
          </cell>
          <cell r="AZ506">
            <v>294.71610258741259</v>
          </cell>
          <cell r="BA506">
            <v>25961</v>
          </cell>
          <cell r="BB506">
            <v>13.965034965034965</v>
          </cell>
          <cell r="BC506">
            <v>0</v>
          </cell>
          <cell r="BD506">
            <v>0</v>
          </cell>
          <cell r="BG506">
            <v>0</v>
          </cell>
          <cell r="BH506">
            <v>0</v>
          </cell>
          <cell r="BI506">
            <v>33540</v>
          </cell>
          <cell r="BJ506">
            <v>18.041958041958043</v>
          </cell>
          <cell r="BK506">
            <v>0</v>
          </cell>
          <cell r="BL506">
            <v>0</v>
          </cell>
          <cell r="BM506">
            <v>156720</v>
          </cell>
          <cell r="BN506">
            <v>84.303388918773535</v>
          </cell>
          <cell r="BO506">
            <v>0</v>
          </cell>
          <cell r="BP506">
            <v>0</v>
          </cell>
          <cell r="BY506">
            <v>2059</v>
          </cell>
          <cell r="CF506">
            <v>251.017</v>
          </cell>
          <cell r="CG506">
            <v>2182.63</v>
          </cell>
          <cell r="CJ506">
            <v>0</v>
          </cell>
          <cell r="CK506">
            <v>0</v>
          </cell>
          <cell r="CL506">
            <v>0</v>
          </cell>
          <cell r="CM506">
            <v>0</v>
          </cell>
          <cell r="CN506">
            <v>0</v>
          </cell>
          <cell r="CO506">
            <v>0</v>
          </cell>
          <cell r="CX506">
            <v>0</v>
          </cell>
          <cell r="CY506">
            <v>0</v>
          </cell>
          <cell r="DB506">
            <v>0</v>
          </cell>
          <cell r="DC506">
            <v>0</v>
          </cell>
          <cell r="DJ506" t="str">
            <v>НКРКП</v>
          </cell>
          <cell r="DL506">
            <v>40816</v>
          </cell>
          <cell r="DM506">
            <v>88</v>
          </cell>
          <cell r="DT506">
            <v>741.65</v>
          </cell>
        </row>
        <row r="507">
          <cell r="W507">
            <v>204.17080442846557</v>
          </cell>
          <cell r="AF507">
            <v>39637</v>
          </cell>
          <cell r="AG507" t="str">
            <v>4/6-5/2023</v>
          </cell>
          <cell r="AH507">
            <v>195.58523749662538</v>
          </cell>
          <cell r="AM507">
            <v>1681666</v>
          </cell>
          <cell r="AO507">
            <v>343347100</v>
          </cell>
          <cell r="AQ507">
            <v>328909044</v>
          </cell>
          <cell r="AU507">
            <v>0</v>
          </cell>
          <cell r="AW507">
            <v>107607307.92</v>
          </cell>
          <cell r="AY507">
            <v>115056700</v>
          </cell>
          <cell r="AZ507">
            <v>68.418282821915881</v>
          </cell>
          <cell r="BA507">
            <v>0</v>
          </cell>
          <cell r="BB507">
            <v>0</v>
          </cell>
          <cell r="BC507">
            <v>0</v>
          </cell>
          <cell r="BD507">
            <v>0</v>
          </cell>
          <cell r="BG507">
            <v>16329756</v>
          </cell>
          <cell r="BH507">
            <v>9.7104633143561205</v>
          </cell>
          <cell r="BI507">
            <v>7904668</v>
          </cell>
          <cell r="BJ507">
            <v>4.7004981964313961</v>
          </cell>
          <cell r="BK507">
            <v>0</v>
          </cell>
          <cell r="BL507">
            <v>0</v>
          </cell>
          <cell r="BM507">
            <v>65704280</v>
          </cell>
          <cell r="BN507">
            <v>39.07094512227755</v>
          </cell>
          <cell r="BO507">
            <v>0</v>
          </cell>
          <cell r="BP507">
            <v>0</v>
          </cell>
          <cell r="BY507">
            <v>2116.5</v>
          </cell>
          <cell r="CF507">
            <v>183864</v>
          </cell>
          <cell r="CG507">
            <v>625.77067832745945</v>
          </cell>
          <cell r="CJ507">
            <v>0</v>
          </cell>
          <cell r="CK507">
            <v>0</v>
          </cell>
          <cell r="CL507">
            <v>0</v>
          </cell>
          <cell r="CM507">
            <v>631832</v>
          </cell>
          <cell r="CN507">
            <v>170.31</v>
          </cell>
          <cell r="CO507">
            <v>213.87655337118079</v>
          </cell>
          <cell r="CX507">
            <v>0</v>
          </cell>
          <cell r="CY507">
            <v>0</v>
          </cell>
          <cell r="DB507">
            <v>0</v>
          </cell>
          <cell r="DC507">
            <v>0</v>
          </cell>
          <cell r="DJ507" t="str">
            <v>НКРЕ</v>
          </cell>
          <cell r="DL507">
            <v>40526</v>
          </cell>
          <cell r="DM507">
            <v>1844</v>
          </cell>
          <cell r="DO507" t="str">
            <v>на теплову енергію</v>
          </cell>
          <cell r="DT507">
            <v>224.58</v>
          </cell>
        </row>
        <row r="508">
          <cell r="W508">
            <v>504.16500000000002</v>
          </cell>
          <cell r="AF508">
            <v>39861</v>
          </cell>
          <cell r="AG508" t="str">
            <v>6/1/1-107</v>
          </cell>
          <cell r="AH508">
            <v>480.13224529275215</v>
          </cell>
          <cell r="AM508">
            <v>393800</v>
          </cell>
          <cell r="AO508">
            <v>198540177</v>
          </cell>
          <cell r="AQ508">
            <v>189076078.19628578</v>
          </cell>
          <cell r="AU508">
            <v>0</v>
          </cell>
          <cell r="AW508">
            <v>56374549.513000004</v>
          </cell>
          <cell r="AY508">
            <v>107299631.6481816</v>
          </cell>
          <cell r="AZ508">
            <v>272.47240134124326</v>
          </cell>
          <cell r="BA508">
            <v>0</v>
          </cell>
          <cell r="BB508">
            <v>0</v>
          </cell>
          <cell r="BC508">
            <v>0</v>
          </cell>
          <cell r="BD508">
            <v>0</v>
          </cell>
          <cell r="BG508">
            <v>4328083</v>
          </cell>
          <cell r="BH508">
            <v>10.990561198577959</v>
          </cell>
          <cell r="BI508">
            <v>2552230</v>
          </cell>
          <cell r="BJ508">
            <v>6.4810309801929913</v>
          </cell>
          <cell r="BK508">
            <v>0</v>
          </cell>
          <cell r="BL508">
            <v>0</v>
          </cell>
          <cell r="BM508">
            <v>14677730</v>
          </cell>
          <cell r="BN508">
            <v>37.272041645505332</v>
          </cell>
          <cell r="BO508">
            <v>0</v>
          </cell>
          <cell r="BP508">
            <v>0</v>
          </cell>
          <cell r="BY508">
            <v>2362</v>
          </cell>
          <cell r="CF508">
            <v>50164.553778694863</v>
          </cell>
          <cell r="CG508">
            <v>2138.9531764110357</v>
          </cell>
          <cell r="CJ508">
            <v>0</v>
          </cell>
          <cell r="CK508">
            <v>0</v>
          </cell>
          <cell r="CL508">
            <v>0</v>
          </cell>
          <cell r="CM508">
            <v>127978.546</v>
          </cell>
          <cell r="CN508">
            <v>440.5</v>
          </cell>
          <cell r="CO508">
            <v>781.78747837822641</v>
          </cell>
          <cell r="CX508">
            <v>0</v>
          </cell>
          <cell r="CY508">
            <v>0</v>
          </cell>
          <cell r="DB508">
            <v>0</v>
          </cell>
          <cell r="DC508">
            <v>0</v>
          </cell>
          <cell r="DJ508" t="str">
            <v>НКРКП</v>
          </cell>
          <cell r="DL508">
            <v>40816</v>
          </cell>
          <cell r="DM508">
            <v>119</v>
          </cell>
          <cell r="DT508">
            <v>793.2</v>
          </cell>
        </row>
        <row r="509">
          <cell r="W509">
            <v>504.16500000000002</v>
          </cell>
          <cell r="AF509">
            <v>39861</v>
          </cell>
          <cell r="AG509" t="str">
            <v>6/1/1-107</v>
          </cell>
          <cell r="AH509">
            <v>480.13224529275215</v>
          </cell>
          <cell r="AM509">
            <v>381600</v>
          </cell>
          <cell r="AO509">
            <v>192389364</v>
          </cell>
          <cell r="AQ509">
            <v>183218464.80371422</v>
          </cell>
          <cell r="AU509">
            <v>0</v>
          </cell>
          <cell r="AW509">
            <v>54630202.109999999</v>
          </cell>
          <cell r="AY509">
            <v>103975468.35181843</v>
          </cell>
          <cell r="AZ509">
            <v>272.47240134124326</v>
          </cell>
          <cell r="BA509">
            <v>0</v>
          </cell>
          <cell r="BB509">
            <v>0</v>
          </cell>
          <cell r="BC509">
            <v>0</v>
          </cell>
          <cell r="BD509">
            <v>0</v>
          </cell>
          <cell r="BG509">
            <v>4193998</v>
          </cell>
          <cell r="BH509">
            <v>10.990560796645703</v>
          </cell>
          <cell r="BI509">
            <v>2473161</v>
          </cell>
          <cell r="BJ509">
            <v>6.4810298742138368</v>
          </cell>
          <cell r="BK509">
            <v>0</v>
          </cell>
          <cell r="BL509">
            <v>0</v>
          </cell>
          <cell r="BM509">
            <v>14223011</v>
          </cell>
          <cell r="BN509">
            <v>37.27204140461216</v>
          </cell>
          <cell r="BO509">
            <v>0</v>
          </cell>
          <cell r="BP509">
            <v>0</v>
          </cell>
          <cell r="BY509">
            <v>2362</v>
          </cell>
          <cell r="CF509">
            <v>48610.44622130513</v>
          </cell>
          <cell r="CG509">
            <v>2138.9531764110357</v>
          </cell>
          <cell r="CJ509">
            <v>0</v>
          </cell>
          <cell r="CK509">
            <v>0</v>
          </cell>
          <cell r="CL509">
            <v>0</v>
          </cell>
          <cell r="CM509">
            <v>124018.62</v>
          </cell>
          <cell r="CN509">
            <v>440.5</v>
          </cell>
          <cell r="CO509">
            <v>781.78747837822641</v>
          </cell>
          <cell r="CX509">
            <v>0</v>
          </cell>
          <cell r="CY509">
            <v>0</v>
          </cell>
          <cell r="DB509">
            <v>0</v>
          </cell>
          <cell r="DC509">
            <v>0</v>
          </cell>
          <cell r="DJ509" t="str">
            <v>НКРКП</v>
          </cell>
          <cell r="DL509">
            <v>40816</v>
          </cell>
          <cell r="DM509">
            <v>119</v>
          </cell>
          <cell r="DT509">
            <v>795.04</v>
          </cell>
        </row>
        <row r="510">
          <cell r="W510">
            <v>204.65</v>
          </cell>
          <cell r="AF510">
            <v>40014</v>
          </cell>
          <cell r="AG510">
            <v>517</v>
          </cell>
          <cell r="AH510">
            <v>201.15000285046463</v>
          </cell>
          <cell r="AM510">
            <v>87705</v>
          </cell>
          <cell r="AO510">
            <v>17948828.25</v>
          </cell>
          <cell r="AQ510">
            <v>17641861</v>
          </cell>
          <cell r="AU510">
            <v>0</v>
          </cell>
          <cell r="AW510">
            <v>2852586.9529071632</v>
          </cell>
          <cell r="AY510">
            <v>12170972.880000001</v>
          </cell>
          <cell r="AZ510">
            <v>138.77171062083121</v>
          </cell>
          <cell r="BA510">
            <v>0</v>
          </cell>
          <cell r="BB510">
            <v>0</v>
          </cell>
          <cell r="BC510">
            <v>1473444</v>
          </cell>
          <cell r="BD510">
            <v>16.8</v>
          </cell>
          <cell r="BG510">
            <v>0</v>
          </cell>
          <cell r="BH510">
            <v>0</v>
          </cell>
          <cell r="BI510">
            <v>0</v>
          </cell>
          <cell r="BJ510">
            <v>0</v>
          </cell>
          <cell r="BK510">
            <v>0</v>
          </cell>
          <cell r="BL510">
            <v>0</v>
          </cell>
          <cell r="BM510">
            <v>825975.21</v>
          </cell>
          <cell r="BN510">
            <v>9.4176524713528309</v>
          </cell>
          <cell r="BO510">
            <v>0</v>
          </cell>
          <cell r="BP510">
            <v>0</v>
          </cell>
          <cell r="BY510">
            <v>1867</v>
          </cell>
          <cell r="CF510">
            <v>16734</v>
          </cell>
          <cell r="CG510">
            <v>727.32</v>
          </cell>
          <cell r="CJ510">
            <v>0</v>
          </cell>
          <cell r="CK510">
            <v>0</v>
          </cell>
          <cell r="CL510">
            <v>0</v>
          </cell>
          <cell r="CM510">
            <v>100799.55027304849</v>
          </cell>
          <cell r="CN510">
            <v>28.299600000000002</v>
          </cell>
          <cell r="CO510">
            <v>28.299600000000002</v>
          </cell>
          <cell r="CX510">
            <v>0</v>
          </cell>
          <cell r="CY510">
            <v>0</v>
          </cell>
          <cell r="DB510">
            <v>21.02</v>
          </cell>
          <cell r="DC510">
            <v>21.02</v>
          </cell>
          <cell r="DJ510" t="str">
            <v>НКРЕ</v>
          </cell>
          <cell r="DL510">
            <v>40526</v>
          </cell>
          <cell r="DM510">
            <v>1722</v>
          </cell>
          <cell r="DO510" t="str">
            <v>на теплову енергію</v>
          </cell>
          <cell r="DT510">
            <v>225.12</v>
          </cell>
        </row>
        <row r="511">
          <cell r="W511">
            <v>306.08</v>
          </cell>
          <cell r="AF511">
            <v>40014</v>
          </cell>
          <cell r="AG511">
            <v>517</v>
          </cell>
          <cell r="AH511">
            <v>470.8</v>
          </cell>
          <cell r="AM511">
            <v>5730</v>
          </cell>
          <cell r="AO511">
            <v>1753838.4</v>
          </cell>
          <cell r="AQ511">
            <v>2697684</v>
          </cell>
          <cell r="AU511">
            <v>0</v>
          </cell>
          <cell r="AW511">
            <v>186367.06276903307</v>
          </cell>
          <cell r="AY511">
            <v>2340251.7407499999</v>
          </cell>
          <cell r="AZ511">
            <v>408.42089716404882</v>
          </cell>
          <cell r="BA511">
            <v>0</v>
          </cell>
          <cell r="BB511">
            <v>0</v>
          </cell>
          <cell r="BC511">
            <v>96264</v>
          </cell>
          <cell r="BD511">
            <v>16.8</v>
          </cell>
          <cell r="BG511">
            <v>0</v>
          </cell>
          <cell r="BH511">
            <v>0</v>
          </cell>
          <cell r="BI511">
            <v>0</v>
          </cell>
          <cell r="BJ511">
            <v>0</v>
          </cell>
          <cell r="BK511">
            <v>0</v>
          </cell>
          <cell r="BL511">
            <v>0</v>
          </cell>
          <cell r="BM511">
            <v>53963.15</v>
          </cell>
          <cell r="BN511">
            <v>9.4176527050610819</v>
          </cell>
          <cell r="BO511">
            <v>0</v>
          </cell>
          <cell r="BP511">
            <v>0</v>
          </cell>
          <cell r="BY511">
            <v>1867</v>
          </cell>
          <cell r="CF511">
            <v>1092.4269999999999</v>
          </cell>
          <cell r="CG511">
            <v>2142.25</v>
          </cell>
          <cell r="CJ511">
            <v>0</v>
          </cell>
          <cell r="CK511">
            <v>0</v>
          </cell>
          <cell r="CL511">
            <v>0</v>
          </cell>
          <cell r="CM511">
            <v>6585.501659706606</v>
          </cell>
          <cell r="CN511">
            <v>28.299600000000002</v>
          </cell>
          <cell r="CO511">
            <v>29.01</v>
          </cell>
          <cell r="CX511">
            <v>0</v>
          </cell>
          <cell r="CY511">
            <v>0</v>
          </cell>
          <cell r="DB511">
            <v>21.02</v>
          </cell>
          <cell r="DC511">
            <v>21.02</v>
          </cell>
          <cell r="DJ511" t="str">
            <v>НКРКП</v>
          </cell>
          <cell r="DL511">
            <v>40816</v>
          </cell>
          <cell r="DM511">
            <v>115</v>
          </cell>
          <cell r="DT511">
            <v>816.06</v>
          </cell>
        </row>
        <row r="512">
          <cell r="W512">
            <v>508.46</v>
          </cell>
          <cell r="AF512">
            <v>40014</v>
          </cell>
          <cell r="AG512">
            <v>517</v>
          </cell>
          <cell r="AH512">
            <v>470.8</v>
          </cell>
          <cell r="AM512">
            <v>9030</v>
          </cell>
          <cell r="AO512">
            <v>4591393.8</v>
          </cell>
          <cell r="AQ512">
            <v>4251324</v>
          </cell>
          <cell r="AU512">
            <v>0</v>
          </cell>
          <cell r="AW512">
            <v>293698.87902345002</v>
          </cell>
          <cell r="AY512">
            <v>3688039.7592500001</v>
          </cell>
          <cell r="AZ512">
            <v>408.42079282945735</v>
          </cell>
          <cell r="BA512">
            <v>0</v>
          </cell>
          <cell r="BB512">
            <v>0</v>
          </cell>
          <cell r="BC512">
            <v>151704</v>
          </cell>
          <cell r="BD512">
            <v>16.8</v>
          </cell>
          <cell r="BG512">
            <v>0</v>
          </cell>
          <cell r="BH512">
            <v>0</v>
          </cell>
          <cell r="BI512">
            <v>0</v>
          </cell>
          <cell r="BJ512">
            <v>0</v>
          </cell>
          <cell r="BK512">
            <v>0</v>
          </cell>
          <cell r="BL512">
            <v>0</v>
          </cell>
          <cell r="BM512">
            <v>85041.4</v>
          </cell>
          <cell r="BN512">
            <v>9.4176522702104091</v>
          </cell>
          <cell r="BO512">
            <v>0</v>
          </cell>
          <cell r="BP512">
            <v>0</v>
          </cell>
          <cell r="BY512">
            <v>1867</v>
          </cell>
          <cell r="CF512">
            <v>1721.5730000000001</v>
          </cell>
          <cell r="CG512">
            <v>2142.25</v>
          </cell>
          <cell r="CJ512">
            <v>0</v>
          </cell>
          <cell r="CK512">
            <v>0</v>
          </cell>
          <cell r="CL512">
            <v>0</v>
          </cell>
          <cell r="CM512">
            <v>10378.198950637112</v>
          </cell>
          <cell r="CN512">
            <v>28.299600000000002</v>
          </cell>
          <cell r="CO512">
            <v>29.01</v>
          </cell>
          <cell r="CX512">
            <v>0</v>
          </cell>
          <cell r="CY512">
            <v>0</v>
          </cell>
          <cell r="DB512">
            <v>21.02</v>
          </cell>
          <cell r="DC512">
            <v>21.02</v>
          </cell>
          <cell r="DJ512" t="str">
            <v>НКРКП</v>
          </cell>
          <cell r="DL512">
            <v>40816</v>
          </cell>
          <cell r="DM512">
            <v>115</v>
          </cell>
          <cell r="DT512">
            <v>816.06</v>
          </cell>
        </row>
        <row r="513">
          <cell r="W513">
            <v>343.3</v>
          </cell>
          <cell r="AF513">
            <v>40014</v>
          </cell>
          <cell r="AG513">
            <v>519</v>
          </cell>
          <cell r="AH513">
            <v>317.86968057332643</v>
          </cell>
          <cell r="AM513">
            <v>70191.070000000007</v>
          </cell>
          <cell r="AO513">
            <v>24096594.331000004</v>
          </cell>
          <cell r="AQ513">
            <v>22311613</v>
          </cell>
          <cell r="AU513">
            <v>0</v>
          </cell>
          <cell r="AW513">
            <v>7698556.6898470102</v>
          </cell>
          <cell r="AY513">
            <v>10740334.440000001</v>
          </cell>
          <cell r="AZ513">
            <v>153.01568190939389</v>
          </cell>
          <cell r="BA513">
            <v>0</v>
          </cell>
          <cell r="BB513">
            <v>0</v>
          </cell>
          <cell r="BC513">
            <v>2700248</v>
          </cell>
          <cell r="BD513">
            <v>38.469964911490877</v>
          </cell>
          <cell r="BG513">
            <v>0</v>
          </cell>
          <cell r="BH513">
            <v>0</v>
          </cell>
          <cell r="BI513">
            <v>0</v>
          </cell>
          <cell r="BJ513">
            <v>0</v>
          </cell>
          <cell r="BK513">
            <v>0</v>
          </cell>
          <cell r="BL513">
            <v>0</v>
          </cell>
          <cell r="BM513">
            <v>811300</v>
          </cell>
          <cell r="BN513">
            <v>11.558450384073073</v>
          </cell>
          <cell r="BO513">
            <v>0</v>
          </cell>
          <cell r="BP513">
            <v>0</v>
          </cell>
          <cell r="BY513">
            <v>1867</v>
          </cell>
          <cell r="CF513">
            <v>14767</v>
          </cell>
          <cell r="CG513">
            <v>727.32</v>
          </cell>
          <cell r="CJ513">
            <v>0</v>
          </cell>
          <cell r="CK513">
            <v>0</v>
          </cell>
          <cell r="CL513">
            <v>0</v>
          </cell>
          <cell r="CM513">
            <v>103475.22432590066</v>
          </cell>
          <cell r="CN513">
            <v>74.400000000000006</v>
          </cell>
          <cell r="CO513">
            <v>74.400000000000006</v>
          </cell>
          <cell r="CX513">
            <v>0</v>
          </cell>
          <cell r="CY513">
            <v>0</v>
          </cell>
          <cell r="DB513">
            <v>73.760000000000005</v>
          </cell>
          <cell r="DC513">
            <v>73.760000000000005</v>
          </cell>
          <cell r="DJ513" t="str">
            <v>НКРЕ</v>
          </cell>
          <cell r="DL513">
            <v>40526</v>
          </cell>
          <cell r="DM513">
            <v>1722</v>
          </cell>
          <cell r="DO513" t="str">
            <v>на теплову енергію</v>
          </cell>
          <cell r="DT513">
            <v>377.63</v>
          </cell>
        </row>
        <row r="514">
          <cell r="W514">
            <v>669.7</v>
          </cell>
          <cell r="AF514">
            <v>40014</v>
          </cell>
          <cell r="AG514">
            <v>519</v>
          </cell>
          <cell r="AH514">
            <v>620.08949267993023</v>
          </cell>
          <cell r="AM514">
            <v>12144.01</v>
          </cell>
          <cell r="AO514">
            <v>8132843.4970000004</v>
          </cell>
          <cell r="AQ514">
            <v>7530373</v>
          </cell>
          <cell r="AU514">
            <v>0</v>
          </cell>
          <cell r="AW514">
            <v>1331955.2712100139</v>
          </cell>
          <cell r="AY514">
            <v>5528333.1949999994</v>
          </cell>
          <cell r="AZ514">
            <v>455.23127821864438</v>
          </cell>
          <cell r="BA514">
            <v>0</v>
          </cell>
          <cell r="BB514">
            <v>0</v>
          </cell>
          <cell r="BC514">
            <v>467180</v>
          </cell>
          <cell r="BD514">
            <v>38.469994672270523</v>
          </cell>
          <cell r="BG514">
            <v>0</v>
          </cell>
          <cell r="BH514">
            <v>0</v>
          </cell>
          <cell r="BI514">
            <v>0</v>
          </cell>
          <cell r="BJ514">
            <v>0</v>
          </cell>
          <cell r="BK514">
            <v>0</v>
          </cell>
          <cell r="BL514">
            <v>0</v>
          </cell>
          <cell r="BM514">
            <v>140366</v>
          </cell>
          <cell r="BN514">
            <v>11.55845556780668</v>
          </cell>
          <cell r="BO514">
            <v>0</v>
          </cell>
          <cell r="BP514">
            <v>0</v>
          </cell>
          <cell r="BY514">
            <v>1867</v>
          </cell>
          <cell r="CF514">
            <v>2580.62</v>
          </cell>
          <cell r="CG514">
            <v>2142.25</v>
          </cell>
          <cell r="CJ514">
            <v>0</v>
          </cell>
          <cell r="CK514">
            <v>0</v>
          </cell>
          <cell r="CL514">
            <v>0</v>
          </cell>
          <cell r="CM514">
            <v>17902.62461303782</v>
          </cell>
          <cell r="CN514">
            <v>74.400000000000006</v>
          </cell>
          <cell r="CO514">
            <v>100.65</v>
          </cell>
          <cell r="CX514">
            <v>0</v>
          </cell>
          <cell r="CY514">
            <v>0</v>
          </cell>
          <cell r="DB514">
            <v>73.760000000000005</v>
          </cell>
          <cell r="DC514">
            <v>73.760000000000005</v>
          </cell>
          <cell r="DJ514" t="str">
            <v>НКРКП</v>
          </cell>
          <cell r="DL514">
            <v>40816</v>
          </cell>
          <cell r="DM514">
            <v>115</v>
          </cell>
          <cell r="DT514">
            <v>999.9</v>
          </cell>
        </row>
        <row r="515">
          <cell r="W515">
            <v>669.7</v>
          </cell>
          <cell r="AF515">
            <v>40014</v>
          </cell>
          <cell r="AG515">
            <v>519</v>
          </cell>
          <cell r="AH515">
            <v>620.09142857142854</v>
          </cell>
          <cell r="AM515">
            <v>350</v>
          </cell>
          <cell r="AO515">
            <v>234395.00000000003</v>
          </cell>
          <cell r="AQ515">
            <v>217032</v>
          </cell>
          <cell r="AU515">
            <v>0</v>
          </cell>
          <cell r="AW515">
            <v>38388.038942976367</v>
          </cell>
          <cell r="AY515">
            <v>159329.84375</v>
          </cell>
          <cell r="AZ515">
            <v>455.22812499999998</v>
          </cell>
          <cell r="BA515">
            <v>0</v>
          </cell>
          <cell r="BB515">
            <v>0</v>
          </cell>
          <cell r="BC515">
            <v>13465</v>
          </cell>
          <cell r="BD515">
            <v>38.471428571428568</v>
          </cell>
          <cell r="BG515">
            <v>0</v>
          </cell>
          <cell r="BH515">
            <v>0</v>
          </cell>
          <cell r="BI515">
            <v>0</v>
          </cell>
          <cell r="BJ515">
            <v>0</v>
          </cell>
          <cell r="BK515">
            <v>0</v>
          </cell>
          <cell r="BL515">
            <v>0</v>
          </cell>
          <cell r="BM515">
            <v>4045</v>
          </cell>
          <cell r="BN515">
            <v>11.557142857142857</v>
          </cell>
          <cell r="BO515">
            <v>0</v>
          </cell>
          <cell r="BP515">
            <v>0</v>
          </cell>
          <cell r="BY515">
            <v>1867</v>
          </cell>
          <cell r="CF515">
            <v>74.375</v>
          </cell>
          <cell r="CG515">
            <v>2142.25</v>
          </cell>
          <cell r="CJ515">
            <v>0</v>
          </cell>
          <cell r="CK515">
            <v>0</v>
          </cell>
          <cell r="CL515">
            <v>0</v>
          </cell>
          <cell r="CM515">
            <v>515.9682653625855</v>
          </cell>
          <cell r="CN515">
            <v>74.400000000000006</v>
          </cell>
          <cell r="CO515">
            <v>100.65</v>
          </cell>
          <cell r="CX515">
            <v>0</v>
          </cell>
          <cell r="CY515">
            <v>0</v>
          </cell>
          <cell r="DB515">
            <v>73.760000000000005</v>
          </cell>
          <cell r="DC515">
            <v>73.760000000000005</v>
          </cell>
          <cell r="DJ515" t="str">
            <v>НКРКП</v>
          </cell>
          <cell r="DL515">
            <v>40816</v>
          </cell>
          <cell r="DM515">
            <v>115</v>
          </cell>
          <cell r="DT515">
            <v>1038.01</v>
          </cell>
        </row>
        <row r="516">
          <cell r="W516">
            <v>293.10000000000002</v>
          </cell>
          <cell r="AF516">
            <v>40014</v>
          </cell>
          <cell r="AG516">
            <v>518</v>
          </cell>
          <cell r="AH516">
            <v>290.05999349223134</v>
          </cell>
          <cell r="AM516">
            <v>49172</v>
          </cell>
          <cell r="AO516">
            <v>14412313.200000001</v>
          </cell>
          <cell r="AQ516">
            <v>14262830</v>
          </cell>
          <cell r="AU516">
            <v>0</v>
          </cell>
          <cell r="AW516">
            <v>6353022.3999924501</v>
          </cell>
          <cell r="AY516">
            <v>5471628.3600000003</v>
          </cell>
          <cell r="AZ516">
            <v>111.27528593508501</v>
          </cell>
          <cell r="BA516">
            <v>0</v>
          </cell>
          <cell r="BB516">
            <v>0</v>
          </cell>
          <cell r="BC516">
            <v>1558752</v>
          </cell>
          <cell r="BD516">
            <v>31.699991865289189</v>
          </cell>
          <cell r="BG516">
            <v>0</v>
          </cell>
          <cell r="BH516">
            <v>0</v>
          </cell>
          <cell r="BI516">
            <v>0</v>
          </cell>
          <cell r="BJ516">
            <v>0</v>
          </cell>
          <cell r="BK516">
            <v>0</v>
          </cell>
          <cell r="BL516">
            <v>0</v>
          </cell>
          <cell r="BM516">
            <v>609646</v>
          </cell>
          <cell r="BN516">
            <v>12.398234767754007</v>
          </cell>
          <cell r="BO516">
            <v>0</v>
          </cell>
          <cell r="BP516">
            <v>0</v>
          </cell>
          <cell r="BY516">
            <v>1867</v>
          </cell>
          <cell r="CF516">
            <v>7523</v>
          </cell>
          <cell r="CG516">
            <v>727.32</v>
          </cell>
          <cell r="CJ516">
            <v>0</v>
          </cell>
          <cell r="CK516">
            <v>0</v>
          </cell>
          <cell r="CL516">
            <v>0</v>
          </cell>
          <cell r="CM516">
            <v>55973.765638700002</v>
          </cell>
          <cell r="CN516">
            <v>113.5</v>
          </cell>
          <cell r="CO516">
            <v>113.5</v>
          </cell>
          <cell r="CX516">
            <v>0</v>
          </cell>
          <cell r="CY516">
            <v>0</v>
          </cell>
          <cell r="DB516">
            <v>47.4</v>
          </cell>
          <cell r="DC516">
            <v>47.4</v>
          </cell>
          <cell r="DJ516" t="str">
            <v>НКРЕ</v>
          </cell>
          <cell r="DL516">
            <v>40526</v>
          </cell>
          <cell r="DM516">
            <v>1722</v>
          </cell>
          <cell r="DO516" t="str">
            <v>на теплову енергію</v>
          </cell>
          <cell r="DT516">
            <v>322.41000000000003</v>
          </cell>
        </row>
        <row r="517">
          <cell r="W517">
            <v>666.67</v>
          </cell>
          <cell r="AF517">
            <v>40014</v>
          </cell>
          <cell r="AG517">
            <v>518</v>
          </cell>
          <cell r="AH517">
            <v>507.14004720692367</v>
          </cell>
          <cell r="AM517">
            <v>8897</v>
          </cell>
          <cell r="AO517">
            <v>5931362.9899999993</v>
          </cell>
          <cell r="AQ517">
            <v>4512025</v>
          </cell>
          <cell r="AU517">
            <v>0</v>
          </cell>
          <cell r="AW517">
            <v>1149492.3999986001</v>
          </cell>
          <cell r="AY517">
            <v>2921329.9499988724</v>
          </cell>
          <cell r="AZ517">
            <v>328.34999999987326</v>
          </cell>
          <cell r="BA517">
            <v>0</v>
          </cell>
          <cell r="BB517">
            <v>0</v>
          </cell>
          <cell r="BC517">
            <v>282035</v>
          </cell>
          <cell r="BD517">
            <v>31.700011239743734</v>
          </cell>
          <cell r="BG517">
            <v>0</v>
          </cell>
          <cell r="BH517">
            <v>0</v>
          </cell>
          <cell r="BI517">
            <v>0</v>
          </cell>
          <cell r="BJ517">
            <v>0</v>
          </cell>
          <cell r="BK517">
            <v>0</v>
          </cell>
          <cell r="BL517">
            <v>0</v>
          </cell>
          <cell r="BM517">
            <v>110309</v>
          </cell>
          <cell r="BN517">
            <v>12.39844891536473</v>
          </cell>
          <cell r="BO517">
            <v>0</v>
          </cell>
          <cell r="BP517">
            <v>0</v>
          </cell>
          <cell r="BY517">
            <v>1867</v>
          </cell>
          <cell r="CF517">
            <v>1363.6736842099999</v>
          </cell>
          <cell r="CG517">
            <v>2142.25</v>
          </cell>
          <cell r="CJ517">
            <v>0</v>
          </cell>
          <cell r="CK517">
            <v>0</v>
          </cell>
          <cell r="CL517">
            <v>0</v>
          </cell>
          <cell r="CM517">
            <v>10127.6863436</v>
          </cell>
          <cell r="CN517">
            <v>113.5</v>
          </cell>
          <cell r="CO517">
            <v>138.24</v>
          </cell>
          <cell r="CX517">
            <v>0</v>
          </cell>
          <cell r="CY517">
            <v>0</v>
          </cell>
          <cell r="DB517">
            <v>47.4</v>
          </cell>
          <cell r="DC517">
            <v>47.4</v>
          </cell>
          <cell r="DJ517" t="str">
            <v>НКРКП</v>
          </cell>
          <cell r="DL517">
            <v>40816</v>
          </cell>
          <cell r="DM517">
            <v>115</v>
          </cell>
          <cell r="DT517">
            <v>895.48</v>
          </cell>
        </row>
        <row r="518">
          <cell r="W518">
            <v>547.71</v>
          </cell>
          <cell r="AF518">
            <v>40014</v>
          </cell>
          <cell r="AG518">
            <v>518</v>
          </cell>
          <cell r="AH518">
            <v>507.14010624169987</v>
          </cell>
          <cell r="AM518">
            <v>1506</v>
          </cell>
          <cell r="AO518">
            <v>824851.26</v>
          </cell>
          <cell r="AQ518">
            <v>763753</v>
          </cell>
          <cell r="AU518">
            <v>0</v>
          </cell>
          <cell r="AW518">
            <v>194575.19999985499</v>
          </cell>
          <cell r="AY518">
            <v>494495.09999892476</v>
          </cell>
          <cell r="AZ518">
            <v>328.34999999928601</v>
          </cell>
          <cell r="BA518">
            <v>0</v>
          </cell>
          <cell r="BB518">
            <v>0</v>
          </cell>
          <cell r="BC518">
            <v>47740</v>
          </cell>
          <cell r="BD518">
            <v>31.699867197875164</v>
          </cell>
          <cell r="BG518">
            <v>0</v>
          </cell>
          <cell r="BH518">
            <v>0</v>
          </cell>
          <cell r="BI518">
            <v>0</v>
          </cell>
          <cell r="BJ518">
            <v>0</v>
          </cell>
          <cell r="BK518">
            <v>0</v>
          </cell>
          <cell r="BL518">
            <v>0</v>
          </cell>
          <cell r="BM518">
            <v>18672</v>
          </cell>
          <cell r="BN518">
            <v>12.398406374501992</v>
          </cell>
          <cell r="BO518">
            <v>0</v>
          </cell>
          <cell r="BP518">
            <v>0</v>
          </cell>
          <cell r="BY518">
            <v>1867</v>
          </cell>
          <cell r="CF518">
            <v>230.829781771</v>
          </cell>
          <cell r="CG518">
            <v>2142.25</v>
          </cell>
          <cell r="CJ518">
            <v>0</v>
          </cell>
          <cell r="CK518">
            <v>0</v>
          </cell>
          <cell r="CL518">
            <v>0</v>
          </cell>
          <cell r="CM518">
            <v>1714.3189427299999</v>
          </cell>
          <cell r="CN518">
            <v>113.5</v>
          </cell>
          <cell r="CO518">
            <v>138.24</v>
          </cell>
          <cell r="CX518">
            <v>0</v>
          </cell>
          <cell r="CY518">
            <v>0</v>
          </cell>
          <cell r="DB518">
            <v>47.4</v>
          </cell>
          <cell r="DC518">
            <v>47.4</v>
          </cell>
          <cell r="DJ518" t="str">
            <v>НКРКП</v>
          </cell>
          <cell r="DL518">
            <v>40816</v>
          </cell>
          <cell r="DM518">
            <v>115</v>
          </cell>
          <cell r="DT518">
            <v>819.25</v>
          </cell>
        </row>
        <row r="519">
          <cell r="W519">
            <v>211.69512171113155</v>
          </cell>
          <cell r="AF519">
            <v>39643</v>
          </cell>
          <cell r="AG519">
            <v>385</v>
          </cell>
          <cell r="AH519">
            <v>236.40553127874884</v>
          </cell>
          <cell r="AM519">
            <v>104352</v>
          </cell>
          <cell r="AO519">
            <v>22090809.340799998</v>
          </cell>
          <cell r="AQ519">
            <v>24669390</v>
          </cell>
          <cell r="AU519">
            <v>0</v>
          </cell>
          <cell r="AW519">
            <v>0</v>
          </cell>
          <cell r="AY519">
            <v>12056309.999999998</v>
          </cell>
          <cell r="AZ519">
            <v>115.53501609935601</v>
          </cell>
          <cell r="BA519">
            <v>0</v>
          </cell>
          <cell r="BB519">
            <v>0</v>
          </cell>
          <cell r="BC519">
            <v>0</v>
          </cell>
          <cell r="BD519">
            <v>0</v>
          </cell>
          <cell r="BG519">
            <v>0</v>
          </cell>
          <cell r="BH519">
            <v>0</v>
          </cell>
          <cell r="BI519">
            <v>1475011</v>
          </cell>
          <cell r="BJ519">
            <v>14.13495668506593</v>
          </cell>
          <cell r="BK519">
            <v>0</v>
          </cell>
          <cell r="BL519">
            <v>0</v>
          </cell>
          <cell r="BM519">
            <v>8851138</v>
          </cell>
          <cell r="BN519">
            <v>84.820013032812014</v>
          </cell>
          <cell r="BO519">
            <v>0</v>
          </cell>
          <cell r="BP519">
            <v>0</v>
          </cell>
          <cell r="BY519">
            <v>2104.9699999999998</v>
          </cell>
          <cell r="CF519">
            <v>16720.792414258904</v>
          </cell>
          <cell r="CG519">
            <v>721.03700000000003</v>
          </cell>
          <cell r="CJ519">
            <v>0</v>
          </cell>
          <cell r="CK519">
            <v>0</v>
          </cell>
          <cell r="CL519">
            <v>0</v>
          </cell>
          <cell r="CM519">
            <v>0</v>
          </cell>
          <cell r="CN519">
            <v>0</v>
          </cell>
          <cell r="CO519">
            <v>0</v>
          </cell>
          <cell r="CX519">
            <v>0</v>
          </cell>
          <cell r="CY519">
            <v>0</v>
          </cell>
          <cell r="DB519">
            <v>0</v>
          </cell>
          <cell r="DC519">
            <v>0</v>
          </cell>
          <cell r="DJ519" t="str">
            <v>НКРЕ</v>
          </cell>
          <cell r="DL519">
            <v>40526</v>
          </cell>
          <cell r="DM519">
            <v>1806</v>
          </cell>
          <cell r="DO519" t="str">
            <v>тариф на теплову енергію</v>
          </cell>
          <cell r="DT519">
            <v>267.85200009199627</v>
          </cell>
        </row>
        <row r="520">
          <cell r="W520">
            <v>356.9</v>
          </cell>
          <cell r="AF520">
            <v>39643</v>
          </cell>
          <cell r="AG520">
            <v>387</v>
          </cell>
          <cell r="AH520">
            <v>324.9331960540178</v>
          </cell>
          <cell r="AM520">
            <v>20882</v>
          </cell>
          <cell r="AO520">
            <v>7452785.7999999998</v>
          </cell>
          <cell r="AQ520">
            <v>6785255</v>
          </cell>
          <cell r="AU520">
            <v>0</v>
          </cell>
          <cell r="AW520">
            <v>0</v>
          </cell>
          <cell r="AY520">
            <v>4119436.0000000005</v>
          </cell>
          <cell r="AZ520">
            <v>197.27210037352745</v>
          </cell>
          <cell r="BA520">
            <v>0</v>
          </cell>
          <cell r="BB520">
            <v>0</v>
          </cell>
          <cell r="BC520">
            <v>0</v>
          </cell>
          <cell r="BD520">
            <v>0</v>
          </cell>
          <cell r="BG520">
            <v>0</v>
          </cell>
          <cell r="BH520">
            <v>0</v>
          </cell>
          <cell r="BI520">
            <v>278540</v>
          </cell>
          <cell r="BJ520">
            <v>13.338760655109663</v>
          </cell>
          <cell r="BK520">
            <v>0</v>
          </cell>
          <cell r="BL520">
            <v>0</v>
          </cell>
          <cell r="BM520">
            <v>1940168</v>
          </cell>
          <cell r="BN520">
            <v>92.911023848290398</v>
          </cell>
          <cell r="BO520">
            <v>0</v>
          </cell>
          <cell r="BP520">
            <v>0</v>
          </cell>
          <cell r="BY520">
            <v>2104.9699999999998</v>
          </cell>
          <cell r="CF520">
            <v>3319.2348599606798</v>
          </cell>
          <cell r="CG520">
            <v>1241.08</v>
          </cell>
          <cell r="CJ520">
            <v>0</v>
          </cell>
          <cell r="CK520">
            <v>0</v>
          </cell>
          <cell r="CL520">
            <v>0</v>
          </cell>
          <cell r="CM520">
            <v>0</v>
          </cell>
          <cell r="CN520">
            <v>0</v>
          </cell>
          <cell r="CO520">
            <v>0</v>
          </cell>
          <cell r="CX520">
            <v>0</v>
          </cell>
          <cell r="CY520">
            <v>0</v>
          </cell>
          <cell r="DB520">
            <v>0</v>
          </cell>
          <cell r="DC520">
            <v>0</v>
          </cell>
          <cell r="DJ520" t="str">
            <v>НКРКП</v>
          </cell>
          <cell r="DL520">
            <v>40816</v>
          </cell>
          <cell r="DM520">
            <v>152</v>
          </cell>
          <cell r="DT520">
            <v>835.48</v>
          </cell>
        </row>
        <row r="521">
          <cell r="W521">
            <v>415</v>
          </cell>
          <cell r="AF521">
            <v>39643</v>
          </cell>
          <cell r="AG521">
            <v>390</v>
          </cell>
          <cell r="AH521">
            <v>345.8150301464255</v>
          </cell>
          <cell r="AM521">
            <v>9288</v>
          </cell>
          <cell r="AO521">
            <v>3854520</v>
          </cell>
          <cell r="AQ521">
            <v>3211930</v>
          </cell>
          <cell r="AU521">
            <v>0</v>
          </cell>
          <cell r="AW521">
            <v>0</v>
          </cell>
          <cell r="AY521">
            <v>1931662.3600000003</v>
          </cell>
          <cell r="AZ521">
            <v>207.97398363479763</v>
          </cell>
          <cell r="BA521">
            <v>0</v>
          </cell>
          <cell r="BB521">
            <v>0</v>
          </cell>
          <cell r="BC521">
            <v>0</v>
          </cell>
          <cell r="BD521">
            <v>0</v>
          </cell>
          <cell r="BG521">
            <v>0</v>
          </cell>
          <cell r="BH521">
            <v>0</v>
          </cell>
          <cell r="BI521">
            <v>152125</v>
          </cell>
          <cell r="BJ521">
            <v>16.378660637381568</v>
          </cell>
          <cell r="BK521">
            <v>0</v>
          </cell>
          <cell r="BL521">
            <v>0</v>
          </cell>
          <cell r="BM521">
            <v>916827</v>
          </cell>
          <cell r="BN521">
            <v>98.710917312661493</v>
          </cell>
          <cell r="BO521">
            <v>0</v>
          </cell>
          <cell r="BP521">
            <v>0</v>
          </cell>
          <cell r="BY521">
            <v>2104.9699999999998</v>
          </cell>
          <cell r="CF521">
            <v>1498.4</v>
          </cell>
          <cell r="CG521">
            <v>1289.1500000000001</v>
          </cell>
          <cell r="CJ521">
            <v>0</v>
          </cell>
          <cell r="CK521">
            <v>0</v>
          </cell>
          <cell r="CL521">
            <v>0</v>
          </cell>
          <cell r="CM521">
            <v>0</v>
          </cell>
          <cell r="CN521">
            <v>0</v>
          </cell>
          <cell r="CO521">
            <v>0</v>
          </cell>
          <cell r="CX521">
            <v>0</v>
          </cell>
          <cell r="CY521">
            <v>0</v>
          </cell>
          <cell r="DB521">
            <v>0</v>
          </cell>
          <cell r="DC521">
            <v>0</v>
          </cell>
          <cell r="DJ521" t="str">
            <v>НКРКП</v>
          </cell>
          <cell r="DL521">
            <v>40816</v>
          </cell>
          <cell r="DM521">
            <v>152</v>
          </cell>
          <cell r="DT521">
            <v>999.9</v>
          </cell>
        </row>
        <row r="522">
          <cell r="W522">
            <v>341.45</v>
          </cell>
          <cell r="AF522">
            <v>39643</v>
          </cell>
          <cell r="AG522">
            <v>389</v>
          </cell>
          <cell r="AH522">
            <v>313.92443064182197</v>
          </cell>
          <cell r="AM522">
            <v>966</v>
          </cell>
          <cell r="AO522">
            <v>329840.7</v>
          </cell>
          <cell r="AQ522">
            <v>303251</v>
          </cell>
          <cell r="AU522">
            <v>0</v>
          </cell>
          <cell r="AW522">
            <v>0</v>
          </cell>
          <cell r="AY522">
            <v>188783.00000000003</v>
          </cell>
          <cell r="AZ522">
            <v>195.42753623188409</v>
          </cell>
          <cell r="BA522">
            <v>0</v>
          </cell>
          <cell r="BB522">
            <v>0</v>
          </cell>
          <cell r="BC522">
            <v>0</v>
          </cell>
          <cell r="BD522">
            <v>0</v>
          </cell>
          <cell r="BG522">
            <v>0</v>
          </cell>
          <cell r="BH522">
            <v>0</v>
          </cell>
          <cell r="BI522">
            <v>12700</v>
          </cell>
          <cell r="BJ522">
            <v>13.146997929606625</v>
          </cell>
          <cell r="BK522">
            <v>0</v>
          </cell>
          <cell r="BL522">
            <v>0</v>
          </cell>
          <cell r="BM522">
            <v>82749</v>
          </cell>
          <cell r="BN522">
            <v>85.661490683229815</v>
          </cell>
          <cell r="BO522">
            <v>0</v>
          </cell>
          <cell r="BP522">
            <v>0</v>
          </cell>
          <cell r="BY522">
            <v>2104.9699999999998</v>
          </cell>
          <cell r="CF522">
            <v>152.11187030650726</v>
          </cell>
          <cell r="CG522">
            <v>1241.08</v>
          </cell>
          <cell r="CJ522">
            <v>0</v>
          </cell>
          <cell r="CK522">
            <v>0</v>
          </cell>
          <cell r="CL522">
            <v>0</v>
          </cell>
          <cell r="CM522">
            <v>0</v>
          </cell>
          <cell r="CN522">
            <v>0</v>
          </cell>
          <cell r="CO522">
            <v>0</v>
          </cell>
          <cell r="CX522">
            <v>0</v>
          </cell>
          <cell r="CY522">
            <v>0</v>
          </cell>
          <cell r="DB522">
            <v>0</v>
          </cell>
          <cell r="DC522">
            <v>0</v>
          </cell>
          <cell r="DJ522" t="str">
            <v>НКРКП</v>
          </cell>
          <cell r="DL522">
            <v>40816</v>
          </cell>
          <cell r="DM522">
            <v>152</v>
          </cell>
          <cell r="DO522" t="str">
            <v>на виробництво пари</v>
          </cell>
          <cell r="DT522">
            <v>835.48</v>
          </cell>
        </row>
        <row r="523">
          <cell r="W523">
            <v>176.00833333333335</v>
          </cell>
          <cell r="AF523">
            <v>39780</v>
          </cell>
          <cell r="AG523" t="str">
            <v>25/2440-221</v>
          </cell>
          <cell r="AH523">
            <v>168.72816046095642</v>
          </cell>
          <cell r="AM523">
            <v>23072.03</v>
          </cell>
          <cell r="AO523">
            <v>4060869.5469166669</v>
          </cell>
          <cell r="AQ523">
            <v>3892901.18</v>
          </cell>
          <cell r="AU523">
            <v>0</v>
          </cell>
          <cell r="AW523">
            <v>0</v>
          </cell>
          <cell r="AY523">
            <v>2434553.4900000002</v>
          </cell>
          <cell r="AZ523">
            <v>105.51969159194056</v>
          </cell>
          <cell r="BA523">
            <v>0</v>
          </cell>
          <cell r="BB523">
            <v>0</v>
          </cell>
          <cell r="BC523">
            <v>0</v>
          </cell>
          <cell r="BD523">
            <v>0</v>
          </cell>
          <cell r="BG523">
            <v>226735</v>
          </cell>
          <cell r="BH523">
            <v>9.8272670415217043</v>
          </cell>
          <cell r="BI523">
            <v>219654</v>
          </cell>
          <cell r="BJ523">
            <v>9.5203586333755634</v>
          </cell>
          <cell r="BK523">
            <v>0</v>
          </cell>
          <cell r="BL523">
            <v>0</v>
          </cell>
          <cell r="BM523">
            <v>812007.30176373699</v>
          </cell>
          <cell r="BN523">
            <v>35.194445472016852</v>
          </cell>
          <cell r="BO523">
            <v>0</v>
          </cell>
          <cell r="BP523">
            <v>0</v>
          </cell>
          <cell r="BY523">
            <v>1171.81</v>
          </cell>
          <cell r="CF523">
            <v>3347.2934746741462</v>
          </cell>
          <cell r="CG523">
            <v>727.32</v>
          </cell>
          <cell r="CJ523">
            <v>0</v>
          </cell>
          <cell r="CK523">
            <v>0</v>
          </cell>
          <cell r="CL523">
            <v>0</v>
          </cell>
          <cell r="CM523">
            <v>0</v>
          </cell>
          <cell r="CN523">
            <v>0</v>
          </cell>
          <cell r="CO523">
            <v>0</v>
          </cell>
          <cell r="CX523">
            <v>0</v>
          </cell>
          <cell r="CY523">
            <v>0</v>
          </cell>
          <cell r="DB523">
            <v>0</v>
          </cell>
          <cell r="DC523">
            <v>0</v>
          </cell>
          <cell r="DJ523" t="str">
            <v>МОС</v>
          </cell>
          <cell r="DL523">
            <v>40525</v>
          </cell>
          <cell r="DM523" t="str">
            <v>№ 263</v>
          </cell>
          <cell r="DO523" t="str">
            <v>на послугу з теплопостачання</v>
          </cell>
          <cell r="DT523">
            <v>321.62</v>
          </cell>
        </row>
        <row r="524">
          <cell r="W524">
            <v>417.00833333333338</v>
          </cell>
          <cell r="AF524">
            <v>40000</v>
          </cell>
          <cell r="AG524" t="str">
            <v>25/1190-78</v>
          </cell>
          <cell r="AH524">
            <v>407.81998034267139</v>
          </cell>
          <cell r="AM524">
            <v>5931.63</v>
          </cell>
          <cell r="AO524">
            <v>2473539.1402500002</v>
          </cell>
          <cell r="AQ524">
            <v>2419037.23</v>
          </cell>
          <cell r="AU524">
            <v>0</v>
          </cell>
          <cell r="AW524">
            <v>0</v>
          </cell>
          <cell r="AY524">
            <v>1882065.17</v>
          </cell>
          <cell r="AZ524">
            <v>317.29308301428102</v>
          </cell>
          <cell r="BA524">
            <v>0</v>
          </cell>
          <cell r="BB524">
            <v>0</v>
          </cell>
          <cell r="BC524">
            <v>0</v>
          </cell>
          <cell r="BD524">
            <v>0</v>
          </cell>
          <cell r="BG524">
            <v>69628</v>
          </cell>
          <cell r="BH524">
            <v>11.738426031293253</v>
          </cell>
          <cell r="BI524">
            <v>67397</v>
          </cell>
          <cell r="BJ524">
            <v>11.362306819542015</v>
          </cell>
          <cell r="BK524">
            <v>0</v>
          </cell>
          <cell r="BL524">
            <v>0</v>
          </cell>
          <cell r="BM524">
            <v>299728.22518761078</v>
          </cell>
          <cell r="BN524">
            <v>50.530499236737754</v>
          </cell>
          <cell r="BO524">
            <v>0</v>
          </cell>
          <cell r="BP524">
            <v>0</v>
          </cell>
          <cell r="BY524">
            <v>1496.89</v>
          </cell>
          <cell r="CF524">
            <v>862.28050635463148</v>
          </cell>
          <cell r="CG524">
            <v>2182.66</v>
          </cell>
          <cell r="CJ524">
            <v>0</v>
          </cell>
          <cell r="CK524">
            <v>0</v>
          </cell>
          <cell r="CL524">
            <v>0</v>
          </cell>
          <cell r="CM524">
            <v>0</v>
          </cell>
          <cell r="CN524">
            <v>0</v>
          </cell>
          <cell r="CO524">
            <v>0</v>
          </cell>
          <cell r="CX524">
            <v>0</v>
          </cell>
          <cell r="CY524">
            <v>0</v>
          </cell>
          <cell r="DB524">
            <v>0</v>
          </cell>
          <cell r="DC524">
            <v>0</v>
          </cell>
          <cell r="DJ524" t="str">
            <v>НКРКП</v>
          </cell>
          <cell r="DL524">
            <v>40942</v>
          </cell>
          <cell r="DM524" t="str">
            <v>№ 40</v>
          </cell>
          <cell r="DT524">
            <v>670.93</v>
          </cell>
        </row>
        <row r="525">
          <cell r="W525">
            <v>419.04166666666669</v>
          </cell>
          <cell r="AF525">
            <v>40000</v>
          </cell>
          <cell r="AG525" t="str">
            <v>25/1191-79</v>
          </cell>
          <cell r="AH525">
            <v>409.84873458681494</v>
          </cell>
          <cell r="AM525">
            <v>1746.07</v>
          </cell>
          <cell r="AO525">
            <v>731676.08291666664</v>
          </cell>
          <cell r="AQ525">
            <v>715624.58</v>
          </cell>
          <cell r="AU525">
            <v>0</v>
          </cell>
          <cell r="AW525">
            <v>0</v>
          </cell>
          <cell r="AY525">
            <v>553488.84</v>
          </cell>
          <cell r="AZ525">
            <v>316.99120882897017</v>
          </cell>
          <cell r="BA525">
            <v>0</v>
          </cell>
          <cell r="BB525">
            <v>0</v>
          </cell>
          <cell r="BC525">
            <v>0</v>
          </cell>
          <cell r="BD525">
            <v>0</v>
          </cell>
          <cell r="BG525">
            <v>20693</v>
          </cell>
          <cell r="BH525">
            <v>11.851185805838254</v>
          </cell>
          <cell r="BI525">
            <v>20047</v>
          </cell>
          <cell r="BJ525">
            <v>11.481212093444135</v>
          </cell>
          <cell r="BK525">
            <v>0</v>
          </cell>
          <cell r="BL525">
            <v>0</v>
          </cell>
          <cell r="BM525">
            <v>88229.788802290699</v>
          </cell>
          <cell r="BN525">
            <v>50.530499236737761</v>
          </cell>
          <cell r="BO525">
            <v>0</v>
          </cell>
          <cell r="BP525">
            <v>0</v>
          </cell>
          <cell r="BY525">
            <v>1496.89</v>
          </cell>
          <cell r="CF525">
            <v>253.58454363024933</v>
          </cell>
          <cell r="CG525">
            <v>2182.66</v>
          </cell>
          <cell r="CJ525">
            <v>0</v>
          </cell>
          <cell r="CK525">
            <v>0</v>
          </cell>
          <cell r="CL525">
            <v>0</v>
          </cell>
          <cell r="CM525">
            <v>0</v>
          </cell>
          <cell r="CN525">
            <v>0</v>
          </cell>
          <cell r="CO525">
            <v>0</v>
          </cell>
          <cell r="CX525">
            <v>0</v>
          </cell>
          <cell r="CY525">
            <v>0</v>
          </cell>
          <cell r="DB525">
            <v>0</v>
          </cell>
          <cell r="DC525">
            <v>0</v>
          </cell>
          <cell r="DJ525" t="str">
            <v>НКРКП</v>
          </cell>
          <cell r="DL525">
            <v>40942</v>
          </cell>
          <cell r="DM525" t="str">
            <v>№ 40</v>
          </cell>
          <cell r="DT525">
            <v>672.72</v>
          </cell>
        </row>
        <row r="526">
          <cell r="W526">
            <v>231.15</v>
          </cell>
          <cell r="AF526">
            <v>39741</v>
          </cell>
          <cell r="AG526" t="str">
            <v>№98</v>
          </cell>
          <cell r="AH526">
            <v>220.46995994659545</v>
          </cell>
          <cell r="AM526">
            <v>7490</v>
          </cell>
          <cell r="AO526">
            <v>1731313.5</v>
          </cell>
          <cell r="AQ526">
            <v>1651320</v>
          </cell>
          <cell r="AU526">
            <v>0</v>
          </cell>
          <cell r="AW526">
            <v>0</v>
          </cell>
          <cell r="AY526">
            <v>825526</v>
          </cell>
          <cell r="AZ526">
            <v>110.21708945260347</v>
          </cell>
          <cell r="BA526">
            <v>0</v>
          </cell>
          <cell r="BB526">
            <v>0</v>
          </cell>
          <cell r="BC526">
            <v>0</v>
          </cell>
          <cell r="BD526">
            <v>0</v>
          </cell>
          <cell r="BG526">
            <v>0</v>
          </cell>
          <cell r="BH526">
            <v>0</v>
          </cell>
          <cell r="BI526">
            <v>92452</v>
          </cell>
          <cell r="BJ526">
            <v>12.343391188251001</v>
          </cell>
          <cell r="BK526">
            <v>0</v>
          </cell>
          <cell r="BL526">
            <v>0</v>
          </cell>
          <cell r="BM526">
            <v>139109</v>
          </cell>
          <cell r="BN526">
            <v>18.572630173564754</v>
          </cell>
          <cell r="BO526">
            <v>0</v>
          </cell>
          <cell r="BP526">
            <v>0</v>
          </cell>
          <cell r="BY526">
            <v>0</v>
          </cell>
          <cell r="CF526">
            <v>1135.0307156724175</v>
          </cell>
          <cell r="CG526">
            <v>727.31600000000003</v>
          </cell>
          <cell r="CJ526">
            <v>0</v>
          </cell>
          <cell r="CK526">
            <v>0</v>
          </cell>
          <cell r="CL526">
            <v>0</v>
          </cell>
          <cell r="CM526">
            <v>0</v>
          </cell>
          <cell r="CN526">
            <v>0</v>
          </cell>
          <cell r="CO526">
            <v>0</v>
          </cell>
          <cell r="CX526">
            <v>0</v>
          </cell>
          <cell r="CY526">
            <v>0</v>
          </cell>
          <cell r="DB526">
            <v>0</v>
          </cell>
          <cell r="DC526">
            <v>0</v>
          </cell>
          <cell r="DJ526" t="str">
            <v>МОС</v>
          </cell>
          <cell r="DL526">
            <v>40541</v>
          </cell>
          <cell r="DM526" t="str">
            <v>№743</v>
          </cell>
          <cell r="DO526" t="str">
            <v>тариф на теплову енергію</v>
          </cell>
          <cell r="DT526">
            <v>261.9666666666667</v>
          </cell>
        </row>
        <row r="527">
          <cell r="W527">
            <v>479.99166666666667</v>
          </cell>
          <cell r="AF527">
            <v>39975</v>
          </cell>
          <cell r="AG527" t="str">
            <v>№40</v>
          </cell>
          <cell r="AH527">
            <v>436.09730632816877</v>
          </cell>
          <cell r="AM527">
            <v>5357</v>
          </cell>
          <cell r="AO527">
            <v>2571315.3583333334</v>
          </cell>
          <cell r="AQ527">
            <v>2336173.27</v>
          </cell>
          <cell r="AU527">
            <v>0</v>
          </cell>
          <cell r="AW527">
            <v>0</v>
          </cell>
          <cell r="AY527">
            <v>1842058.02</v>
          </cell>
          <cell r="AZ527">
            <v>343.86</v>
          </cell>
          <cell r="BA527">
            <v>0</v>
          </cell>
          <cell r="BB527">
            <v>0</v>
          </cell>
          <cell r="BC527">
            <v>0</v>
          </cell>
          <cell r="BD527">
            <v>0</v>
          </cell>
          <cell r="BG527">
            <v>0</v>
          </cell>
          <cell r="BH527">
            <v>0</v>
          </cell>
          <cell r="BI527">
            <v>72212.36</v>
          </cell>
          <cell r="BJ527">
            <v>13.48</v>
          </cell>
          <cell r="BK527">
            <v>0</v>
          </cell>
          <cell r="BL527">
            <v>0</v>
          </cell>
          <cell r="BM527">
            <v>99501</v>
          </cell>
          <cell r="BN527">
            <v>18.574015307074855</v>
          </cell>
          <cell r="BO527">
            <v>0</v>
          </cell>
          <cell r="BP527">
            <v>0</v>
          </cell>
          <cell r="BY527">
            <v>0</v>
          </cell>
          <cell r="CF527">
            <v>843.95161252142839</v>
          </cell>
          <cell r="CG527">
            <v>2182.6583333333333</v>
          </cell>
          <cell r="CJ527">
            <v>0</v>
          </cell>
          <cell r="CK527">
            <v>0</v>
          </cell>
          <cell r="CL527">
            <v>0</v>
          </cell>
          <cell r="CM527">
            <v>0</v>
          </cell>
          <cell r="CN527">
            <v>0</v>
          </cell>
          <cell r="CO527">
            <v>0</v>
          </cell>
          <cell r="CX527">
            <v>0</v>
          </cell>
          <cell r="CY527">
            <v>0</v>
          </cell>
          <cell r="DB527">
            <v>0</v>
          </cell>
          <cell r="DC527">
            <v>0</v>
          </cell>
          <cell r="DJ527" t="str">
            <v>МОС</v>
          </cell>
          <cell r="DL527">
            <v>40897</v>
          </cell>
          <cell r="DM527" t="str">
            <v>№562</v>
          </cell>
          <cell r="DT527">
            <v>765.40833333333342</v>
          </cell>
        </row>
        <row r="528">
          <cell r="W528">
            <v>476.22500000000002</v>
          </cell>
          <cell r="AF528">
            <v>39861</v>
          </cell>
          <cell r="AG528" t="str">
            <v>№19</v>
          </cell>
          <cell r="AH528">
            <v>437.62782086528722</v>
          </cell>
          <cell r="AM528">
            <v>69.11</v>
          </cell>
          <cell r="AO528">
            <v>32911.909749999999</v>
          </cell>
          <cell r="AQ528">
            <v>30244.458699999999</v>
          </cell>
          <cell r="AU528">
            <v>0</v>
          </cell>
          <cell r="AW528">
            <v>0</v>
          </cell>
          <cell r="AY528">
            <v>22800.771199999999</v>
          </cell>
          <cell r="AZ528">
            <v>329.92</v>
          </cell>
          <cell r="BA528">
            <v>0</v>
          </cell>
          <cell r="BB528">
            <v>0</v>
          </cell>
          <cell r="BC528">
            <v>0</v>
          </cell>
          <cell r="BD528">
            <v>0</v>
          </cell>
          <cell r="BG528">
            <v>0</v>
          </cell>
          <cell r="BH528">
            <v>0</v>
          </cell>
          <cell r="BI528">
            <v>931.6028</v>
          </cell>
          <cell r="BJ528">
            <v>13.48</v>
          </cell>
          <cell r="BK528">
            <v>0</v>
          </cell>
          <cell r="BL528">
            <v>0</v>
          </cell>
          <cell r="BM528">
            <v>1283</v>
          </cell>
          <cell r="BN528">
            <v>18.564607148024887</v>
          </cell>
          <cell r="BO528">
            <v>0</v>
          </cell>
          <cell r="BP528">
            <v>0</v>
          </cell>
          <cell r="BY528">
            <v>0</v>
          </cell>
          <cell r="CF528">
            <v>11.286113698799653</v>
          </cell>
          <cell r="CG528">
            <v>2020.25</v>
          </cell>
          <cell r="CJ528">
            <v>0</v>
          </cell>
          <cell r="CK528">
            <v>0</v>
          </cell>
          <cell r="CL528">
            <v>0</v>
          </cell>
          <cell r="CM528">
            <v>0</v>
          </cell>
          <cell r="CN528">
            <v>0</v>
          </cell>
          <cell r="CO528">
            <v>0</v>
          </cell>
          <cell r="CX528">
            <v>0</v>
          </cell>
          <cell r="CY528">
            <v>0</v>
          </cell>
          <cell r="DB528">
            <v>0</v>
          </cell>
          <cell r="DC528">
            <v>0</v>
          </cell>
          <cell r="DJ528" t="str">
            <v>МОС</v>
          </cell>
          <cell r="DL528">
            <v>40897</v>
          </cell>
          <cell r="DM528" t="str">
            <v>№562</v>
          </cell>
          <cell r="DT528">
            <v>813.25833333333333</v>
          </cell>
        </row>
        <row r="529">
          <cell r="W529">
            <v>238.75833333333333</v>
          </cell>
          <cell r="AF529">
            <v>39463</v>
          </cell>
          <cell r="AG529">
            <v>18</v>
          </cell>
          <cell r="AH529">
            <v>167.58559174837035</v>
          </cell>
          <cell r="AM529">
            <v>61906.025999999998</v>
          </cell>
          <cell r="AO529">
            <v>14780579.591049999</v>
          </cell>
          <cell r="AQ529">
            <v>10374558</v>
          </cell>
          <cell r="AU529">
            <v>0</v>
          </cell>
          <cell r="AW529">
            <v>0</v>
          </cell>
          <cell r="AY529">
            <v>4704138.0875499994</v>
          </cell>
          <cell r="AZ529">
            <v>75.988371270189418</v>
          </cell>
          <cell r="BA529">
            <v>757800</v>
          </cell>
          <cell r="BB529">
            <v>12.241134651415035</v>
          </cell>
          <cell r="BC529">
            <v>0</v>
          </cell>
          <cell r="BD529">
            <v>0</v>
          </cell>
          <cell r="BG529">
            <v>0</v>
          </cell>
          <cell r="BH529">
            <v>0</v>
          </cell>
          <cell r="BI529">
            <v>1343500</v>
          </cell>
          <cell r="BJ529">
            <v>21.702249147764711</v>
          </cell>
          <cell r="BK529">
            <v>0</v>
          </cell>
          <cell r="BL529">
            <v>0</v>
          </cell>
          <cell r="BM529">
            <v>1912600</v>
          </cell>
          <cell r="BN529">
            <v>30.895215273550267</v>
          </cell>
          <cell r="BO529">
            <v>0</v>
          </cell>
          <cell r="BP529">
            <v>0</v>
          </cell>
          <cell r="BY529">
            <v>991.1</v>
          </cell>
          <cell r="CF529">
            <v>8228.7649999999994</v>
          </cell>
          <cell r="CG529">
            <v>571.66999999999996</v>
          </cell>
          <cell r="CJ529">
            <v>0</v>
          </cell>
          <cell r="CK529">
            <v>0</v>
          </cell>
          <cell r="CL529">
            <v>0</v>
          </cell>
          <cell r="CM529">
            <v>0</v>
          </cell>
          <cell r="CN529">
            <v>0</v>
          </cell>
          <cell r="CO529">
            <v>0</v>
          </cell>
          <cell r="CX529">
            <v>0</v>
          </cell>
          <cell r="CY529">
            <v>0</v>
          </cell>
          <cell r="DB529">
            <v>0</v>
          </cell>
          <cell r="DC529">
            <v>0</v>
          </cell>
          <cell r="DJ529" t="str">
            <v>НКРЕ</v>
          </cell>
          <cell r="DL529">
            <v>40535</v>
          </cell>
          <cell r="DM529" t="str">
            <v>№1919</v>
          </cell>
          <cell r="DO529" t="str">
            <v>Тариф на теплову енергію</v>
          </cell>
          <cell r="DT529">
            <v>262.64</v>
          </cell>
        </row>
        <row r="530">
          <cell r="W530">
            <v>453.1583333333333</v>
          </cell>
          <cell r="AF530">
            <v>39463</v>
          </cell>
          <cell r="AG530">
            <v>19</v>
          </cell>
          <cell r="AH530">
            <v>230.60936613283502</v>
          </cell>
          <cell r="AM530">
            <v>7728.6540000000005</v>
          </cell>
          <cell r="AO530">
            <v>3502303.9655499998</v>
          </cell>
          <cell r="AQ530">
            <v>1782300</v>
          </cell>
          <cell r="AU530">
            <v>0</v>
          </cell>
          <cell r="AW530">
            <v>0</v>
          </cell>
          <cell r="AY530">
            <v>887588.49708000012</v>
          </cell>
          <cell r="AZ530">
            <v>114.84386506110897</v>
          </cell>
          <cell r="BA530">
            <v>199200</v>
          </cell>
          <cell r="BB530">
            <v>25.774216312439396</v>
          </cell>
          <cell r="BC530">
            <v>0</v>
          </cell>
          <cell r="BD530">
            <v>0</v>
          </cell>
          <cell r="BG530">
            <v>0</v>
          </cell>
          <cell r="BH530">
            <v>0</v>
          </cell>
          <cell r="BI530">
            <v>167700</v>
          </cell>
          <cell r="BJ530">
            <v>21.698474275080756</v>
          </cell>
          <cell r="BK530">
            <v>0</v>
          </cell>
          <cell r="BL530">
            <v>0</v>
          </cell>
          <cell r="BM530">
            <v>238700</v>
          </cell>
          <cell r="BN530">
            <v>30.885067438651024</v>
          </cell>
          <cell r="BO530">
            <v>0</v>
          </cell>
          <cell r="BP530">
            <v>0</v>
          </cell>
          <cell r="BY530">
            <v>991.1</v>
          </cell>
          <cell r="CF530">
            <v>830.77200000000005</v>
          </cell>
          <cell r="CG530">
            <v>1068.3900000000001</v>
          </cell>
          <cell r="CJ530">
            <v>0</v>
          </cell>
          <cell r="CK530">
            <v>0</v>
          </cell>
          <cell r="CL530">
            <v>0</v>
          </cell>
          <cell r="CM530">
            <v>0</v>
          </cell>
          <cell r="CN530">
            <v>0</v>
          </cell>
          <cell r="CO530">
            <v>0</v>
          </cell>
          <cell r="CX530">
            <v>0</v>
          </cell>
          <cell r="CY530">
            <v>0</v>
          </cell>
          <cell r="DB530">
            <v>0</v>
          </cell>
          <cell r="DC530">
            <v>0</v>
          </cell>
          <cell r="DJ530" t="str">
            <v>НКРКП</v>
          </cell>
          <cell r="DL530">
            <v>40816</v>
          </cell>
          <cell r="DM530" t="str">
            <v>№62</v>
          </cell>
          <cell r="DT530">
            <v>596.91999999999996</v>
          </cell>
        </row>
        <row r="531">
          <cell r="W531">
            <v>453.1583333333333</v>
          </cell>
          <cell r="AF531">
            <v>39463</v>
          </cell>
          <cell r="AG531">
            <v>20</v>
          </cell>
          <cell r="AH531">
            <v>251.83945600292148</v>
          </cell>
          <cell r="AM531">
            <v>7042.9790000000003</v>
          </cell>
          <cell r="AO531">
            <v>3191584.6253416664</v>
          </cell>
          <cell r="AQ531">
            <v>1773700</v>
          </cell>
          <cell r="AU531">
            <v>0</v>
          </cell>
          <cell r="AW531">
            <v>0</v>
          </cell>
          <cell r="AY531">
            <v>1005613.54038</v>
          </cell>
          <cell r="AZ531">
            <v>142.7824135752783</v>
          </cell>
          <cell r="BA531">
            <v>86200</v>
          </cell>
          <cell r="BB531">
            <v>12.239139148363213</v>
          </cell>
          <cell r="BC531">
            <v>0</v>
          </cell>
          <cell r="BD531">
            <v>0</v>
          </cell>
          <cell r="BG531">
            <v>0</v>
          </cell>
          <cell r="BH531">
            <v>0</v>
          </cell>
          <cell r="BI531">
            <v>152800</v>
          </cell>
          <cell r="BJ531">
            <v>21.695364986889778</v>
          </cell>
          <cell r="BK531">
            <v>0</v>
          </cell>
          <cell r="BL531">
            <v>0</v>
          </cell>
          <cell r="BM531">
            <v>217600</v>
          </cell>
          <cell r="BN531">
            <v>30.896017154104818</v>
          </cell>
          <cell r="BO531">
            <v>0</v>
          </cell>
          <cell r="BP531">
            <v>0</v>
          </cell>
          <cell r="BY531">
            <v>991.1</v>
          </cell>
          <cell r="CF531">
            <v>941.24199999999996</v>
          </cell>
          <cell r="CG531">
            <v>1068.3900000000001</v>
          </cell>
          <cell r="CJ531">
            <v>0</v>
          </cell>
          <cell r="CK531">
            <v>0</v>
          </cell>
          <cell r="CL531">
            <v>0</v>
          </cell>
          <cell r="CM531">
            <v>0</v>
          </cell>
          <cell r="CN531">
            <v>0</v>
          </cell>
          <cell r="CO531">
            <v>0</v>
          </cell>
          <cell r="CX531">
            <v>0</v>
          </cell>
          <cell r="CY531">
            <v>0</v>
          </cell>
          <cell r="DB531">
            <v>0</v>
          </cell>
          <cell r="DC531">
            <v>0</v>
          </cell>
          <cell r="DJ531" t="str">
            <v>НКРКП</v>
          </cell>
          <cell r="DL531">
            <v>40816</v>
          </cell>
          <cell r="DM531" t="str">
            <v>№62</v>
          </cell>
          <cell r="DT531">
            <v>702.04</v>
          </cell>
        </row>
        <row r="532">
          <cell r="W532">
            <v>405.9</v>
          </cell>
          <cell r="AF532">
            <v>39870</v>
          </cell>
          <cell r="AG532" t="str">
            <v>№25/410-31</v>
          </cell>
          <cell r="AH532">
            <v>391.72979797979798</v>
          </cell>
          <cell r="AM532">
            <v>792</v>
          </cell>
          <cell r="AO532">
            <v>321472.8</v>
          </cell>
          <cell r="AQ532">
            <v>310250</v>
          </cell>
          <cell r="AU532">
            <v>0</v>
          </cell>
          <cell r="AW532">
            <v>0</v>
          </cell>
          <cell r="AY532">
            <v>251130</v>
          </cell>
          <cell r="AZ532">
            <v>317.08333333333331</v>
          </cell>
          <cell r="BA532">
            <v>2040</v>
          </cell>
          <cell r="BB532">
            <v>2.5757575757575757</v>
          </cell>
          <cell r="BC532">
            <v>0</v>
          </cell>
          <cell r="BD532">
            <v>0</v>
          </cell>
          <cell r="BG532">
            <v>0</v>
          </cell>
          <cell r="BH532">
            <v>0</v>
          </cell>
          <cell r="BI532">
            <v>13220</v>
          </cell>
          <cell r="BJ532">
            <v>16.69191919191919</v>
          </cell>
          <cell r="BK532">
            <v>0</v>
          </cell>
          <cell r="BL532">
            <v>0</v>
          </cell>
          <cell r="BM532">
            <v>11300</v>
          </cell>
          <cell r="BN532">
            <v>14.267676767676768</v>
          </cell>
          <cell r="BO532">
            <v>0</v>
          </cell>
          <cell r="BP532">
            <v>0</v>
          </cell>
          <cell r="BY532">
            <v>0</v>
          </cell>
          <cell r="CF532">
            <v>117.22721437740694</v>
          </cell>
          <cell r="CG532">
            <v>2142.25</v>
          </cell>
          <cell r="CJ532">
            <v>0</v>
          </cell>
          <cell r="CK532">
            <v>0</v>
          </cell>
          <cell r="CL532">
            <v>0</v>
          </cell>
          <cell r="CM532">
            <v>0</v>
          </cell>
          <cell r="CN532">
            <v>0</v>
          </cell>
          <cell r="CO532">
            <v>0</v>
          </cell>
          <cell r="CX532">
            <v>0</v>
          </cell>
          <cell r="CY532">
            <v>0</v>
          </cell>
          <cell r="DB532">
            <v>0</v>
          </cell>
          <cell r="DC532">
            <v>0</v>
          </cell>
          <cell r="DJ532" t="str">
            <v>НКРКП</v>
          </cell>
          <cell r="DL532">
            <v>40816</v>
          </cell>
          <cell r="DM532">
            <v>147</v>
          </cell>
          <cell r="DO532" t="str">
            <v>для виробництва пари</v>
          </cell>
          <cell r="DT532">
            <v>644.15</v>
          </cell>
        </row>
        <row r="533">
          <cell r="W533">
            <v>416.41666666666669</v>
          </cell>
          <cell r="AF533">
            <v>39870</v>
          </cell>
          <cell r="AG533" t="str">
            <v>№25/411-32</v>
          </cell>
          <cell r="AH533">
            <v>401.53969206158769</v>
          </cell>
          <cell r="AM533">
            <v>500.1</v>
          </cell>
          <cell r="AO533">
            <v>208249.97500000001</v>
          </cell>
          <cell r="AQ533">
            <v>200810</v>
          </cell>
          <cell r="AU533">
            <v>0</v>
          </cell>
          <cell r="AW533">
            <v>0</v>
          </cell>
          <cell r="AY533">
            <v>163920</v>
          </cell>
          <cell r="AZ533">
            <v>327.77444511097781</v>
          </cell>
          <cell r="BA533">
            <v>560</v>
          </cell>
          <cell r="BB533">
            <v>1.1197760447910416</v>
          </cell>
          <cell r="BC533">
            <v>0</v>
          </cell>
          <cell r="BD533">
            <v>0</v>
          </cell>
          <cell r="BG533">
            <v>0</v>
          </cell>
          <cell r="BH533">
            <v>0</v>
          </cell>
          <cell r="BI533">
            <v>8530</v>
          </cell>
          <cell r="BJ533">
            <v>17.056588682263545</v>
          </cell>
          <cell r="BK533">
            <v>0</v>
          </cell>
          <cell r="BL533">
            <v>0</v>
          </cell>
          <cell r="BM533">
            <v>7140</v>
          </cell>
          <cell r="BN533">
            <v>14.277144571085783</v>
          </cell>
          <cell r="BO533">
            <v>0</v>
          </cell>
          <cell r="BP533">
            <v>0</v>
          </cell>
          <cell r="BY533">
            <v>0</v>
          </cell>
          <cell r="CF533">
            <v>76.517680009335976</v>
          </cell>
          <cell r="CG533">
            <v>2142.25</v>
          </cell>
          <cell r="CJ533">
            <v>0</v>
          </cell>
          <cell r="CK533">
            <v>0</v>
          </cell>
          <cell r="CL533">
            <v>0</v>
          </cell>
          <cell r="CM533">
            <v>0</v>
          </cell>
          <cell r="CN533">
            <v>0</v>
          </cell>
          <cell r="CO533">
            <v>0</v>
          </cell>
          <cell r="CX533">
            <v>0</v>
          </cell>
          <cell r="CY533">
            <v>0</v>
          </cell>
          <cell r="DB533">
            <v>0</v>
          </cell>
          <cell r="DC533">
            <v>0</v>
          </cell>
          <cell r="DJ533" t="str">
            <v>НКРКП</v>
          </cell>
          <cell r="DL533">
            <v>40816</v>
          </cell>
          <cell r="DM533">
            <v>147</v>
          </cell>
          <cell r="DO533" t="str">
            <v>для виробництва пари</v>
          </cell>
          <cell r="DT533">
            <v>662.71</v>
          </cell>
        </row>
        <row r="534">
          <cell r="AF534">
            <v>39870</v>
          </cell>
          <cell r="AG534" t="str">
            <v>№25/410-31</v>
          </cell>
          <cell r="AM534">
            <v>25688.1</v>
          </cell>
          <cell r="AO534">
            <v>7691017.1399999987</v>
          </cell>
          <cell r="AQ534">
            <v>7690970</v>
          </cell>
          <cell r="AU534">
            <v>0</v>
          </cell>
          <cell r="AW534">
            <v>0</v>
          </cell>
          <cell r="AY534">
            <v>7247070</v>
          </cell>
          <cell r="AZ534">
            <v>282.11778994943188</v>
          </cell>
          <cell r="BA534">
            <v>61950</v>
          </cell>
          <cell r="BB534">
            <v>2.411622502248123</v>
          </cell>
          <cell r="BG534">
            <v>0</v>
          </cell>
          <cell r="BH534">
            <v>0</v>
          </cell>
          <cell r="BI534">
            <v>381950</v>
          </cell>
          <cell r="BJ534">
            <v>14.868752457363527</v>
          </cell>
          <cell r="BK534">
            <v>0</v>
          </cell>
          <cell r="BL534">
            <v>0</v>
          </cell>
          <cell r="BO534">
            <v>0</v>
          </cell>
          <cell r="BP534">
            <v>0</v>
          </cell>
          <cell r="CF534">
            <v>3382.9244952736608</v>
          </cell>
          <cell r="CG534">
            <v>2142.25</v>
          </cell>
          <cell r="CJ534">
            <v>0</v>
          </cell>
          <cell r="CK534">
            <v>0</v>
          </cell>
          <cell r="CL534">
            <v>0</v>
          </cell>
          <cell r="CM534">
            <v>0</v>
          </cell>
          <cell r="CN534">
            <v>0</v>
          </cell>
          <cell r="CO534">
            <v>0</v>
          </cell>
          <cell r="CX534">
            <v>0</v>
          </cell>
          <cell r="CY534">
            <v>0</v>
          </cell>
          <cell r="DJ534" t="str">
            <v>НКРКП</v>
          </cell>
          <cell r="DL534">
            <v>40816</v>
          </cell>
          <cell r="DM534">
            <v>147</v>
          </cell>
        </row>
        <row r="535">
          <cell r="AF535">
            <v>39870</v>
          </cell>
          <cell r="AG535" t="str">
            <v>№25/411-32</v>
          </cell>
          <cell r="AM535">
            <v>15383</v>
          </cell>
          <cell r="AO535">
            <v>4634769.708333334</v>
          </cell>
          <cell r="AQ535">
            <v>4634870</v>
          </cell>
          <cell r="AU535">
            <v>0</v>
          </cell>
          <cell r="AW535">
            <v>0</v>
          </cell>
          <cell r="AY535">
            <v>4387720</v>
          </cell>
          <cell r="AZ535">
            <v>285.23174933368006</v>
          </cell>
          <cell r="BA535">
            <v>15720</v>
          </cell>
          <cell r="BB535">
            <v>1.021907300266528</v>
          </cell>
          <cell r="BG535">
            <v>0</v>
          </cell>
          <cell r="BH535">
            <v>0</v>
          </cell>
          <cell r="BI535">
            <v>228540</v>
          </cell>
          <cell r="BJ535">
            <v>14.856659949294675</v>
          </cell>
          <cell r="BK535">
            <v>0</v>
          </cell>
          <cell r="BL535">
            <v>0</v>
          </cell>
          <cell r="BO535">
            <v>0</v>
          </cell>
          <cell r="BP535">
            <v>0</v>
          </cell>
          <cell r="CF535">
            <v>2048.182985179134</v>
          </cell>
          <cell r="CG535">
            <v>2142.25</v>
          </cell>
          <cell r="CJ535">
            <v>0</v>
          </cell>
          <cell r="CK535">
            <v>0</v>
          </cell>
          <cell r="CL535">
            <v>0</v>
          </cell>
          <cell r="CM535">
            <v>0</v>
          </cell>
          <cell r="CN535">
            <v>0</v>
          </cell>
          <cell r="CO535">
            <v>0</v>
          </cell>
          <cell r="CX535">
            <v>0</v>
          </cell>
          <cell r="CY535">
            <v>0</v>
          </cell>
          <cell r="DJ535" t="str">
            <v>НКРКП</v>
          </cell>
          <cell r="DL535">
            <v>40816</v>
          </cell>
          <cell r="DM535">
            <v>147</v>
          </cell>
        </row>
        <row r="536">
          <cell r="W536">
            <v>244.31208142898492</v>
          </cell>
          <cell r="AF536">
            <v>39776</v>
          </cell>
          <cell r="AG536">
            <v>1099</v>
          </cell>
          <cell r="AH536">
            <v>244.31208142898492</v>
          </cell>
          <cell r="AM536">
            <v>3300.8885</v>
          </cell>
          <cell r="AO536">
            <v>806446.94</v>
          </cell>
          <cell r="AQ536">
            <v>806446.94</v>
          </cell>
          <cell r="AU536">
            <v>0</v>
          </cell>
          <cell r="AW536">
            <v>0</v>
          </cell>
          <cell r="AY536">
            <v>419225.51879999996</v>
          </cell>
          <cell r="AZ536">
            <v>127.00384117791315</v>
          </cell>
          <cell r="BA536">
            <v>0</v>
          </cell>
          <cell r="BB536">
            <v>0</v>
          </cell>
          <cell r="BC536">
            <v>0</v>
          </cell>
          <cell r="BD536">
            <v>0</v>
          </cell>
          <cell r="BG536">
            <v>0</v>
          </cell>
          <cell r="BH536">
            <v>0</v>
          </cell>
          <cell r="BI536">
            <v>44939.81</v>
          </cell>
          <cell r="BJ536">
            <v>13.614458652571875</v>
          </cell>
          <cell r="BK536">
            <v>0</v>
          </cell>
          <cell r="BL536">
            <v>0</v>
          </cell>
          <cell r="BM536">
            <v>300975.28000000003</v>
          </cell>
          <cell r="BN536">
            <v>91.180080757044664</v>
          </cell>
          <cell r="BO536">
            <v>0</v>
          </cell>
          <cell r="BP536">
            <v>0</v>
          </cell>
          <cell r="BY536">
            <v>1391.94</v>
          </cell>
          <cell r="CF536">
            <v>576.4</v>
          </cell>
          <cell r="CG536">
            <v>727.31700000000001</v>
          </cell>
          <cell r="CJ536">
            <v>0</v>
          </cell>
          <cell r="CK536">
            <v>0</v>
          </cell>
          <cell r="CL536">
            <v>0</v>
          </cell>
          <cell r="CM536">
            <v>0</v>
          </cell>
          <cell r="CN536">
            <v>0</v>
          </cell>
          <cell r="CO536">
            <v>0</v>
          </cell>
          <cell r="CX536">
            <v>0</v>
          </cell>
          <cell r="CY536">
            <v>0</v>
          </cell>
          <cell r="DB536">
            <v>0</v>
          </cell>
          <cell r="DC536">
            <v>0</v>
          </cell>
          <cell r="DJ536" t="str">
            <v>НКРЕ</v>
          </cell>
          <cell r="DL536">
            <v>40526</v>
          </cell>
          <cell r="DM536">
            <v>1758</v>
          </cell>
          <cell r="DO536" t="str">
            <v>Тариф на теплову енергію</v>
          </cell>
          <cell r="DT536">
            <v>268.74</v>
          </cell>
        </row>
        <row r="537">
          <cell r="W537">
            <v>556.02</v>
          </cell>
          <cell r="AF537">
            <v>39882</v>
          </cell>
          <cell r="AG537">
            <v>1510</v>
          </cell>
          <cell r="AH537">
            <v>489.45183592935842</v>
          </cell>
          <cell r="AM537">
            <v>5832.3267999999998</v>
          </cell>
          <cell r="AO537">
            <v>3242890.3473359998</v>
          </cell>
          <cell r="AQ537">
            <v>2854643.06</v>
          </cell>
          <cell r="AU537">
            <v>0</v>
          </cell>
          <cell r="AW537">
            <v>0</v>
          </cell>
          <cell r="AY537">
            <v>2136358.8125</v>
          </cell>
          <cell r="AZ537">
            <v>366.2961431619367</v>
          </cell>
          <cell r="BA537">
            <v>0</v>
          </cell>
          <cell r="BB537">
            <v>0</v>
          </cell>
          <cell r="BC537">
            <v>0</v>
          </cell>
          <cell r="BD537">
            <v>0</v>
          </cell>
          <cell r="BG537">
            <v>0</v>
          </cell>
          <cell r="BH537">
            <v>0</v>
          </cell>
          <cell r="BI537">
            <v>91479.03</v>
          </cell>
          <cell r="BJ537">
            <v>15.684825822860269</v>
          </cell>
          <cell r="BK537">
            <v>0</v>
          </cell>
          <cell r="BL537">
            <v>0</v>
          </cell>
          <cell r="BM537">
            <v>557081.86</v>
          </cell>
          <cell r="BN537">
            <v>95.516228617367602</v>
          </cell>
          <cell r="BO537">
            <v>0</v>
          </cell>
          <cell r="BP537">
            <v>0</v>
          </cell>
          <cell r="BY537">
            <v>1391.94</v>
          </cell>
          <cell r="CF537">
            <v>997.25</v>
          </cell>
          <cell r="CG537">
            <v>2142.25</v>
          </cell>
          <cell r="CJ537">
            <v>0</v>
          </cell>
          <cell r="CK537">
            <v>0</v>
          </cell>
          <cell r="CL537">
            <v>0</v>
          </cell>
          <cell r="CM537">
            <v>0</v>
          </cell>
          <cell r="CN537">
            <v>0</v>
          </cell>
          <cell r="CO537">
            <v>0</v>
          </cell>
          <cell r="CX537">
            <v>0</v>
          </cell>
          <cell r="CY537">
            <v>0</v>
          </cell>
          <cell r="DB537">
            <v>0</v>
          </cell>
          <cell r="DC537">
            <v>0</v>
          </cell>
          <cell r="DJ537" t="str">
            <v>НКРКП</v>
          </cell>
          <cell r="DL537">
            <v>40816</v>
          </cell>
          <cell r="DM537">
            <v>92</v>
          </cell>
          <cell r="DT537">
            <v>831.26</v>
          </cell>
        </row>
        <row r="538">
          <cell r="W538">
            <v>615.41999999999996</v>
          </cell>
          <cell r="AF538">
            <v>39882</v>
          </cell>
          <cell r="AG538">
            <v>1511</v>
          </cell>
          <cell r="AH538">
            <v>500.27795996026248</v>
          </cell>
          <cell r="AM538">
            <v>927.18389999999999</v>
          </cell>
          <cell r="AO538">
            <v>570607.51573799993</v>
          </cell>
          <cell r="AQ538">
            <v>463849.67</v>
          </cell>
          <cell r="AU538">
            <v>0</v>
          </cell>
          <cell r="AW538">
            <v>0</v>
          </cell>
          <cell r="AY538">
            <v>348156.32775</v>
          </cell>
          <cell r="AZ538">
            <v>375.49867696149596</v>
          </cell>
          <cell r="BA538">
            <v>0</v>
          </cell>
          <cell r="BB538">
            <v>0</v>
          </cell>
          <cell r="BC538">
            <v>0</v>
          </cell>
          <cell r="BD538">
            <v>0</v>
          </cell>
          <cell r="BG538">
            <v>0</v>
          </cell>
          <cell r="BH538">
            <v>0</v>
          </cell>
          <cell r="BI538">
            <v>14948.7</v>
          </cell>
          <cell r="BJ538">
            <v>16.122691517831576</v>
          </cell>
          <cell r="BK538">
            <v>0</v>
          </cell>
          <cell r="BL538">
            <v>0</v>
          </cell>
          <cell r="BM538">
            <v>88867.87</v>
          </cell>
          <cell r="BN538">
            <v>95.847080606123555</v>
          </cell>
          <cell r="BO538">
            <v>0</v>
          </cell>
          <cell r="BP538">
            <v>0</v>
          </cell>
          <cell r="BY538">
            <v>1391.94</v>
          </cell>
          <cell r="CF538">
            <v>162.51900000000001</v>
          </cell>
          <cell r="CG538">
            <v>2142.25</v>
          </cell>
          <cell r="CJ538">
            <v>0</v>
          </cell>
          <cell r="CK538">
            <v>0</v>
          </cell>
          <cell r="CL538">
            <v>0</v>
          </cell>
          <cell r="CM538">
            <v>0</v>
          </cell>
          <cell r="CN538">
            <v>0</v>
          </cell>
          <cell r="CO538">
            <v>0</v>
          </cell>
          <cell r="CX538">
            <v>0</v>
          </cell>
          <cell r="CY538">
            <v>0</v>
          </cell>
          <cell r="DB538">
            <v>0</v>
          </cell>
          <cell r="DC538">
            <v>0</v>
          </cell>
          <cell r="DJ538" t="str">
            <v>НКРКП</v>
          </cell>
          <cell r="DL538">
            <v>40816</v>
          </cell>
          <cell r="DM538">
            <v>92</v>
          </cell>
          <cell r="DT538">
            <v>897.57</v>
          </cell>
        </row>
        <row r="539">
          <cell r="W539">
            <v>680.23</v>
          </cell>
          <cell r="AF539">
            <v>39895</v>
          </cell>
          <cell r="AG539">
            <v>1575</v>
          </cell>
          <cell r="AH539">
            <v>607.35056718085821</v>
          </cell>
          <cell r="AM539">
            <v>442.4162</v>
          </cell>
          <cell r="AO539">
            <v>300944.77172600001</v>
          </cell>
          <cell r="AQ539">
            <v>268701.73</v>
          </cell>
          <cell r="AU539">
            <v>0</v>
          </cell>
          <cell r="AW539">
            <v>0</v>
          </cell>
          <cell r="AY539">
            <v>164345.49367500001</v>
          </cell>
          <cell r="AZ539">
            <v>371.47259452750603</v>
          </cell>
          <cell r="BA539">
            <v>0</v>
          </cell>
          <cell r="BB539">
            <v>0</v>
          </cell>
          <cell r="BC539">
            <v>0</v>
          </cell>
          <cell r="BD539">
            <v>0</v>
          </cell>
          <cell r="BG539">
            <v>0</v>
          </cell>
          <cell r="BH539">
            <v>0</v>
          </cell>
          <cell r="BI539">
            <v>11207.58</v>
          </cell>
          <cell r="BJ539">
            <v>25.332661869072606</v>
          </cell>
          <cell r="BK539">
            <v>0</v>
          </cell>
          <cell r="BL539">
            <v>0</v>
          </cell>
          <cell r="BM539">
            <v>87525.22</v>
          </cell>
          <cell r="BN539">
            <v>197.83457296545652</v>
          </cell>
          <cell r="BO539">
            <v>0</v>
          </cell>
          <cell r="BP539">
            <v>0</v>
          </cell>
          <cell r="BY539">
            <v>1350</v>
          </cell>
          <cell r="CF539">
            <v>76.716300000000004</v>
          </cell>
          <cell r="CG539">
            <v>2142.25</v>
          </cell>
          <cell r="CJ539">
            <v>0</v>
          </cell>
          <cell r="CK539">
            <v>0</v>
          </cell>
          <cell r="CL539">
            <v>0</v>
          </cell>
          <cell r="CM539">
            <v>0</v>
          </cell>
          <cell r="CN539">
            <v>0</v>
          </cell>
          <cell r="CO539">
            <v>0</v>
          </cell>
          <cell r="CX539">
            <v>0</v>
          </cell>
          <cell r="CY539">
            <v>0</v>
          </cell>
          <cell r="DB539">
            <v>0</v>
          </cell>
          <cell r="DC539">
            <v>0</v>
          </cell>
          <cell r="DJ539" t="str">
            <v>НКРКП</v>
          </cell>
          <cell r="DL539">
            <v>40816</v>
          </cell>
          <cell r="DM539">
            <v>92</v>
          </cell>
          <cell r="DT539">
            <v>959.35</v>
          </cell>
        </row>
        <row r="541">
          <cell r="W541">
            <v>708.08</v>
          </cell>
          <cell r="AF541">
            <v>39895</v>
          </cell>
          <cell r="AG541">
            <v>1576</v>
          </cell>
          <cell r="AH541">
            <v>632.21517461278722</v>
          </cell>
          <cell r="AM541">
            <v>677.67660000000001</v>
          </cell>
          <cell r="AO541">
            <v>479849.24692800001</v>
          </cell>
          <cell r="AQ541">
            <v>428437.43</v>
          </cell>
          <cell r="AU541">
            <v>0</v>
          </cell>
          <cell r="AW541">
            <v>0</v>
          </cell>
          <cell r="AY541">
            <v>264375.50095000002</v>
          </cell>
          <cell r="AZ541">
            <v>390.12045118571308</v>
          </cell>
          <cell r="BA541">
            <v>0</v>
          </cell>
          <cell r="BB541">
            <v>0</v>
          </cell>
          <cell r="BC541">
            <v>0</v>
          </cell>
          <cell r="BD541">
            <v>0</v>
          </cell>
          <cell r="BG541">
            <v>0</v>
          </cell>
          <cell r="BH541">
            <v>0</v>
          </cell>
          <cell r="BI541">
            <v>22404.080000000002</v>
          </cell>
          <cell r="BJ541">
            <v>33.060135173621163</v>
          </cell>
          <cell r="BK541">
            <v>0</v>
          </cell>
          <cell r="BL541">
            <v>0</v>
          </cell>
          <cell r="BM541">
            <v>109939.5</v>
          </cell>
          <cell r="BN541">
            <v>162.23003715931759</v>
          </cell>
          <cell r="BO541">
            <v>0</v>
          </cell>
          <cell r="BP541">
            <v>0</v>
          </cell>
          <cell r="BY541">
            <v>1350</v>
          </cell>
          <cell r="CF541">
            <v>123.4102</v>
          </cell>
          <cell r="CG541">
            <v>2142.25</v>
          </cell>
          <cell r="CJ541">
            <v>0</v>
          </cell>
          <cell r="CK541">
            <v>0</v>
          </cell>
          <cell r="CL541">
            <v>0</v>
          </cell>
          <cell r="CM541">
            <v>0</v>
          </cell>
          <cell r="CN541">
            <v>0</v>
          </cell>
          <cell r="CO541">
            <v>0</v>
          </cell>
          <cell r="CX541">
            <v>0</v>
          </cell>
          <cell r="CY541">
            <v>0</v>
          </cell>
          <cell r="DB541">
            <v>0</v>
          </cell>
          <cell r="DC541">
            <v>0</v>
          </cell>
          <cell r="DJ541" t="str">
            <v>НКРКП</v>
          </cell>
          <cell r="DL541">
            <v>40816</v>
          </cell>
          <cell r="DM541">
            <v>92</v>
          </cell>
          <cell r="DT541">
            <v>999.9</v>
          </cell>
        </row>
        <row r="543">
          <cell r="W543">
            <v>679.78</v>
          </cell>
          <cell r="AF543">
            <v>39895</v>
          </cell>
          <cell r="AG543">
            <v>1570</v>
          </cell>
          <cell r="AH543">
            <v>612.40710224566612</v>
          </cell>
          <cell r="AM543">
            <v>259.3039</v>
          </cell>
          <cell r="AO543">
            <v>176269.60514199999</v>
          </cell>
          <cell r="AQ543">
            <v>158799.54999999999</v>
          </cell>
          <cell r="AU543">
            <v>0</v>
          </cell>
          <cell r="AW543">
            <v>0</v>
          </cell>
          <cell r="AY543">
            <v>97753.009749999997</v>
          </cell>
          <cell r="AZ543">
            <v>376.98241233548742</v>
          </cell>
          <cell r="BA543">
            <v>0</v>
          </cell>
          <cell r="BB543">
            <v>0</v>
          </cell>
          <cell r="BC543">
            <v>0</v>
          </cell>
          <cell r="BD543">
            <v>0</v>
          </cell>
          <cell r="BG543">
            <v>0</v>
          </cell>
          <cell r="BH543">
            <v>0</v>
          </cell>
          <cell r="BI543">
            <v>5035.54</v>
          </cell>
          <cell r="BJ543">
            <v>19.41945339040408</v>
          </cell>
          <cell r="BK543">
            <v>0</v>
          </cell>
          <cell r="BL543">
            <v>0</v>
          </cell>
          <cell r="BM543">
            <v>49471.44</v>
          </cell>
          <cell r="BN543">
            <v>190.78556088049584</v>
          </cell>
          <cell r="BO543">
            <v>0</v>
          </cell>
          <cell r="BP543">
            <v>0</v>
          </cell>
          <cell r="BY543">
            <v>1350</v>
          </cell>
          <cell r="CF543">
            <v>45.631</v>
          </cell>
          <cell r="CG543">
            <v>2142.25</v>
          </cell>
          <cell r="CJ543">
            <v>0</v>
          </cell>
          <cell r="CK543">
            <v>0</v>
          </cell>
          <cell r="CL543">
            <v>0</v>
          </cell>
          <cell r="CM543">
            <v>0</v>
          </cell>
          <cell r="CN543">
            <v>0</v>
          </cell>
          <cell r="CO543">
            <v>0</v>
          </cell>
          <cell r="CX543">
            <v>0</v>
          </cell>
          <cell r="CY543">
            <v>0</v>
          </cell>
          <cell r="DB543">
            <v>0</v>
          </cell>
          <cell r="DC543">
            <v>0</v>
          </cell>
          <cell r="DJ543" t="str">
            <v>НКРКП</v>
          </cell>
          <cell r="DL543">
            <v>40816</v>
          </cell>
          <cell r="DM543">
            <v>92</v>
          </cell>
          <cell r="DT543">
            <v>963.04</v>
          </cell>
        </row>
        <row r="544">
          <cell r="W544">
            <v>886.11</v>
          </cell>
          <cell r="AF544">
            <v>39877</v>
          </cell>
          <cell r="AG544">
            <v>1482</v>
          </cell>
          <cell r="AH544">
            <v>791.16931298236591</v>
          </cell>
          <cell r="AM544">
            <v>255.0968</v>
          </cell>
          <cell r="AO544">
            <v>226043.82544800002</v>
          </cell>
          <cell r="AQ544">
            <v>201824.76</v>
          </cell>
          <cell r="AU544">
            <v>0</v>
          </cell>
          <cell r="AW544">
            <v>0</v>
          </cell>
          <cell r="AY544">
            <v>101639.05125</v>
          </cell>
          <cell r="AZ544">
            <v>398.43326631302313</v>
          </cell>
          <cell r="BA544">
            <v>0</v>
          </cell>
          <cell r="BB544">
            <v>0</v>
          </cell>
          <cell r="BC544">
            <v>0</v>
          </cell>
          <cell r="BD544">
            <v>0</v>
          </cell>
          <cell r="BG544">
            <v>0</v>
          </cell>
          <cell r="BH544">
            <v>0</v>
          </cell>
          <cell r="BI544">
            <v>14518.46</v>
          </cell>
          <cell r="BJ544">
            <v>56.913532431610271</v>
          </cell>
          <cell r="BK544">
            <v>0</v>
          </cell>
          <cell r="BL544">
            <v>0</v>
          </cell>
          <cell r="BM544">
            <v>80470.58</v>
          </cell>
          <cell r="BN544">
            <v>315.45115422851245</v>
          </cell>
          <cell r="BO544">
            <v>0</v>
          </cell>
          <cell r="BP544">
            <v>0</v>
          </cell>
          <cell r="BY544">
            <v>1382</v>
          </cell>
          <cell r="CF544">
            <v>47.445</v>
          </cell>
          <cell r="CG544">
            <v>2142.25</v>
          </cell>
          <cell r="CJ544">
            <v>0</v>
          </cell>
          <cell r="CK544">
            <v>0</v>
          </cell>
          <cell r="CL544">
            <v>0</v>
          </cell>
          <cell r="CM544">
            <v>0</v>
          </cell>
          <cell r="CN544">
            <v>0</v>
          </cell>
          <cell r="CO544">
            <v>0</v>
          </cell>
          <cell r="CX544">
            <v>0</v>
          </cell>
          <cell r="CY544">
            <v>0</v>
          </cell>
          <cell r="DB544">
            <v>0</v>
          </cell>
          <cell r="DC544">
            <v>0</v>
          </cell>
          <cell r="DJ544" t="str">
            <v>НКРКП</v>
          </cell>
          <cell r="DL544">
            <v>40816</v>
          </cell>
          <cell r="DM544">
            <v>92</v>
          </cell>
          <cell r="DT544">
            <v>999.9</v>
          </cell>
        </row>
        <row r="545">
          <cell r="W545">
            <v>773.83</v>
          </cell>
          <cell r="AF545">
            <v>39877</v>
          </cell>
          <cell r="AG545">
            <v>1483</v>
          </cell>
          <cell r="AH545">
            <v>682.24544407042265</v>
          </cell>
          <cell r="AM545">
            <v>326.83780000000002</v>
          </cell>
          <cell r="AO545">
            <v>252916.89477400001</v>
          </cell>
          <cell r="AQ545">
            <v>222983.6</v>
          </cell>
          <cell r="AU545">
            <v>0</v>
          </cell>
          <cell r="AW545">
            <v>0</v>
          </cell>
          <cell r="AY545">
            <v>130660.11199999999</v>
          </cell>
          <cell r="AZ545">
            <v>399.77050390132348</v>
          </cell>
          <cell r="BA545">
            <v>0</v>
          </cell>
          <cell r="BB545">
            <v>0</v>
          </cell>
          <cell r="BC545">
            <v>0</v>
          </cell>
          <cell r="BD545">
            <v>0</v>
          </cell>
          <cell r="BG545">
            <v>0</v>
          </cell>
          <cell r="BH545">
            <v>0</v>
          </cell>
          <cell r="BI545">
            <v>8401.8799999999992</v>
          </cell>
          <cell r="BJ545">
            <v>25.706573719441259</v>
          </cell>
          <cell r="BK545">
            <v>0</v>
          </cell>
          <cell r="BL545">
            <v>0</v>
          </cell>
          <cell r="BM545">
            <v>73398.81</v>
          </cell>
          <cell r="BN545">
            <v>224.57258615741506</v>
          </cell>
          <cell r="BO545">
            <v>0</v>
          </cell>
          <cell r="BP545">
            <v>0</v>
          </cell>
          <cell r="BY545">
            <v>1382</v>
          </cell>
          <cell r="CF545">
            <v>60.991999999999997</v>
          </cell>
          <cell r="CG545">
            <v>2142.25</v>
          </cell>
          <cell r="CJ545">
            <v>0</v>
          </cell>
          <cell r="CK545">
            <v>0</v>
          </cell>
          <cell r="CL545">
            <v>0</v>
          </cell>
          <cell r="CM545">
            <v>0</v>
          </cell>
          <cell r="CN545">
            <v>0</v>
          </cell>
          <cell r="CO545">
            <v>0</v>
          </cell>
          <cell r="CX545">
            <v>0</v>
          </cell>
          <cell r="CY545">
            <v>0</v>
          </cell>
          <cell r="DB545">
            <v>0</v>
          </cell>
          <cell r="DC545">
            <v>0</v>
          </cell>
          <cell r="DJ545" t="str">
            <v>НКРКП</v>
          </cell>
          <cell r="DL545">
            <v>40816</v>
          </cell>
          <cell r="DM545">
            <v>92</v>
          </cell>
          <cell r="DT545">
            <v>999.9</v>
          </cell>
        </row>
        <row r="546">
          <cell r="W546">
            <v>288.0209590082535</v>
          </cell>
          <cell r="AF546">
            <v>39665</v>
          </cell>
          <cell r="AG546">
            <v>788</v>
          </cell>
          <cell r="AH546">
            <v>288.0209590082535</v>
          </cell>
          <cell r="AM546">
            <v>9801.2461999999996</v>
          </cell>
          <cell r="AO546">
            <v>2822964.33</v>
          </cell>
          <cell r="AQ546">
            <v>2822964.33</v>
          </cell>
          <cell r="AU546">
            <v>0</v>
          </cell>
          <cell r="AW546">
            <v>0</v>
          </cell>
          <cell r="AY546">
            <v>1420399.18881</v>
          </cell>
          <cell r="AZ546">
            <v>144.92026420170939</v>
          </cell>
          <cell r="BA546">
            <v>0</v>
          </cell>
          <cell r="BB546">
            <v>0</v>
          </cell>
          <cell r="BC546">
            <v>0</v>
          </cell>
          <cell r="BD546">
            <v>0</v>
          </cell>
          <cell r="BG546">
            <v>0</v>
          </cell>
          <cell r="BH546">
            <v>0</v>
          </cell>
          <cell r="BI546">
            <v>450610.08</v>
          </cell>
          <cell r="BJ546">
            <v>45.974774105766265</v>
          </cell>
          <cell r="BK546">
            <v>0</v>
          </cell>
          <cell r="BL546">
            <v>0</v>
          </cell>
          <cell r="BM546">
            <v>783076.10000000009</v>
          </cell>
          <cell r="BN546">
            <v>79.895564708904075</v>
          </cell>
          <cell r="BO546">
            <v>0</v>
          </cell>
          <cell r="BP546">
            <v>0</v>
          </cell>
          <cell r="BY546">
            <v>1822</v>
          </cell>
          <cell r="CF546">
            <v>1952.93</v>
          </cell>
          <cell r="CG546">
            <v>727.31700000000001</v>
          </cell>
          <cell r="CJ546">
            <v>0</v>
          </cell>
          <cell r="CK546">
            <v>0</v>
          </cell>
          <cell r="CL546">
            <v>0</v>
          </cell>
          <cell r="CM546">
            <v>0</v>
          </cell>
          <cell r="CN546">
            <v>0</v>
          </cell>
          <cell r="CO546">
            <v>0</v>
          </cell>
          <cell r="CX546">
            <v>0</v>
          </cell>
          <cell r="CY546">
            <v>0</v>
          </cell>
          <cell r="DB546">
            <v>0</v>
          </cell>
          <cell r="DC546">
            <v>0</v>
          </cell>
          <cell r="DJ546" t="str">
            <v>НКРЕ</v>
          </cell>
          <cell r="DL546">
            <v>40526</v>
          </cell>
          <cell r="DM546">
            <v>1758</v>
          </cell>
          <cell r="DO546" t="str">
            <v>Тариф на теплову енергію</v>
          </cell>
          <cell r="DT546">
            <v>316.82</v>
          </cell>
        </row>
        <row r="547">
          <cell r="W547">
            <v>621.45000000000005</v>
          </cell>
          <cell r="AF547">
            <v>39875</v>
          </cell>
          <cell r="AG547">
            <v>1446</v>
          </cell>
          <cell r="AH547">
            <v>533.21374071938669</v>
          </cell>
          <cell r="AM547">
            <v>7216.7779</v>
          </cell>
          <cell r="AO547">
            <v>4484866.6259550005</v>
          </cell>
          <cell r="AQ547">
            <v>3848085.14</v>
          </cell>
          <cell r="AU547">
            <v>0</v>
          </cell>
          <cell r="AW547">
            <v>0</v>
          </cell>
          <cell r="AY547">
            <v>2878249.9790000003</v>
          </cell>
          <cell r="AZ547">
            <v>398.82756804806206</v>
          </cell>
          <cell r="BA547">
            <v>0</v>
          </cell>
          <cell r="BB547">
            <v>0</v>
          </cell>
          <cell r="BC547">
            <v>0</v>
          </cell>
          <cell r="BD547">
            <v>0</v>
          </cell>
          <cell r="BG547">
            <v>0</v>
          </cell>
          <cell r="BH547">
            <v>0</v>
          </cell>
          <cell r="BI547">
            <v>256703.97</v>
          </cell>
          <cell r="BJ547">
            <v>35.570440653300416</v>
          </cell>
          <cell r="BK547">
            <v>0</v>
          </cell>
          <cell r="BL547">
            <v>0</v>
          </cell>
          <cell r="BM547">
            <v>600384.05000000005</v>
          </cell>
          <cell r="BN547">
            <v>83.192812404549684</v>
          </cell>
          <cell r="BO547">
            <v>0</v>
          </cell>
          <cell r="BP547">
            <v>0</v>
          </cell>
          <cell r="BY547">
            <v>1822</v>
          </cell>
          <cell r="CF547">
            <v>1343.5640000000001</v>
          </cell>
          <cell r="CG547">
            <v>2142.25</v>
          </cell>
          <cell r="CJ547">
            <v>0</v>
          </cell>
          <cell r="CK547">
            <v>0</v>
          </cell>
          <cell r="CL547">
            <v>0</v>
          </cell>
          <cell r="CM547">
            <v>0</v>
          </cell>
          <cell r="CN547">
            <v>0</v>
          </cell>
          <cell r="CO547">
            <v>0</v>
          </cell>
          <cell r="CX547">
            <v>0</v>
          </cell>
          <cell r="CY547">
            <v>0</v>
          </cell>
          <cell r="DB547">
            <v>0</v>
          </cell>
          <cell r="DC547">
            <v>0</v>
          </cell>
          <cell r="DJ547" t="str">
            <v>НКРКП</v>
          </cell>
          <cell r="DL547">
            <v>40816</v>
          </cell>
          <cell r="DM547">
            <v>92</v>
          </cell>
          <cell r="DT547">
            <v>921.13</v>
          </cell>
        </row>
        <row r="548">
          <cell r="W548">
            <v>811.12</v>
          </cell>
          <cell r="AF548">
            <v>39875</v>
          </cell>
          <cell r="AG548">
            <v>1447</v>
          </cell>
          <cell r="AH548">
            <v>540.74608981049062</v>
          </cell>
          <cell r="AM548">
            <v>796.81560000000002</v>
          </cell>
          <cell r="AO548">
            <v>646313.069472</v>
          </cell>
          <cell r="AQ548">
            <v>430874.92</v>
          </cell>
          <cell r="AU548">
            <v>0</v>
          </cell>
          <cell r="AW548">
            <v>0</v>
          </cell>
          <cell r="AY548">
            <v>320596.28149999998</v>
          </cell>
          <cell r="AZ548">
            <v>402.34689368531434</v>
          </cell>
          <cell r="BA548">
            <v>0</v>
          </cell>
          <cell r="BB548">
            <v>0</v>
          </cell>
          <cell r="BC548">
            <v>0</v>
          </cell>
          <cell r="BD548">
            <v>0</v>
          </cell>
          <cell r="BG548">
            <v>0</v>
          </cell>
          <cell r="BH548">
            <v>0</v>
          </cell>
          <cell r="BI548">
            <v>31200.080000000002</v>
          </cell>
          <cell r="BJ548">
            <v>39.155960299974048</v>
          </cell>
          <cell r="BK548">
            <v>0</v>
          </cell>
          <cell r="BL548">
            <v>0</v>
          </cell>
          <cell r="BM548">
            <v>66487.670000000013</v>
          </cell>
          <cell r="BN548">
            <v>83.441727295499746</v>
          </cell>
          <cell r="BO548">
            <v>0</v>
          </cell>
          <cell r="BP548">
            <v>0</v>
          </cell>
          <cell r="BY548">
            <v>1822</v>
          </cell>
          <cell r="CF548">
            <v>149.654</v>
          </cell>
          <cell r="CG548">
            <v>2142.25</v>
          </cell>
          <cell r="CJ548">
            <v>0</v>
          </cell>
          <cell r="CK548">
            <v>0</v>
          </cell>
          <cell r="CL548">
            <v>0</v>
          </cell>
          <cell r="CM548">
            <v>0</v>
          </cell>
          <cell r="CN548">
            <v>0</v>
          </cell>
          <cell r="CO548">
            <v>0</v>
          </cell>
          <cell r="CX548">
            <v>0</v>
          </cell>
          <cell r="CY548">
            <v>0</v>
          </cell>
          <cell r="DB548">
            <v>0</v>
          </cell>
          <cell r="DC548">
            <v>0</v>
          </cell>
          <cell r="DJ548" t="str">
            <v>НКРКП</v>
          </cell>
          <cell r="DL548">
            <v>40816</v>
          </cell>
          <cell r="DM548">
            <v>92</v>
          </cell>
          <cell r="DT548">
            <v>999.9</v>
          </cell>
        </row>
        <row r="549">
          <cell r="W549">
            <v>659.8</v>
          </cell>
          <cell r="AF549">
            <v>39875</v>
          </cell>
          <cell r="AG549">
            <v>1455</v>
          </cell>
          <cell r="AH549">
            <v>589.62772791009854</v>
          </cell>
          <cell r="AM549">
            <v>1906.2670000000001</v>
          </cell>
          <cell r="AO549">
            <v>1257754.9665999999</v>
          </cell>
          <cell r="AQ549">
            <v>1123987.8799999999</v>
          </cell>
          <cell r="AU549">
            <v>0</v>
          </cell>
          <cell r="AW549">
            <v>0</v>
          </cell>
          <cell r="AY549">
            <v>768163.72049999994</v>
          </cell>
          <cell r="AZ549">
            <v>402.96753838785435</v>
          </cell>
          <cell r="BA549">
            <v>0</v>
          </cell>
          <cell r="BB549">
            <v>0</v>
          </cell>
          <cell r="BC549">
            <v>0</v>
          </cell>
          <cell r="BD549">
            <v>0</v>
          </cell>
          <cell r="BG549">
            <v>0</v>
          </cell>
          <cell r="BH549">
            <v>0</v>
          </cell>
          <cell r="BI549">
            <v>83912.98</v>
          </cell>
          <cell r="BJ549">
            <v>44.019531366802234</v>
          </cell>
          <cell r="BK549">
            <v>0</v>
          </cell>
          <cell r="BL549">
            <v>0</v>
          </cell>
          <cell r="BM549">
            <v>238403.12</v>
          </cell>
          <cell r="BN549">
            <v>125.06281648898081</v>
          </cell>
          <cell r="BO549">
            <v>0</v>
          </cell>
          <cell r="BP549">
            <v>0</v>
          </cell>
          <cell r="BY549">
            <v>1630</v>
          </cell>
          <cell r="CF549">
            <v>358.57799999999997</v>
          </cell>
          <cell r="CG549">
            <v>2142.25</v>
          </cell>
          <cell r="CJ549">
            <v>0</v>
          </cell>
          <cell r="CK549">
            <v>0</v>
          </cell>
          <cell r="CL549">
            <v>0</v>
          </cell>
          <cell r="CM549">
            <v>0</v>
          </cell>
          <cell r="CN549">
            <v>0</v>
          </cell>
          <cell r="CO549">
            <v>0</v>
          </cell>
          <cell r="CX549">
            <v>0</v>
          </cell>
          <cell r="CY549">
            <v>0</v>
          </cell>
          <cell r="DB549">
            <v>0</v>
          </cell>
          <cell r="DC549">
            <v>0</v>
          </cell>
          <cell r="DJ549" t="str">
            <v>НКРКП</v>
          </cell>
          <cell r="DL549">
            <v>40816</v>
          </cell>
          <cell r="DM549">
            <v>92</v>
          </cell>
          <cell r="DT549">
            <v>962.59</v>
          </cell>
        </row>
        <row r="550">
          <cell r="W550">
            <v>855.82</v>
          </cell>
          <cell r="AF550">
            <v>39877</v>
          </cell>
          <cell r="AG550">
            <v>1485</v>
          </cell>
          <cell r="AH550">
            <v>764.12560517773159</v>
          </cell>
          <cell r="AM550">
            <v>242.09829999999999</v>
          </cell>
          <cell r="AO550">
            <v>207192.567106</v>
          </cell>
          <cell r="AQ550">
            <v>184993.51</v>
          </cell>
          <cell r="AU550">
            <v>0</v>
          </cell>
          <cell r="AW550">
            <v>0</v>
          </cell>
          <cell r="AY550">
            <v>88528.481250000012</v>
          </cell>
          <cell r="AZ550">
            <v>365.67163524072663</v>
          </cell>
          <cell r="BA550">
            <v>0</v>
          </cell>
          <cell r="BB550">
            <v>0</v>
          </cell>
          <cell r="BC550">
            <v>0</v>
          </cell>
          <cell r="BD550">
            <v>0</v>
          </cell>
          <cell r="BG550">
            <v>0</v>
          </cell>
          <cell r="BH550">
            <v>0</v>
          </cell>
          <cell r="BI550">
            <v>13082.03</v>
          </cell>
          <cell r="BJ550">
            <v>54.036025862222083</v>
          </cell>
          <cell r="BK550">
            <v>0</v>
          </cell>
          <cell r="BL550">
            <v>0</v>
          </cell>
          <cell r="BM550">
            <v>79441.39</v>
          </cell>
          <cell r="BN550">
            <v>328.13691793787893</v>
          </cell>
          <cell r="BO550">
            <v>0</v>
          </cell>
          <cell r="BP550">
            <v>0</v>
          </cell>
          <cell r="BY550">
            <v>1382</v>
          </cell>
          <cell r="CF550">
            <v>41.325000000000003</v>
          </cell>
          <cell r="CG550">
            <v>2142.25</v>
          </cell>
          <cell r="CJ550">
            <v>0</v>
          </cell>
          <cell r="CK550">
            <v>0</v>
          </cell>
          <cell r="CL550">
            <v>0</v>
          </cell>
          <cell r="CM550">
            <v>0</v>
          </cell>
          <cell r="CN550">
            <v>0</v>
          </cell>
          <cell r="CO550">
            <v>0</v>
          </cell>
          <cell r="CX550">
            <v>0</v>
          </cell>
          <cell r="CY550">
            <v>0</v>
          </cell>
          <cell r="DB550">
            <v>0</v>
          </cell>
          <cell r="DC550">
            <v>0</v>
          </cell>
          <cell r="DJ550" t="str">
            <v>НКРКП</v>
          </cell>
          <cell r="DL550">
            <v>40816</v>
          </cell>
          <cell r="DM550">
            <v>92</v>
          </cell>
          <cell r="DT550">
            <v>999.9</v>
          </cell>
        </row>
        <row r="551">
          <cell r="W551">
            <v>246.21045838352421</v>
          </cell>
          <cell r="AF551">
            <v>39742</v>
          </cell>
          <cell r="AG551">
            <v>1031</v>
          </cell>
          <cell r="AH551">
            <v>246.21045838352421</v>
          </cell>
          <cell r="AM551">
            <v>88638.757400000002</v>
          </cell>
          <cell r="AO551">
            <v>21823789.09</v>
          </cell>
          <cell r="AQ551">
            <v>21823789.09</v>
          </cell>
          <cell r="AU551">
            <v>0</v>
          </cell>
          <cell r="AW551">
            <v>0</v>
          </cell>
          <cell r="AY551">
            <v>10951913.32467657</v>
          </cell>
          <cell r="AZ551">
            <v>123.55671092334795</v>
          </cell>
          <cell r="BA551">
            <v>0</v>
          </cell>
          <cell r="BB551">
            <v>0</v>
          </cell>
          <cell r="BC551">
            <v>0</v>
          </cell>
          <cell r="BD551">
            <v>0</v>
          </cell>
          <cell r="BG551">
            <v>0</v>
          </cell>
          <cell r="BH551">
            <v>0</v>
          </cell>
          <cell r="BI551">
            <v>1732394.81</v>
          </cell>
          <cell r="BJ551">
            <v>19.54443925902779</v>
          </cell>
          <cell r="BK551">
            <v>0</v>
          </cell>
          <cell r="BL551">
            <v>0</v>
          </cell>
          <cell r="BM551">
            <v>6232705.6500000004</v>
          </cell>
          <cell r="BN551">
            <v>70.31580578091453</v>
          </cell>
          <cell r="BO551">
            <v>0</v>
          </cell>
          <cell r="BP551">
            <v>0</v>
          </cell>
          <cell r="BY551">
            <v>1720</v>
          </cell>
          <cell r="CF551">
            <v>15057.971</v>
          </cell>
          <cell r="CG551">
            <v>727.31667000000004</v>
          </cell>
          <cell r="CJ551">
            <v>0</v>
          </cell>
          <cell r="CK551">
            <v>0</v>
          </cell>
          <cell r="CL551">
            <v>0</v>
          </cell>
          <cell r="CM551">
            <v>0</v>
          </cell>
          <cell r="CN551">
            <v>0</v>
          </cell>
          <cell r="CO551">
            <v>0</v>
          </cell>
          <cell r="CX551">
            <v>0</v>
          </cell>
          <cell r="CY551">
            <v>0</v>
          </cell>
          <cell r="DB551">
            <v>0</v>
          </cell>
          <cell r="DC551">
            <v>0</v>
          </cell>
          <cell r="DJ551" t="str">
            <v>НКРЕ</v>
          </cell>
          <cell r="DL551">
            <v>40526</v>
          </cell>
          <cell r="DM551">
            <v>1758</v>
          </cell>
          <cell r="DO551" t="str">
            <v>Тариф на теплову енергію</v>
          </cell>
          <cell r="DT551">
            <v>270.83</v>
          </cell>
        </row>
        <row r="552">
          <cell r="W552">
            <v>627.84</v>
          </cell>
          <cell r="AF552">
            <v>39877</v>
          </cell>
          <cell r="AG552">
            <v>1480</v>
          </cell>
          <cell r="AH552">
            <v>499.99010109626795</v>
          </cell>
          <cell r="AM552">
            <v>23797.584699999999</v>
          </cell>
          <cell r="AO552">
            <v>14941075.578048</v>
          </cell>
          <cell r="AQ552">
            <v>11898556.779999999</v>
          </cell>
          <cell r="AU552">
            <v>0</v>
          </cell>
          <cell r="AW552">
            <v>0</v>
          </cell>
          <cell r="AY552">
            <v>8816935.4460000005</v>
          </cell>
          <cell r="AZ552">
            <v>370.49707174694919</v>
          </cell>
          <cell r="BA552">
            <v>0</v>
          </cell>
          <cell r="BB552">
            <v>0</v>
          </cell>
          <cell r="BC552">
            <v>0</v>
          </cell>
          <cell r="BD552">
            <v>0</v>
          </cell>
          <cell r="BG552">
            <v>0</v>
          </cell>
          <cell r="BH552">
            <v>0</v>
          </cell>
          <cell r="BI552">
            <v>593408.91</v>
          </cell>
          <cell r="BJ552">
            <v>24.935678031224743</v>
          </cell>
          <cell r="BK552">
            <v>0</v>
          </cell>
          <cell r="BL552">
            <v>0</v>
          </cell>
          <cell r="BM552">
            <v>2161773</v>
          </cell>
          <cell r="BN552">
            <v>90.840017054335775</v>
          </cell>
          <cell r="BO552">
            <v>0</v>
          </cell>
          <cell r="BP552">
            <v>0</v>
          </cell>
          <cell r="BY552">
            <v>1720</v>
          </cell>
          <cell r="CF552">
            <v>4115.7359999999999</v>
          </cell>
          <cell r="CG552">
            <v>2142.25</v>
          </cell>
          <cell r="CJ552">
            <v>0</v>
          </cell>
          <cell r="CK552">
            <v>0</v>
          </cell>
          <cell r="CL552">
            <v>0</v>
          </cell>
          <cell r="CM552">
            <v>0</v>
          </cell>
          <cell r="CN552">
            <v>0</v>
          </cell>
          <cell r="CO552">
            <v>0</v>
          </cell>
          <cell r="CX552">
            <v>0</v>
          </cell>
          <cell r="CY552">
            <v>0</v>
          </cell>
          <cell r="DB552">
            <v>0</v>
          </cell>
          <cell r="DC552">
            <v>0</v>
          </cell>
          <cell r="DJ552" t="str">
            <v>НКРКП</v>
          </cell>
          <cell r="DL552">
            <v>40816</v>
          </cell>
          <cell r="DM552">
            <v>92</v>
          </cell>
          <cell r="DT552">
            <v>906.23</v>
          </cell>
        </row>
        <row r="553">
          <cell r="W553">
            <v>722.93</v>
          </cell>
          <cell r="AF553">
            <v>39877</v>
          </cell>
          <cell r="AG553">
            <v>1481</v>
          </cell>
          <cell r="AH553">
            <v>498.51459269105339</v>
          </cell>
          <cell r="AM553">
            <v>6100.2662</v>
          </cell>
          <cell r="AO553">
            <v>4410065.4439659994</v>
          </cell>
          <cell r="AQ553">
            <v>3041071.72</v>
          </cell>
          <cell r="AU553">
            <v>0</v>
          </cell>
          <cell r="AW553">
            <v>0</v>
          </cell>
          <cell r="AY553">
            <v>2220527.8149999999</v>
          </cell>
          <cell r="AZ553">
            <v>364.00506833619818</v>
          </cell>
          <cell r="BA553">
            <v>0</v>
          </cell>
          <cell r="BB553">
            <v>0</v>
          </cell>
          <cell r="BC553">
            <v>0</v>
          </cell>
          <cell r="BD553">
            <v>0</v>
          </cell>
          <cell r="BG553">
            <v>0</v>
          </cell>
          <cell r="BH553">
            <v>0</v>
          </cell>
          <cell r="BI553">
            <v>129268.75</v>
          </cell>
          <cell r="BJ553">
            <v>21.190673613554765</v>
          </cell>
          <cell r="BK553">
            <v>0</v>
          </cell>
          <cell r="BL553">
            <v>0</v>
          </cell>
          <cell r="BM553">
            <v>554715.11</v>
          </cell>
          <cell r="BN553">
            <v>90.93293502503218</v>
          </cell>
          <cell r="BO553">
            <v>0</v>
          </cell>
          <cell r="BP553">
            <v>0</v>
          </cell>
          <cell r="BY553">
            <v>1720</v>
          </cell>
          <cell r="CF553">
            <v>1036.54</v>
          </cell>
          <cell r="CG553">
            <v>2142.25</v>
          </cell>
          <cell r="CJ553">
            <v>0</v>
          </cell>
          <cell r="CK553">
            <v>0</v>
          </cell>
          <cell r="CL553">
            <v>0</v>
          </cell>
          <cell r="CM553">
            <v>0</v>
          </cell>
          <cell r="CN553">
            <v>0</v>
          </cell>
          <cell r="CO553">
            <v>0</v>
          </cell>
          <cell r="CX553">
            <v>0</v>
          </cell>
          <cell r="CY553">
            <v>0</v>
          </cell>
          <cell r="DB553">
            <v>0</v>
          </cell>
          <cell r="DC553">
            <v>0</v>
          </cell>
          <cell r="DJ553" t="str">
            <v>НКРКП</v>
          </cell>
          <cell r="DL553">
            <v>40816</v>
          </cell>
          <cell r="DM553">
            <v>92</v>
          </cell>
          <cell r="DT553">
            <v>996.45</v>
          </cell>
        </row>
        <row r="554">
          <cell r="W554">
            <v>284.55</v>
          </cell>
          <cell r="AF554">
            <v>39742</v>
          </cell>
          <cell r="AG554">
            <v>1043</v>
          </cell>
          <cell r="AH554">
            <v>284.54834527819503</v>
          </cell>
          <cell r="AM554">
            <v>3788.4072000000001</v>
          </cell>
          <cell r="AO554">
            <v>1077991.2687600001</v>
          </cell>
          <cell r="AQ554">
            <v>1077985</v>
          </cell>
          <cell r="AU554">
            <v>0</v>
          </cell>
          <cell r="AW554">
            <v>0</v>
          </cell>
          <cell r="AY554">
            <v>486994.56167999998</v>
          </cell>
          <cell r="AZ554">
            <v>128.54863164656638</v>
          </cell>
          <cell r="BA554">
            <v>0</v>
          </cell>
          <cell r="BB554">
            <v>0</v>
          </cell>
          <cell r="BC554">
            <v>0</v>
          </cell>
          <cell r="BD554">
            <v>0</v>
          </cell>
          <cell r="BG554">
            <v>0</v>
          </cell>
          <cell r="BH554">
            <v>0</v>
          </cell>
          <cell r="BI554">
            <v>74174.289999999994</v>
          </cell>
          <cell r="BJ554">
            <v>19.579281234604345</v>
          </cell>
          <cell r="BK554">
            <v>0</v>
          </cell>
          <cell r="BL554">
            <v>0</v>
          </cell>
          <cell r="BM554">
            <v>369658.55</v>
          </cell>
          <cell r="BN554">
            <v>97.576245235728621</v>
          </cell>
          <cell r="BO554">
            <v>0</v>
          </cell>
          <cell r="BP554">
            <v>0</v>
          </cell>
          <cell r="BY554">
            <v>1620</v>
          </cell>
          <cell r="CF554">
            <v>669.57399999999996</v>
          </cell>
          <cell r="CG554">
            <v>727.32</v>
          </cell>
          <cell r="CJ554">
            <v>0</v>
          </cell>
          <cell r="CK554">
            <v>0</v>
          </cell>
          <cell r="CL554">
            <v>0</v>
          </cell>
          <cell r="CM554">
            <v>0</v>
          </cell>
          <cell r="CN554">
            <v>0</v>
          </cell>
          <cell r="CO554">
            <v>0</v>
          </cell>
          <cell r="CX554">
            <v>0</v>
          </cell>
          <cell r="CY554">
            <v>0</v>
          </cell>
          <cell r="DB554">
            <v>0</v>
          </cell>
          <cell r="DC554">
            <v>0</v>
          </cell>
          <cell r="DJ554" t="str">
            <v>НКРЕ</v>
          </cell>
          <cell r="DL554">
            <v>40526</v>
          </cell>
          <cell r="DM554">
            <v>1758</v>
          </cell>
          <cell r="DO554" t="str">
            <v>Тариф на теплову енергію</v>
          </cell>
          <cell r="DT554">
            <v>313.01</v>
          </cell>
        </row>
        <row r="555">
          <cell r="W555">
            <v>781.38</v>
          </cell>
          <cell r="AF555">
            <v>39877</v>
          </cell>
          <cell r="AG555">
            <v>1486</v>
          </cell>
          <cell r="AH555">
            <v>541.46213303443699</v>
          </cell>
          <cell r="AM555">
            <v>600.43100000000004</v>
          </cell>
          <cell r="AO555">
            <v>469164.77478000004</v>
          </cell>
          <cell r="AQ555">
            <v>325110.65000000002</v>
          </cell>
          <cell r="AU555">
            <v>0</v>
          </cell>
          <cell r="AW555">
            <v>0</v>
          </cell>
          <cell r="AY555">
            <v>230958.11475000001</v>
          </cell>
          <cell r="AZ555">
            <v>384.65388154509009</v>
          </cell>
          <cell r="BA555">
            <v>0</v>
          </cell>
          <cell r="BB555">
            <v>0</v>
          </cell>
          <cell r="BC555">
            <v>0</v>
          </cell>
          <cell r="BD555">
            <v>0</v>
          </cell>
          <cell r="BG555">
            <v>0</v>
          </cell>
          <cell r="BH555">
            <v>0</v>
          </cell>
          <cell r="BI555">
            <v>14055.29</v>
          </cell>
          <cell r="BJ555">
            <v>23.408668106743324</v>
          </cell>
          <cell r="BK555">
            <v>0</v>
          </cell>
          <cell r="BL555">
            <v>0</v>
          </cell>
          <cell r="BM555">
            <v>70929.64</v>
          </cell>
          <cell r="BN555">
            <v>118.13120908147647</v>
          </cell>
          <cell r="BO555">
            <v>0</v>
          </cell>
          <cell r="BP555">
            <v>0</v>
          </cell>
          <cell r="BY555">
            <v>1620</v>
          </cell>
          <cell r="CF555">
            <v>107.81100000000001</v>
          </cell>
          <cell r="CG555">
            <v>2142.25</v>
          </cell>
          <cell r="CJ555">
            <v>0</v>
          </cell>
          <cell r="CK555">
            <v>0</v>
          </cell>
          <cell r="CL555">
            <v>0</v>
          </cell>
          <cell r="CM555">
            <v>0</v>
          </cell>
          <cell r="CN555">
            <v>0</v>
          </cell>
          <cell r="CO555">
            <v>0</v>
          </cell>
          <cell r="CX555">
            <v>0</v>
          </cell>
          <cell r="CY555">
            <v>0</v>
          </cell>
          <cell r="DB555">
            <v>0</v>
          </cell>
          <cell r="DC555">
            <v>0</v>
          </cell>
          <cell r="DJ555" t="str">
            <v>НКРКП</v>
          </cell>
          <cell r="DL555">
            <v>40816</v>
          </cell>
          <cell r="DM555">
            <v>92</v>
          </cell>
          <cell r="DT555">
            <v>999.9</v>
          </cell>
        </row>
        <row r="556">
          <cell r="W556">
            <v>763.32</v>
          </cell>
          <cell r="AF556">
            <v>39877</v>
          </cell>
          <cell r="AG556">
            <v>1488</v>
          </cell>
          <cell r="AH556">
            <v>681.54190221161423</v>
          </cell>
          <cell r="AM556">
            <v>341.21230000000003</v>
          </cell>
          <cell r="AO556">
            <v>260454.17283600004</v>
          </cell>
          <cell r="AQ556">
            <v>232550.48</v>
          </cell>
          <cell r="AU556">
            <v>0</v>
          </cell>
          <cell r="AW556">
            <v>0</v>
          </cell>
          <cell r="AY556">
            <v>130145.97200000001</v>
          </cell>
          <cell r="AZ556">
            <v>381.42227580893183</v>
          </cell>
          <cell r="BA556">
            <v>0</v>
          </cell>
          <cell r="BB556">
            <v>0</v>
          </cell>
          <cell r="BC556">
            <v>0</v>
          </cell>
          <cell r="BD556">
            <v>0</v>
          </cell>
          <cell r="BG556">
            <v>0</v>
          </cell>
          <cell r="BH556">
            <v>0</v>
          </cell>
          <cell r="BI556">
            <v>13331.13</v>
          </cell>
          <cell r="BJ556">
            <v>39.069898711154309</v>
          </cell>
          <cell r="BK556">
            <v>0</v>
          </cell>
          <cell r="BL556">
            <v>0</v>
          </cell>
          <cell r="BM556">
            <v>87288.940000000017</v>
          </cell>
          <cell r="BN556">
            <v>255.82002758986124</v>
          </cell>
          <cell r="BO556">
            <v>0</v>
          </cell>
          <cell r="BP556">
            <v>0</v>
          </cell>
          <cell r="BY556">
            <v>1382</v>
          </cell>
          <cell r="CF556">
            <v>60.752000000000002</v>
          </cell>
          <cell r="CG556">
            <v>2142.25</v>
          </cell>
          <cell r="CJ556">
            <v>0</v>
          </cell>
          <cell r="CK556">
            <v>0</v>
          </cell>
          <cell r="CL556">
            <v>0</v>
          </cell>
          <cell r="CM556">
            <v>0</v>
          </cell>
          <cell r="CN556">
            <v>0</v>
          </cell>
          <cell r="CO556">
            <v>0</v>
          </cell>
          <cell r="CX556">
            <v>0</v>
          </cell>
          <cell r="CY556">
            <v>0</v>
          </cell>
          <cell r="DB556">
            <v>0</v>
          </cell>
          <cell r="DC556">
            <v>0</v>
          </cell>
          <cell r="DJ556" t="str">
            <v>НКРКП</v>
          </cell>
          <cell r="DL556">
            <v>40816</v>
          </cell>
          <cell r="DM556">
            <v>92</v>
          </cell>
          <cell r="DT556">
            <v>999.9</v>
          </cell>
        </row>
        <row r="557">
          <cell r="W557">
            <v>338.75</v>
          </cell>
          <cell r="AF557">
            <v>39665</v>
          </cell>
          <cell r="AG557">
            <v>802</v>
          </cell>
          <cell r="AH557">
            <v>328.88069293467811</v>
          </cell>
          <cell r="AM557">
            <v>1937.4871000000001</v>
          </cell>
          <cell r="AO557">
            <v>656323.75512500003</v>
          </cell>
          <cell r="AQ557">
            <v>637202.1</v>
          </cell>
          <cell r="AU557">
            <v>0</v>
          </cell>
          <cell r="AW557">
            <v>0</v>
          </cell>
          <cell r="AY557">
            <v>293110.68732000003</v>
          </cell>
          <cell r="AZ557">
            <v>151.28394264921818</v>
          </cell>
          <cell r="BA557">
            <v>0</v>
          </cell>
          <cell r="BB557">
            <v>0</v>
          </cell>
          <cell r="BC557">
            <v>0</v>
          </cell>
          <cell r="BD557">
            <v>0</v>
          </cell>
          <cell r="BG557">
            <v>0</v>
          </cell>
          <cell r="BH557">
            <v>0</v>
          </cell>
          <cell r="BI557">
            <v>32776.910000000003</v>
          </cell>
          <cell r="BJ557">
            <v>16.91722747470164</v>
          </cell>
          <cell r="BK557">
            <v>0</v>
          </cell>
          <cell r="BL557">
            <v>0</v>
          </cell>
          <cell r="BM557">
            <v>198305.5</v>
          </cell>
          <cell r="BN557">
            <v>102.35190727205358</v>
          </cell>
          <cell r="BO557">
            <v>0</v>
          </cell>
          <cell r="BP557">
            <v>0</v>
          </cell>
          <cell r="BY557">
            <v>1650</v>
          </cell>
          <cell r="CF557">
            <v>403.00099999999998</v>
          </cell>
          <cell r="CG557">
            <v>727.32</v>
          </cell>
          <cell r="CJ557">
            <v>0</v>
          </cell>
          <cell r="CK557">
            <v>0</v>
          </cell>
          <cell r="CL557">
            <v>0</v>
          </cell>
          <cell r="CM557">
            <v>0</v>
          </cell>
          <cell r="CN557">
            <v>0</v>
          </cell>
          <cell r="CO557">
            <v>0</v>
          </cell>
          <cell r="CX557">
            <v>0</v>
          </cell>
          <cell r="CY557">
            <v>0</v>
          </cell>
          <cell r="DB557">
            <v>0</v>
          </cell>
          <cell r="DC557">
            <v>0</v>
          </cell>
          <cell r="DJ557" t="str">
            <v>НКРЕ</v>
          </cell>
          <cell r="DL557">
            <v>40526</v>
          </cell>
          <cell r="DM557">
            <v>1758</v>
          </cell>
          <cell r="DO557" t="str">
            <v>Тариф на теплову енергію</v>
          </cell>
          <cell r="DT557">
            <v>372.63</v>
          </cell>
        </row>
        <row r="558">
          <cell r="W558">
            <v>672.69</v>
          </cell>
          <cell r="AF558">
            <v>39875</v>
          </cell>
          <cell r="AG558">
            <v>1451</v>
          </cell>
          <cell r="AH558">
            <v>640.65619454609873</v>
          </cell>
          <cell r="AM558">
            <v>1651.5407</v>
          </cell>
          <cell r="AO558">
            <v>1110974.9134830001</v>
          </cell>
          <cell r="AQ558">
            <v>1058069.78</v>
          </cell>
          <cell r="AU558">
            <v>0</v>
          </cell>
          <cell r="AW558">
            <v>0</v>
          </cell>
          <cell r="AY558">
            <v>674091.09625000006</v>
          </cell>
          <cell r="AZ558">
            <v>408.15893683395149</v>
          </cell>
          <cell r="BA558">
            <v>0</v>
          </cell>
          <cell r="BB558">
            <v>0</v>
          </cell>
          <cell r="BC558">
            <v>0</v>
          </cell>
          <cell r="BD558">
            <v>0</v>
          </cell>
          <cell r="BG558">
            <v>0</v>
          </cell>
          <cell r="BH558">
            <v>0</v>
          </cell>
          <cell r="BI558">
            <v>116652.65</v>
          </cell>
          <cell r="BJ558">
            <v>70.63262201167673</v>
          </cell>
          <cell r="BK558">
            <v>0</v>
          </cell>
          <cell r="BL558">
            <v>0</v>
          </cell>
          <cell r="BM558">
            <v>178777.64</v>
          </cell>
          <cell r="BN558">
            <v>108.2490065185799</v>
          </cell>
          <cell r="BO558">
            <v>0</v>
          </cell>
          <cell r="BP558">
            <v>0</v>
          </cell>
          <cell r="BY558">
            <v>1650</v>
          </cell>
          <cell r="CF558">
            <v>314.66500000000002</v>
          </cell>
          <cell r="CG558">
            <v>2142.25</v>
          </cell>
          <cell r="CJ558">
            <v>0</v>
          </cell>
          <cell r="CK558">
            <v>0</v>
          </cell>
          <cell r="CL558">
            <v>0</v>
          </cell>
          <cell r="CM558">
            <v>0</v>
          </cell>
          <cell r="CN558">
            <v>0</v>
          </cell>
          <cell r="CO558">
            <v>0</v>
          </cell>
          <cell r="CX558">
            <v>0</v>
          </cell>
          <cell r="CY558">
            <v>0</v>
          </cell>
          <cell r="DB558">
            <v>0</v>
          </cell>
          <cell r="DC558">
            <v>0</v>
          </cell>
          <cell r="DJ558" t="str">
            <v>НКРКП</v>
          </cell>
          <cell r="DL558">
            <v>40816</v>
          </cell>
          <cell r="DM558">
            <v>92</v>
          </cell>
          <cell r="DT558">
            <v>979.38</v>
          </cell>
        </row>
        <row r="559">
          <cell r="W559">
            <v>231.62328379985743</v>
          </cell>
          <cell r="AF559">
            <v>39665</v>
          </cell>
          <cell r="AG559">
            <v>793</v>
          </cell>
          <cell r="AH559">
            <v>231.62328379985743</v>
          </cell>
          <cell r="AM559">
            <v>8490.4869999999992</v>
          </cell>
          <cell r="AO559">
            <v>1966594.48</v>
          </cell>
          <cell r="AQ559">
            <v>1966594.48</v>
          </cell>
          <cell r="AU559">
            <v>0</v>
          </cell>
          <cell r="AW559">
            <v>0</v>
          </cell>
          <cell r="AY559">
            <v>1046028.0367170001</v>
          </cell>
          <cell r="AZ559">
            <v>123.20000451293315</v>
          </cell>
          <cell r="BA559">
            <v>0</v>
          </cell>
          <cell r="BB559">
            <v>0</v>
          </cell>
          <cell r="BC559">
            <v>0</v>
          </cell>
          <cell r="BD559">
            <v>0</v>
          </cell>
          <cell r="BG559">
            <v>0</v>
          </cell>
          <cell r="BH559">
            <v>0</v>
          </cell>
          <cell r="BI559">
            <v>235435.58</v>
          </cell>
          <cell r="BJ559">
            <v>27.729337551544454</v>
          </cell>
          <cell r="BK559">
            <v>0</v>
          </cell>
          <cell r="BL559">
            <v>0</v>
          </cell>
          <cell r="BM559">
            <v>569756.44999999995</v>
          </cell>
          <cell r="BN559">
            <v>67.105273231087921</v>
          </cell>
          <cell r="BO559">
            <v>0</v>
          </cell>
          <cell r="BP559">
            <v>0</v>
          </cell>
          <cell r="BY559">
            <v>1805</v>
          </cell>
          <cell r="CF559">
            <v>1438.201</v>
          </cell>
          <cell r="CG559">
            <v>727.31700000000001</v>
          </cell>
          <cell r="CJ559">
            <v>0</v>
          </cell>
          <cell r="CK559">
            <v>0</v>
          </cell>
          <cell r="CL559">
            <v>0</v>
          </cell>
          <cell r="CM559">
            <v>0</v>
          </cell>
          <cell r="CN559">
            <v>0</v>
          </cell>
          <cell r="CO559">
            <v>0</v>
          </cell>
          <cell r="CX559">
            <v>0</v>
          </cell>
          <cell r="CY559">
            <v>0</v>
          </cell>
          <cell r="DB559">
            <v>0</v>
          </cell>
          <cell r="DC559">
            <v>0</v>
          </cell>
          <cell r="DJ559" t="str">
            <v>НКРЕ</v>
          </cell>
          <cell r="DL559">
            <v>40526</v>
          </cell>
          <cell r="DM559">
            <v>1758</v>
          </cell>
          <cell r="DO559" t="str">
            <v>Тариф на теплову енергію</v>
          </cell>
          <cell r="DT559">
            <v>254.78</v>
          </cell>
        </row>
        <row r="560">
          <cell r="W560">
            <v>573.17999999999995</v>
          </cell>
          <cell r="AF560">
            <v>39875</v>
          </cell>
          <cell r="AG560">
            <v>1448</v>
          </cell>
          <cell r="AH560">
            <v>483.92778534669213</v>
          </cell>
          <cell r="AM560">
            <v>5685.9762000000001</v>
          </cell>
          <cell r="AO560">
            <v>3259087.8383159996</v>
          </cell>
          <cell r="AQ560">
            <v>2751601.87</v>
          </cell>
          <cell r="AU560">
            <v>0</v>
          </cell>
          <cell r="AW560">
            <v>0</v>
          </cell>
          <cell r="AY560">
            <v>2063297.37625</v>
          </cell>
          <cell r="AZ560">
            <v>362.8747823900494</v>
          </cell>
          <cell r="BA560">
            <v>0</v>
          </cell>
          <cell r="BB560">
            <v>0</v>
          </cell>
          <cell r="BC560">
            <v>0</v>
          </cell>
          <cell r="BD560">
            <v>0</v>
          </cell>
          <cell r="BG560">
            <v>0</v>
          </cell>
          <cell r="BH560">
            <v>0</v>
          </cell>
          <cell r="BI560">
            <v>204737.71</v>
          </cell>
          <cell r="BJ560">
            <v>36.007486278257723</v>
          </cell>
          <cell r="BK560">
            <v>0</v>
          </cell>
          <cell r="BL560">
            <v>0</v>
          </cell>
          <cell r="BM560">
            <v>406300.43</v>
          </cell>
          <cell r="BN560">
            <v>71.456582952281792</v>
          </cell>
          <cell r="BO560">
            <v>0</v>
          </cell>
          <cell r="BP560">
            <v>0</v>
          </cell>
          <cell r="BY560">
            <v>1805</v>
          </cell>
          <cell r="CF560">
            <v>963.14499999999998</v>
          </cell>
          <cell r="CG560">
            <v>2142.25</v>
          </cell>
          <cell r="CJ560">
            <v>0</v>
          </cell>
          <cell r="CK560">
            <v>0</v>
          </cell>
          <cell r="CL560">
            <v>0</v>
          </cell>
          <cell r="CM560">
            <v>0</v>
          </cell>
          <cell r="CN560">
            <v>0</v>
          </cell>
          <cell r="CO560">
            <v>0</v>
          </cell>
          <cell r="CX560">
            <v>0</v>
          </cell>
          <cell r="CY560">
            <v>0</v>
          </cell>
          <cell r="DB560">
            <v>0</v>
          </cell>
          <cell r="DC560">
            <v>0</v>
          </cell>
          <cell r="DJ560" t="str">
            <v>НКРКП</v>
          </cell>
          <cell r="DL560">
            <v>40816</v>
          </cell>
          <cell r="DM560">
            <v>92</v>
          </cell>
          <cell r="DT560">
            <v>845.84</v>
          </cell>
        </row>
        <row r="561">
          <cell r="W561">
            <v>754.92</v>
          </cell>
          <cell r="AF561">
            <v>39875</v>
          </cell>
          <cell r="AG561">
            <v>1449</v>
          </cell>
          <cell r="AH561">
            <v>483.9278278268111</v>
          </cell>
          <cell r="AM561">
            <v>275.68520000000001</v>
          </cell>
          <cell r="AO561">
            <v>208120.27118399998</v>
          </cell>
          <cell r="AQ561">
            <v>133411.74</v>
          </cell>
          <cell r="AU561">
            <v>0</v>
          </cell>
          <cell r="AW561">
            <v>0</v>
          </cell>
          <cell r="AY561">
            <v>100038.7905</v>
          </cell>
          <cell r="AZ561">
            <v>362.87327176068936</v>
          </cell>
          <cell r="BA561">
            <v>0</v>
          </cell>
          <cell r="BB561">
            <v>0</v>
          </cell>
          <cell r="BC561">
            <v>0</v>
          </cell>
          <cell r="BD561">
            <v>0</v>
          </cell>
          <cell r="BG561">
            <v>0</v>
          </cell>
          <cell r="BH561">
            <v>0</v>
          </cell>
          <cell r="BI561">
            <v>9926.73</v>
          </cell>
          <cell r="BJ561">
            <v>36.007482447371132</v>
          </cell>
          <cell r="BK561">
            <v>0</v>
          </cell>
          <cell r="BL561">
            <v>0</v>
          </cell>
          <cell r="BM561">
            <v>19699.52</v>
          </cell>
          <cell r="BN561">
            <v>71.456574382665451</v>
          </cell>
          <cell r="BO561">
            <v>0</v>
          </cell>
          <cell r="BP561">
            <v>0</v>
          </cell>
          <cell r="BY561">
            <v>1805</v>
          </cell>
          <cell r="CF561">
            <v>46.698</v>
          </cell>
          <cell r="CG561">
            <v>2142.25</v>
          </cell>
          <cell r="CJ561">
            <v>0</v>
          </cell>
          <cell r="CK561">
            <v>0</v>
          </cell>
          <cell r="CL561">
            <v>0</v>
          </cell>
          <cell r="CM561">
            <v>0</v>
          </cell>
          <cell r="CN561">
            <v>0</v>
          </cell>
          <cell r="CO561">
            <v>0</v>
          </cell>
          <cell r="CX561">
            <v>0</v>
          </cell>
          <cell r="CY561">
            <v>0</v>
          </cell>
          <cell r="DB561">
            <v>0</v>
          </cell>
          <cell r="DC561">
            <v>0</v>
          </cell>
          <cell r="DJ561" t="str">
            <v>НКРКП</v>
          </cell>
          <cell r="DL561">
            <v>40816</v>
          </cell>
          <cell r="DM561">
            <v>92</v>
          </cell>
          <cell r="DT561">
            <v>999.9</v>
          </cell>
        </row>
        <row r="563">
          <cell r="W563">
            <v>616.84</v>
          </cell>
          <cell r="AF563">
            <v>39895</v>
          </cell>
          <cell r="AG563">
            <v>1572</v>
          </cell>
          <cell r="AH563">
            <v>550.75175982102496</v>
          </cell>
          <cell r="AM563">
            <v>237.3963</v>
          </cell>
          <cell r="AO563">
            <v>146435.533692</v>
          </cell>
          <cell r="AQ563">
            <v>130746.43</v>
          </cell>
          <cell r="AU563">
            <v>0</v>
          </cell>
          <cell r="AW563">
            <v>0</v>
          </cell>
          <cell r="AY563">
            <v>81568.52522499999</v>
          </cell>
          <cell r="AZ563">
            <v>343.5964470592001</v>
          </cell>
          <cell r="BA563">
            <v>0</v>
          </cell>
          <cell r="BB563">
            <v>0</v>
          </cell>
          <cell r="BC563">
            <v>0</v>
          </cell>
          <cell r="BD563">
            <v>0</v>
          </cell>
          <cell r="BG563">
            <v>0</v>
          </cell>
          <cell r="BH563">
            <v>0</v>
          </cell>
          <cell r="BI563">
            <v>937.7</v>
          </cell>
          <cell r="BJ563">
            <v>3.9499351927557425</v>
          </cell>
          <cell r="BK563">
            <v>0</v>
          </cell>
          <cell r="BL563">
            <v>0</v>
          </cell>
          <cell r="BM563">
            <v>41899.56</v>
          </cell>
          <cell r="BN563">
            <v>176.49626384235978</v>
          </cell>
          <cell r="BO563">
            <v>0</v>
          </cell>
          <cell r="BP563">
            <v>0</v>
          </cell>
          <cell r="BY563">
            <v>1350</v>
          </cell>
          <cell r="CF563">
            <v>38.076099999999997</v>
          </cell>
          <cell r="CG563">
            <v>2142.25</v>
          </cell>
          <cell r="CJ563">
            <v>0</v>
          </cell>
          <cell r="CK563">
            <v>0</v>
          </cell>
          <cell r="CL563">
            <v>0</v>
          </cell>
          <cell r="CM563">
            <v>0</v>
          </cell>
          <cell r="CN563">
            <v>0</v>
          </cell>
          <cell r="CO563">
            <v>0</v>
          </cell>
          <cell r="CX563">
            <v>0</v>
          </cell>
          <cell r="CY563">
            <v>0</v>
          </cell>
          <cell r="DB563">
            <v>0</v>
          </cell>
          <cell r="DC563">
            <v>0</v>
          </cell>
          <cell r="DJ563" t="str">
            <v>НКРКП</v>
          </cell>
          <cell r="DL563">
            <v>40816</v>
          </cell>
          <cell r="DM563">
            <v>92</v>
          </cell>
          <cell r="DT563">
            <v>875.02</v>
          </cell>
        </row>
        <row r="564">
          <cell r="W564">
            <v>631.76</v>
          </cell>
          <cell r="AF564">
            <v>39877</v>
          </cell>
          <cell r="AG564">
            <v>1489</v>
          </cell>
          <cell r="AH564">
            <v>564.0742353522719</v>
          </cell>
          <cell r="AM564">
            <v>716.95759999999996</v>
          </cell>
          <cell r="AO564">
            <v>452945.13337599998</v>
          </cell>
          <cell r="AQ564">
            <v>404417.31</v>
          </cell>
          <cell r="AU564">
            <v>0</v>
          </cell>
          <cell r="AW564">
            <v>0</v>
          </cell>
          <cell r="AY564">
            <v>270257.69099999999</v>
          </cell>
          <cell r="AZ564">
            <v>376.95073041976264</v>
          </cell>
          <cell r="BA564">
            <v>0</v>
          </cell>
          <cell r="BB564">
            <v>0</v>
          </cell>
          <cell r="BC564">
            <v>0</v>
          </cell>
          <cell r="BD564">
            <v>0</v>
          </cell>
          <cell r="BG564">
            <v>0</v>
          </cell>
          <cell r="BH564">
            <v>0</v>
          </cell>
          <cell r="BI564">
            <v>13607.81</v>
          </cell>
          <cell r="BJ564">
            <v>18.979936888875994</v>
          </cell>
          <cell r="BK564">
            <v>0</v>
          </cell>
          <cell r="BL564">
            <v>0</v>
          </cell>
          <cell r="BM564">
            <v>117039.28</v>
          </cell>
          <cell r="BN564">
            <v>163.24435364099637</v>
          </cell>
          <cell r="BO564">
            <v>0</v>
          </cell>
          <cell r="BP564">
            <v>0</v>
          </cell>
          <cell r="BY564">
            <v>1382</v>
          </cell>
          <cell r="CF564">
            <v>126.15600000000001</v>
          </cell>
          <cell r="CG564">
            <v>2142.25</v>
          </cell>
          <cell r="CJ564">
            <v>0</v>
          </cell>
          <cell r="CK564">
            <v>0</v>
          </cell>
          <cell r="CL564">
            <v>0</v>
          </cell>
          <cell r="CM564">
            <v>0</v>
          </cell>
          <cell r="CN564">
            <v>0</v>
          </cell>
          <cell r="CO564">
            <v>0</v>
          </cell>
          <cell r="CX564">
            <v>0</v>
          </cell>
          <cell r="CY564">
            <v>0</v>
          </cell>
          <cell r="DB564">
            <v>0</v>
          </cell>
          <cell r="DC564">
            <v>0</v>
          </cell>
          <cell r="DJ564" t="str">
            <v>НКРКП</v>
          </cell>
          <cell r="DL564">
            <v>40816</v>
          </cell>
          <cell r="DM564">
            <v>92</v>
          </cell>
          <cell r="DT564">
            <v>915.01</v>
          </cell>
        </row>
        <row r="568">
          <cell r="W568">
            <v>821.03</v>
          </cell>
          <cell r="AF568">
            <v>39895</v>
          </cell>
          <cell r="AG568">
            <v>1574</v>
          </cell>
          <cell r="AH568">
            <v>733.06843387711842</v>
          </cell>
          <cell r="AM568">
            <v>91.519000000000005</v>
          </cell>
          <cell r="AO568">
            <v>75139.844570000001</v>
          </cell>
          <cell r="AQ568">
            <v>67089.69</v>
          </cell>
          <cell r="AU568">
            <v>0</v>
          </cell>
          <cell r="AW568">
            <v>0</v>
          </cell>
          <cell r="AY568">
            <v>27966.216850000001</v>
          </cell>
          <cell r="AZ568">
            <v>305.57826079830414</v>
          </cell>
          <cell r="BA568">
            <v>0</v>
          </cell>
          <cell r="BB568">
            <v>0</v>
          </cell>
          <cell r="BC568">
            <v>0</v>
          </cell>
          <cell r="BD568">
            <v>0</v>
          </cell>
          <cell r="BG568">
            <v>0</v>
          </cell>
          <cell r="BH568">
            <v>0</v>
          </cell>
          <cell r="BI568">
            <v>358.83</v>
          </cell>
          <cell r="BJ568">
            <v>3.9208251838416062</v>
          </cell>
          <cell r="BK568">
            <v>0</v>
          </cell>
          <cell r="BL568">
            <v>0</v>
          </cell>
          <cell r="BM568">
            <v>28001.19</v>
          </cell>
          <cell r="BN568">
            <v>305.96040166522795</v>
          </cell>
          <cell r="BO568">
            <v>0</v>
          </cell>
          <cell r="BP568">
            <v>0</v>
          </cell>
          <cell r="BY568">
            <v>1350</v>
          </cell>
          <cell r="CF568">
            <v>13.054600000000001</v>
          </cell>
          <cell r="CG568">
            <v>2142.25</v>
          </cell>
          <cell r="CJ568">
            <v>0</v>
          </cell>
          <cell r="CK568">
            <v>0</v>
          </cell>
          <cell r="CL568">
            <v>0</v>
          </cell>
          <cell r="CM568">
            <v>0</v>
          </cell>
          <cell r="CN568">
            <v>0</v>
          </cell>
          <cell r="CO568">
            <v>0</v>
          </cell>
          <cell r="CX568">
            <v>0</v>
          </cell>
          <cell r="CY568">
            <v>0</v>
          </cell>
          <cell r="DB568">
            <v>0</v>
          </cell>
          <cell r="DC568">
            <v>0</v>
          </cell>
          <cell r="DJ568" t="str">
            <v>НКРКП</v>
          </cell>
          <cell r="DL568">
            <v>40816</v>
          </cell>
          <cell r="DM568">
            <v>92</v>
          </cell>
          <cell r="DT568">
            <v>999.9</v>
          </cell>
        </row>
        <row r="569">
          <cell r="W569">
            <v>642.51</v>
          </cell>
          <cell r="AF569">
            <v>39895</v>
          </cell>
          <cell r="AG569">
            <v>1573</v>
          </cell>
          <cell r="AH569">
            <v>573.67180028716018</v>
          </cell>
          <cell r="AM569">
            <v>418.37270000000001</v>
          </cell>
          <cell r="AO569">
            <v>268808.64347700001</v>
          </cell>
          <cell r="AQ569">
            <v>240008.62</v>
          </cell>
          <cell r="AU569">
            <v>0</v>
          </cell>
          <cell r="AW569">
            <v>0</v>
          </cell>
          <cell r="AY569">
            <v>136650.91412500001</v>
          </cell>
          <cell r="AZ569">
            <v>326.6248350454033</v>
          </cell>
          <cell r="BA569">
            <v>0</v>
          </cell>
          <cell r="BB569">
            <v>0</v>
          </cell>
          <cell r="BC569">
            <v>0</v>
          </cell>
          <cell r="BD569">
            <v>0</v>
          </cell>
          <cell r="BG569">
            <v>0</v>
          </cell>
          <cell r="BH569">
            <v>0</v>
          </cell>
          <cell r="BI569">
            <v>9450.2900000000009</v>
          </cell>
          <cell r="BJ569">
            <v>22.588209029891292</v>
          </cell>
          <cell r="BK569">
            <v>0</v>
          </cell>
          <cell r="BL569">
            <v>0</v>
          </cell>
          <cell r="BM569">
            <v>85234.48</v>
          </cell>
          <cell r="BN569">
            <v>203.72858936541508</v>
          </cell>
          <cell r="BO569">
            <v>0</v>
          </cell>
          <cell r="BP569">
            <v>0</v>
          </cell>
          <cell r="BY569">
            <v>1350</v>
          </cell>
          <cell r="CF569">
            <v>63.788499999999999</v>
          </cell>
          <cell r="CG569">
            <v>2142.25</v>
          </cell>
          <cell r="CJ569">
            <v>0</v>
          </cell>
          <cell r="CK569">
            <v>0</v>
          </cell>
          <cell r="CL569">
            <v>0</v>
          </cell>
          <cell r="CM569">
            <v>0</v>
          </cell>
          <cell r="CN569">
            <v>0</v>
          </cell>
          <cell r="CO569">
            <v>0</v>
          </cell>
          <cell r="CX569">
            <v>0</v>
          </cell>
          <cell r="CY569">
            <v>0</v>
          </cell>
          <cell r="DB569">
            <v>0</v>
          </cell>
          <cell r="DC569">
            <v>0</v>
          </cell>
          <cell r="DJ569" t="str">
            <v>НКРКП</v>
          </cell>
          <cell r="DL569">
            <v>40816</v>
          </cell>
          <cell r="DM569">
            <v>92</v>
          </cell>
          <cell r="DT569">
            <v>887.93</v>
          </cell>
        </row>
        <row r="570">
          <cell r="W570">
            <v>749.15</v>
          </cell>
          <cell r="AF570">
            <v>39875</v>
          </cell>
          <cell r="AG570">
            <v>1450</v>
          </cell>
          <cell r="AH570">
            <v>592.68512756384087</v>
          </cell>
          <cell r="AM570">
            <v>407.5136</v>
          </cell>
          <cell r="AO570">
            <v>305288.81344</v>
          </cell>
          <cell r="AQ570">
            <v>241527.25</v>
          </cell>
          <cell r="AU570">
            <v>0</v>
          </cell>
          <cell r="AW570">
            <v>0</v>
          </cell>
          <cell r="AY570">
            <v>167742.45950000003</v>
          </cell>
          <cell r="AZ570">
            <v>411.62419978130799</v>
          </cell>
          <cell r="BA570">
            <v>0</v>
          </cell>
          <cell r="BB570">
            <v>0</v>
          </cell>
          <cell r="BC570">
            <v>0</v>
          </cell>
          <cell r="BD570">
            <v>0</v>
          </cell>
          <cell r="BG570">
            <v>0</v>
          </cell>
          <cell r="BH570">
            <v>0</v>
          </cell>
          <cell r="BI570">
            <v>15749.47</v>
          </cell>
          <cell r="BJ570">
            <v>38.647716297075725</v>
          </cell>
          <cell r="BK570">
            <v>0</v>
          </cell>
          <cell r="BL570">
            <v>0</v>
          </cell>
          <cell r="BM570">
            <v>51773.07</v>
          </cell>
          <cell r="BN570">
            <v>127.04623845682696</v>
          </cell>
          <cell r="BO570">
            <v>0</v>
          </cell>
          <cell r="BP570">
            <v>0</v>
          </cell>
          <cell r="BY570">
            <v>1630</v>
          </cell>
          <cell r="CF570">
            <v>78.302000000000007</v>
          </cell>
          <cell r="CG570">
            <v>2142.25</v>
          </cell>
          <cell r="CJ570">
            <v>0</v>
          </cell>
          <cell r="CK570">
            <v>0</v>
          </cell>
          <cell r="CL570">
            <v>0</v>
          </cell>
          <cell r="CM570">
            <v>0</v>
          </cell>
          <cell r="CN570">
            <v>0</v>
          </cell>
          <cell r="CO570">
            <v>0</v>
          </cell>
          <cell r="CX570">
            <v>0</v>
          </cell>
          <cell r="CY570">
            <v>0</v>
          </cell>
          <cell r="DB570">
            <v>0</v>
          </cell>
          <cell r="DC570">
            <v>0</v>
          </cell>
          <cell r="DJ570" t="str">
            <v>НКРКП</v>
          </cell>
          <cell r="DL570">
            <v>40816</v>
          </cell>
          <cell r="DM570">
            <v>92</v>
          </cell>
          <cell r="DT570">
            <v>999.9</v>
          </cell>
        </row>
        <row r="571">
          <cell r="W571">
            <v>198.26</v>
          </cell>
          <cell r="AF571">
            <v>39769</v>
          </cell>
          <cell r="AG571">
            <v>1087</v>
          </cell>
          <cell r="AH571">
            <v>198.25898828026558</v>
          </cell>
          <cell r="AM571">
            <v>14512.8374</v>
          </cell>
          <cell r="AO571">
            <v>2877315.142924</v>
          </cell>
          <cell r="AQ571">
            <v>2877300.46</v>
          </cell>
          <cell r="AU571">
            <v>0</v>
          </cell>
          <cell r="AW571">
            <v>0</v>
          </cell>
          <cell r="AY571">
            <v>1654551.6237899999</v>
          </cell>
          <cell r="AZ571">
            <v>114.00607463499865</v>
          </cell>
          <cell r="BA571">
            <v>0</v>
          </cell>
          <cell r="BB571">
            <v>0</v>
          </cell>
          <cell r="BC571">
            <v>0</v>
          </cell>
          <cell r="BD571">
            <v>0</v>
          </cell>
          <cell r="BG571">
            <v>0</v>
          </cell>
          <cell r="BH571">
            <v>0</v>
          </cell>
          <cell r="BI571">
            <v>353268.56</v>
          </cell>
          <cell r="BJ571">
            <v>24.341798248218502</v>
          </cell>
          <cell r="BK571">
            <v>0</v>
          </cell>
          <cell r="BL571">
            <v>0</v>
          </cell>
          <cell r="BM571">
            <v>806705.04</v>
          </cell>
          <cell r="BN571">
            <v>55.585618288536743</v>
          </cell>
          <cell r="BO571">
            <v>0</v>
          </cell>
          <cell r="BP571">
            <v>0</v>
          </cell>
          <cell r="BY571">
            <v>1460</v>
          </cell>
          <cell r="CF571">
            <v>2274.87</v>
          </cell>
          <cell r="CG571">
            <v>727.31700000000001</v>
          </cell>
          <cell r="CJ571">
            <v>0</v>
          </cell>
          <cell r="CK571">
            <v>0</v>
          </cell>
          <cell r="CL571">
            <v>0</v>
          </cell>
          <cell r="CM571">
            <v>0</v>
          </cell>
          <cell r="CN571">
            <v>0</v>
          </cell>
          <cell r="CO571">
            <v>0</v>
          </cell>
          <cell r="CX571">
            <v>0</v>
          </cell>
          <cell r="CY571">
            <v>0</v>
          </cell>
          <cell r="DB571">
            <v>0</v>
          </cell>
          <cell r="DC571">
            <v>0</v>
          </cell>
          <cell r="DJ571" t="str">
            <v>НКРЕ</v>
          </cell>
          <cell r="DL571">
            <v>40526</v>
          </cell>
          <cell r="DM571">
            <v>1758</v>
          </cell>
          <cell r="DO571" t="str">
            <v>Тариф на теплову енергію</v>
          </cell>
          <cell r="DT571">
            <v>218.09</v>
          </cell>
        </row>
        <row r="572">
          <cell r="W572">
            <v>490.51</v>
          </cell>
          <cell r="AF572">
            <v>39888</v>
          </cell>
          <cell r="AG572">
            <v>1528</v>
          </cell>
          <cell r="AH572">
            <v>426.53032423623358</v>
          </cell>
          <cell r="AM572">
            <v>1296.0210999999999</v>
          </cell>
          <cell r="AO572">
            <v>635711.30976099998</v>
          </cell>
          <cell r="AQ572">
            <v>552792.30000000005</v>
          </cell>
          <cell r="AU572">
            <v>0</v>
          </cell>
          <cell r="AW572">
            <v>0</v>
          </cell>
          <cell r="AY572">
            <v>435198.08750000002</v>
          </cell>
          <cell r="AZ572">
            <v>335.79552639999463</v>
          </cell>
          <cell r="BA572">
            <v>0</v>
          </cell>
          <cell r="BB572">
            <v>0</v>
          </cell>
          <cell r="BC572">
            <v>0</v>
          </cell>
          <cell r="BD572">
            <v>0</v>
          </cell>
          <cell r="BG572">
            <v>0</v>
          </cell>
          <cell r="BH572">
            <v>0</v>
          </cell>
          <cell r="BI572">
            <v>38422.25</v>
          </cell>
          <cell r="BJ572">
            <v>29.646315171874903</v>
          </cell>
          <cell r="BK572">
            <v>0</v>
          </cell>
          <cell r="BL572">
            <v>0</v>
          </cell>
          <cell r="BM572">
            <v>73565.960000000006</v>
          </cell>
          <cell r="BN572">
            <v>56.762933875073493</v>
          </cell>
          <cell r="BO572">
            <v>0</v>
          </cell>
          <cell r="BP572">
            <v>0</v>
          </cell>
          <cell r="BY572">
            <v>1460</v>
          </cell>
          <cell r="CF572">
            <v>203.15</v>
          </cell>
          <cell r="CG572">
            <v>2142.25</v>
          </cell>
          <cell r="CJ572">
            <v>0</v>
          </cell>
          <cell r="CK572">
            <v>0</v>
          </cell>
          <cell r="CL572">
            <v>0</v>
          </cell>
          <cell r="CM572">
            <v>0</v>
          </cell>
          <cell r="CN572">
            <v>0</v>
          </cell>
          <cell r="CO572">
            <v>0</v>
          </cell>
          <cell r="CX572">
            <v>0</v>
          </cell>
          <cell r="CY572">
            <v>0</v>
          </cell>
          <cell r="DB572">
            <v>0</v>
          </cell>
          <cell r="DC572">
            <v>0</v>
          </cell>
          <cell r="DJ572" t="str">
            <v>НКРКП</v>
          </cell>
          <cell r="DL572">
            <v>40816</v>
          </cell>
          <cell r="DM572">
            <v>92</v>
          </cell>
          <cell r="DT572">
            <v>742.83</v>
          </cell>
        </row>
        <row r="573">
          <cell r="W573">
            <v>639.79</v>
          </cell>
          <cell r="AF573">
            <v>39888</v>
          </cell>
          <cell r="AG573">
            <v>1529</v>
          </cell>
          <cell r="AH573">
            <v>426.52963704882382</v>
          </cell>
          <cell r="AM573">
            <v>1331.1818000000001</v>
          </cell>
          <cell r="AO573">
            <v>851676.80382200005</v>
          </cell>
          <cell r="AQ573">
            <v>567788.49</v>
          </cell>
          <cell r="AU573">
            <v>0</v>
          </cell>
          <cell r="AW573">
            <v>0</v>
          </cell>
          <cell r="AY573">
            <v>447004.02724999998</v>
          </cell>
          <cell r="AZ573">
            <v>335.79487583889738</v>
          </cell>
          <cell r="BA573">
            <v>0</v>
          </cell>
          <cell r="BB573">
            <v>0</v>
          </cell>
          <cell r="BC573">
            <v>0</v>
          </cell>
          <cell r="BD573">
            <v>0</v>
          </cell>
          <cell r="BG573">
            <v>0</v>
          </cell>
          <cell r="BH573">
            <v>0</v>
          </cell>
          <cell r="BI573">
            <v>39464.589999999997</v>
          </cell>
          <cell r="BJ573">
            <v>29.646281221693382</v>
          </cell>
          <cell r="BK573">
            <v>0</v>
          </cell>
          <cell r="BL573">
            <v>0</v>
          </cell>
          <cell r="BM573">
            <v>75561.790000000008</v>
          </cell>
          <cell r="BN573">
            <v>56.762938014927791</v>
          </cell>
          <cell r="BO573">
            <v>0</v>
          </cell>
          <cell r="BP573">
            <v>0</v>
          </cell>
          <cell r="BY573">
            <v>1460</v>
          </cell>
          <cell r="CF573">
            <v>208.661</v>
          </cell>
          <cell r="CG573">
            <v>2142.25</v>
          </cell>
          <cell r="CJ573">
            <v>0</v>
          </cell>
          <cell r="CK573">
            <v>0</v>
          </cell>
          <cell r="CL573">
            <v>0</v>
          </cell>
          <cell r="CM573">
            <v>0</v>
          </cell>
          <cell r="CN573">
            <v>0</v>
          </cell>
          <cell r="CO573">
            <v>0</v>
          </cell>
          <cell r="CX573">
            <v>0</v>
          </cell>
          <cell r="CY573">
            <v>0</v>
          </cell>
          <cell r="DB573">
            <v>0</v>
          </cell>
          <cell r="DC573">
            <v>0</v>
          </cell>
          <cell r="DJ573" t="str">
            <v>НКРКП</v>
          </cell>
          <cell r="DL573">
            <v>40816</v>
          </cell>
          <cell r="DM573">
            <v>92</v>
          </cell>
          <cell r="DT573">
            <v>892.11</v>
          </cell>
        </row>
        <row r="574">
          <cell r="W574">
            <v>282.2</v>
          </cell>
          <cell r="AF574">
            <v>39895</v>
          </cell>
          <cell r="AG574">
            <v>1567</v>
          </cell>
          <cell r="AH574">
            <v>282.20006954841796</v>
          </cell>
          <cell r="AM574">
            <v>689.87909999999999</v>
          </cell>
          <cell r="AO574">
            <v>194683.88201999999</v>
          </cell>
          <cell r="AQ574">
            <v>194683.93</v>
          </cell>
          <cell r="AU574">
            <v>0</v>
          </cell>
          <cell r="AW574">
            <v>0</v>
          </cell>
          <cell r="AY574">
            <v>84362.792316000006</v>
          </cell>
          <cell r="AZ574">
            <v>122.28634309402909</v>
          </cell>
          <cell r="BA574">
            <v>0</v>
          </cell>
          <cell r="BB574">
            <v>0</v>
          </cell>
          <cell r="BC574">
            <v>0</v>
          </cell>
          <cell r="BD574">
            <v>0</v>
          </cell>
          <cell r="BG574">
            <v>0</v>
          </cell>
          <cell r="BH574">
            <v>0</v>
          </cell>
          <cell r="BI574">
            <v>13287.08</v>
          </cell>
          <cell r="BJ574">
            <v>19.26001237028343</v>
          </cell>
          <cell r="BK574">
            <v>0</v>
          </cell>
          <cell r="BL574">
            <v>0</v>
          </cell>
          <cell r="BM574">
            <v>86554.31</v>
          </cell>
          <cell r="BN574">
            <v>125.4630122872254</v>
          </cell>
          <cell r="BO574">
            <v>0</v>
          </cell>
          <cell r="BP574">
            <v>0</v>
          </cell>
          <cell r="BY574">
            <v>1526</v>
          </cell>
          <cell r="CF574">
            <v>115.9913</v>
          </cell>
          <cell r="CG574">
            <v>727.32</v>
          </cell>
          <cell r="CJ574">
            <v>0</v>
          </cell>
          <cell r="CK574">
            <v>0</v>
          </cell>
          <cell r="CL574">
            <v>0</v>
          </cell>
          <cell r="CM574">
            <v>0</v>
          </cell>
          <cell r="CN574">
            <v>0</v>
          </cell>
          <cell r="CO574">
            <v>0</v>
          </cell>
          <cell r="CX574">
            <v>0</v>
          </cell>
          <cell r="CY574">
            <v>0</v>
          </cell>
          <cell r="DB574">
            <v>0</v>
          </cell>
          <cell r="DC574">
            <v>0</v>
          </cell>
          <cell r="DJ574" t="str">
            <v>НКРЕ</v>
          </cell>
          <cell r="DL574">
            <v>40526</v>
          </cell>
          <cell r="DM574">
            <v>1758</v>
          </cell>
          <cell r="DO574" t="str">
            <v>Тариф на теплову енергію</v>
          </cell>
          <cell r="DT574">
            <v>310.42</v>
          </cell>
        </row>
        <row r="575">
          <cell r="W575">
            <v>581.27</v>
          </cell>
          <cell r="AF575">
            <v>39895</v>
          </cell>
          <cell r="AG575">
            <v>1568</v>
          </cell>
          <cell r="AH575">
            <v>518.99166885282114</v>
          </cell>
          <cell r="AM575">
            <v>7794.5087999999996</v>
          </cell>
          <cell r="AO575">
            <v>4530714.1301759994</v>
          </cell>
          <cell r="AQ575">
            <v>4045285.13</v>
          </cell>
          <cell r="AU575">
            <v>0</v>
          </cell>
          <cell r="AW575">
            <v>0</v>
          </cell>
          <cell r="AY575">
            <v>2795931.6662749997</v>
          </cell>
          <cell r="AZ575">
            <v>358.70530626317338</v>
          </cell>
          <cell r="BA575">
            <v>0</v>
          </cell>
          <cell r="BB575">
            <v>0</v>
          </cell>
          <cell r="BC575">
            <v>0</v>
          </cell>
          <cell r="BD575">
            <v>0</v>
          </cell>
          <cell r="BG575">
            <v>0</v>
          </cell>
          <cell r="BH575">
            <v>0</v>
          </cell>
          <cell r="BI575">
            <v>143389.17000000001</v>
          </cell>
          <cell r="BJ575">
            <v>18.396177832270844</v>
          </cell>
          <cell r="BK575">
            <v>0</v>
          </cell>
          <cell r="BL575">
            <v>0</v>
          </cell>
          <cell r="BM575">
            <v>987560.28</v>
          </cell>
          <cell r="BN575">
            <v>126.69948874777074</v>
          </cell>
          <cell r="BO575">
            <v>0</v>
          </cell>
          <cell r="BP575">
            <v>0</v>
          </cell>
          <cell r="BY575">
            <v>1526</v>
          </cell>
          <cell r="CF575">
            <v>1305.1378999999999</v>
          </cell>
          <cell r="CG575">
            <v>2142.25</v>
          </cell>
          <cell r="CJ575">
            <v>0</v>
          </cell>
          <cell r="CK575">
            <v>0</v>
          </cell>
          <cell r="CL575">
            <v>0</v>
          </cell>
          <cell r="CM575">
            <v>0</v>
          </cell>
          <cell r="CN575">
            <v>0</v>
          </cell>
          <cell r="CO575">
            <v>0</v>
          </cell>
          <cell r="CX575">
            <v>0</v>
          </cell>
          <cell r="CY575">
            <v>0</v>
          </cell>
          <cell r="DB575">
            <v>0</v>
          </cell>
          <cell r="DC575">
            <v>0</v>
          </cell>
          <cell r="DJ575" t="str">
            <v>НКРКП</v>
          </cell>
          <cell r="DL575">
            <v>40816</v>
          </cell>
          <cell r="DM575">
            <v>92</v>
          </cell>
          <cell r="DT575">
            <v>850.81</v>
          </cell>
        </row>
        <row r="576">
          <cell r="W576">
            <v>646.08000000000004</v>
          </cell>
          <cell r="AF576">
            <v>39895</v>
          </cell>
          <cell r="AG576">
            <v>1569</v>
          </cell>
          <cell r="AH576">
            <v>521.70598363842669</v>
          </cell>
          <cell r="AM576">
            <v>378.08100000000002</v>
          </cell>
          <cell r="AO576">
            <v>244270.57248000003</v>
          </cell>
          <cell r="AQ576">
            <v>197247.12</v>
          </cell>
          <cell r="AU576">
            <v>0</v>
          </cell>
          <cell r="AW576">
            <v>0</v>
          </cell>
          <cell r="AY576">
            <v>136360.63925000001</v>
          </cell>
          <cell r="AZ576">
            <v>360.66514648977335</v>
          </cell>
          <cell r="BA576">
            <v>0</v>
          </cell>
          <cell r="BB576">
            <v>0</v>
          </cell>
          <cell r="BC576">
            <v>0</v>
          </cell>
          <cell r="BD576">
            <v>0</v>
          </cell>
          <cell r="BG576">
            <v>0</v>
          </cell>
          <cell r="BH576">
            <v>0</v>
          </cell>
          <cell r="BI576">
            <v>7240.5</v>
          </cell>
          <cell r="BJ576">
            <v>19.150658192292127</v>
          </cell>
          <cell r="BK576">
            <v>0</v>
          </cell>
          <cell r="BL576">
            <v>0</v>
          </cell>
          <cell r="BM576">
            <v>47902.66</v>
          </cell>
          <cell r="BN576">
            <v>126.69946387149844</v>
          </cell>
          <cell r="BO576">
            <v>0</v>
          </cell>
          <cell r="BP576">
            <v>0</v>
          </cell>
          <cell r="BY576">
            <v>1526</v>
          </cell>
          <cell r="CF576">
            <v>63.652999999999999</v>
          </cell>
          <cell r="CG576">
            <v>2142.25</v>
          </cell>
          <cell r="CJ576">
            <v>0</v>
          </cell>
          <cell r="CK576">
            <v>0</v>
          </cell>
          <cell r="CL576">
            <v>0</v>
          </cell>
          <cell r="CM576">
            <v>0</v>
          </cell>
          <cell r="CN576">
            <v>0</v>
          </cell>
          <cell r="CO576">
            <v>0</v>
          </cell>
          <cell r="CX576">
            <v>0</v>
          </cell>
          <cell r="CY576">
            <v>0</v>
          </cell>
          <cell r="DB576">
            <v>0</v>
          </cell>
          <cell r="DC576">
            <v>0</v>
          </cell>
          <cell r="DJ576" t="str">
            <v>НКРКП</v>
          </cell>
          <cell r="DL576">
            <v>40816</v>
          </cell>
          <cell r="DM576">
            <v>92</v>
          </cell>
          <cell r="DT576">
            <v>917.09</v>
          </cell>
        </row>
        <row r="577">
          <cell r="W577">
            <v>301.33999999999997</v>
          </cell>
          <cell r="AF577">
            <v>38961</v>
          </cell>
          <cell r="AG577" t="str">
            <v>Кошторис планових витрат на 2006 р. по однобродівській селищній раді (536)</v>
          </cell>
          <cell r="AH577">
            <v>286.99958618664317</v>
          </cell>
          <cell r="AM577">
            <v>149.82599999999999</v>
          </cell>
          <cell r="AO577">
            <v>45148.566839999992</v>
          </cell>
          <cell r="AQ577">
            <v>43000</v>
          </cell>
          <cell r="AU577">
            <v>0</v>
          </cell>
          <cell r="AW577">
            <v>0</v>
          </cell>
          <cell r="AY577">
            <v>7525.0882000000001</v>
          </cell>
          <cell r="AZ577">
            <v>50.225516265534694</v>
          </cell>
          <cell r="BA577">
            <v>0</v>
          </cell>
          <cell r="BB577">
            <v>0</v>
          </cell>
          <cell r="BC577">
            <v>0</v>
          </cell>
          <cell r="BD577">
            <v>0</v>
          </cell>
          <cell r="BG577">
            <v>0</v>
          </cell>
          <cell r="BH577">
            <v>0</v>
          </cell>
          <cell r="BI577">
            <v>8500</v>
          </cell>
          <cell r="BJ577">
            <v>56.732476339220163</v>
          </cell>
          <cell r="BK577">
            <v>0</v>
          </cell>
          <cell r="BL577">
            <v>0</v>
          </cell>
          <cell r="BM577">
            <v>19100</v>
          </cell>
          <cell r="BN577">
            <v>127.48121153871826</v>
          </cell>
          <cell r="BO577">
            <v>0</v>
          </cell>
          <cell r="BP577">
            <v>0</v>
          </cell>
          <cell r="BY577">
            <v>990</v>
          </cell>
          <cell r="CF577">
            <v>29.638000000000002</v>
          </cell>
          <cell r="CG577">
            <v>253.9</v>
          </cell>
          <cell r="CJ577">
            <v>0</v>
          </cell>
          <cell r="CK577">
            <v>0</v>
          </cell>
          <cell r="CL577">
            <v>0</v>
          </cell>
          <cell r="CM577">
            <v>0</v>
          </cell>
          <cell r="CN577">
            <v>0</v>
          </cell>
          <cell r="CO577">
            <v>0</v>
          </cell>
          <cell r="CX577">
            <v>0</v>
          </cell>
          <cell r="CY577">
            <v>0</v>
          </cell>
          <cell r="DB577">
            <v>0</v>
          </cell>
          <cell r="DC577">
            <v>0</v>
          </cell>
          <cell r="DJ577" t="str">
            <v>НКРЕ</v>
          </cell>
          <cell r="DL577">
            <v>40526</v>
          </cell>
          <cell r="DM577">
            <v>1758</v>
          </cell>
          <cell r="DO577" t="str">
            <v>Тариф на теплову енергію</v>
          </cell>
          <cell r="DT577">
            <v>331.49</v>
          </cell>
        </row>
        <row r="578">
          <cell r="W578">
            <v>747.4</v>
          </cell>
          <cell r="AF578">
            <v>39335</v>
          </cell>
          <cell r="AG578">
            <v>136</v>
          </cell>
          <cell r="AH578">
            <v>533.85656231628457</v>
          </cell>
          <cell r="AM578">
            <v>1360.8</v>
          </cell>
          <cell r="AO578">
            <v>1017061.9199999999</v>
          </cell>
          <cell r="AQ578">
            <v>726472.01</v>
          </cell>
          <cell r="AU578">
            <v>0</v>
          </cell>
          <cell r="AW578">
            <v>0</v>
          </cell>
          <cell r="AY578">
            <v>327172.85639999999</v>
          </cell>
          <cell r="AZ578">
            <v>240.4268492063492</v>
          </cell>
          <cell r="BA578">
            <v>0</v>
          </cell>
          <cell r="BB578">
            <v>0</v>
          </cell>
          <cell r="BC578">
            <v>0</v>
          </cell>
          <cell r="BD578">
            <v>0</v>
          </cell>
          <cell r="BG578">
            <v>0</v>
          </cell>
          <cell r="BH578">
            <v>0</v>
          </cell>
          <cell r="BI578">
            <v>173307.6</v>
          </cell>
          <cell r="BJ578">
            <v>127.35714285714286</v>
          </cell>
          <cell r="BK578">
            <v>0</v>
          </cell>
          <cell r="BL578">
            <v>0</v>
          </cell>
          <cell r="BM578">
            <v>190917.49</v>
          </cell>
          <cell r="BN578">
            <v>140.29797912992356</v>
          </cell>
          <cell r="BO578">
            <v>0</v>
          </cell>
          <cell r="BP578">
            <v>0</v>
          </cell>
          <cell r="BY578">
            <v>1153</v>
          </cell>
          <cell r="CF578">
            <v>393.85199999999998</v>
          </cell>
          <cell r="CG578">
            <v>830.7</v>
          </cell>
          <cell r="CJ578">
            <v>0</v>
          </cell>
          <cell r="CK578">
            <v>0</v>
          </cell>
          <cell r="CL578">
            <v>0</v>
          </cell>
          <cell r="CM578">
            <v>0</v>
          </cell>
          <cell r="CN578">
            <v>0</v>
          </cell>
          <cell r="CO578">
            <v>0</v>
          </cell>
          <cell r="CX578">
            <v>0</v>
          </cell>
          <cell r="CY578">
            <v>0</v>
          </cell>
          <cell r="DB578">
            <v>0</v>
          </cell>
          <cell r="DC578">
            <v>0</v>
          </cell>
          <cell r="DJ578" t="str">
            <v>НКРКП</v>
          </cell>
          <cell r="DL578">
            <v>40816</v>
          </cell>
          <cell r="DM578">
            <v>92</v>
          </cell>
          <cell r="DT578">
            <v>999.9</v>
          </cell>
        </row>
        <row r="579">
          <cell r="AF579">
            <v>39861</v>
          </cell>
          <cell r="AG579">
            <v>17</v>
          </cell>
          <cell r="AM579">
            <v>1726.9601000000002</v>
          </cell>
          <cell r="AO579">
            <v>576338.39417300012</v>
          </cell>
          <cell r="AQ579">
            <v>540181.0452020982</v>
          </cell>
          <cell r="AU579">
            <v>0</v>
          </cell>
          <cell r="AW579">
            <v>0</v>
          </cell>
          <cell r="AY579">
            <v>502319.63204879209</v>
          </cell>
          <cell r="AZ579">
            <v>290.86927488874352</v>
          </cell>
          <cell r="BA579">
            <v>0</v>
          </cell>
          <cell r="BB579">
            <v>0</v>
          </cell>
          <cell r="BG579">
            <v>0</v>
          </cell>
          <cell r="BH579">
            <v>0</v>
          </cell>
          <cell r="BI579">
            <v>37861.413153306072</v>
          </cell>
          <cell r="BJ579">
            <v>21.923733590200531</v>
          </cell>
          <cell r="BK579">
            <v>0</v>
          </cell>
          <cell r="BL579">
            <v>0</v>
          </cell>
          <cell r="BO579">
            <v>0</v>
          </cell>
          <cell r="BP579">
            <v>0</v>
          </cell>
          <cell r="CF579">
            <v>234.48226493116681</v>
          </cell>
          <cell r="CG579">
            <v>2142.25</v>
          </cell>
          <cell r="CJ579">
            <v>0</v>
          </cell>
          <cell r="CK579">
            <v>0</v>
          </cell>
          <cell r="CL579">
            <v>0</v>
          </cell>
          <cell r="CM579">
            <v>0</v>
          </cell>
          <cell r="CN579">
            <v>0</v>
          </cell>
          <cell r="CO579">
            <v>0</v>
          </cell>
          <cell r="CX579">
            <v>0</v>
          </cell>
          <cell r="CY579">
            <v>0</v>
          </cell>
          <cell r="DJ579" t="str">
            <v>НКРКП</v>
          </cell>
          <cell r="DL579">
            <v>40816</v>
          </cell>
          <cell r="DM579">
            <v>161</v>
          </cell>
        </row>
        <row r="580">
          <cell r="AF580">
            <v>39861</v>
          </cell>
          <cell r="AG580">
            <v>17</v>
          </cell>
          <cell r="AM580">
            <v>117.07490000000001</v>
          </cell>
          <cell r="AO580">
            <v>43186.589112000001</v>
          </cell>
          <cell r="AQ580">
            <v>36491.224793717018</v>
          </cell>
          <cell r="AU580">
            <v>0</v>
          </cell>
          <cell r="AW580">
            <v>0</v>
          </cell>
          <cell r="AY580">
            <v>33996.121648626031</v>
          </cell>
          <cell r="AZ580">
            <v>290.3792499385097</v>
          </cell>
          <cell r="BA580">
            <v>0</v>
          </cell>
          <cell r="BB580">
            <v>0</v>
          </cell>
          <cell r="BG580">
            <v>0</v>
          </cell>
          <cell r="BH580">
            <v>0</v>
          </cell>
          <cell r="BI580">
            <v>2495.1031450909841</v>
          </cell>
          <cell r="BJ580">
            <v>21.31202456795593</v>
          </cell>
          <cell r="BK580">
            <v>0</v>
          </cell>
          <cell r="BL580">
            <v>0</v>
          </cell>
          <cell r="BO580">
            <v>0</v>
          </cell>
          <cell r="BP580">
            <v>0</v>
          </cell>
          <cell r="CF580">
            <v>15.869353086066532</v>
          </cell>
          <cell r="CG580">
            <v>2142.25</v>
          </cell>
          <cell r="CJ580">
            <v>0</v>
          </cell>
          <cell r="CK580">
            <v>0</v>
          </cell>
          <cell r="CL580">
            <v>0</v>
          </cell>
          <cell r="CM580">
            <v>0</v>
          </cell>
          <cell r="CN580">
            <v>0</v>
          </cell>
          <cell r="CO580">
            <v>0</v>
          </cell>
          <cell r="CX580">
            <v>0</v>
          </cell>
          <cell r="CY580">
            <v>0</v>
          </cell>
          <cell r="DJ580" t="str">
            <v>НКРКП</v>
          </cell>
          <cell r="DL580">
            <v>40816</v>
          </cell>
          <cell r="DM580">
            <v>161</v>
          </cell>
        </row>
        <row r="581">
          <cell r="AF581">
            <v>39861</v>
          </cell>
          <cell r="AG581">
            <v>17</v>
          </cell>
          <cell r="AO581">
            <v>347882.04000000027</v>
          </cell>
          <cell r="AQ581">
            <v>263460.55055061769</v>
          </cell>
          <cell r="AY581">
            <v>63805.550234926901</v>
          </cell>
          <cell r="AZ581">
            <v>6506.5212753841224</v>
          </cell>
          <cell r="BC581">
            <v>0</v>
          </cell>
          <cell r="BD581">
            <v>0</v>
          </cell>
          <cell r="BG581">
            <v>0</v>
          </cell>
          <cell r="BH581">
            <v>0</v>
          </cell>
          <cell r="BI581">
            <v>3858.8144788798886</v>
          </cell>
          <cell r="BJ581">
            <v>393.49960014683126</v>
          </cell>
          <cell r="BK581">
            <v>0</v>
          </cell>
          <cell r="BL581">
            <v>0</v>
          </cell>
          <cell r="BM581">
            <v>96283.105988358438</v>
          </cell>
          <cell r="BN581">
            <v>9818.3947206271787</v>
          </cell>
          <cell r="BO581">
            <v>0</v>
          </cell>
          <cell r="BP581">
            <v>0</v>
          </cell>
          <cell r="BY581">
            <v>0</v>
          </cell>
          <cell r="CF581">
            <v>29.784362345630484</v>
          </cell>
          <cell r="CG581">
            <v>2142.25</v>
          </cell>
          <cell r="CX581">
            <v>0</v>
          </cell>
          <cell r="CY581">
            <v>0</v>
          </cell>
          <cell r="DB581">
            <v>0</v>
          </cell>
          <cell r="DC581">
            <v>0</v>
          </cell>
          <cell r="DJ581" t="str">
            <v>МОС</v>
          </cell>
          <cell r="DL581">
            <v>40084</v>
          </cell>
          <cell r="DM581">
            <v>80</v>
          </cell>
          <cell r="DO581" t="str">
            <v>на теплову енергію</v>
          </cell>
        </row>
        <row r="582">
          <cell r="AF582">
            <v>39861</v>
          </cell>
          <cell r="AG582">
            <v>17</v>
          </cell>
          <cell r="AO582">
            <v>33879.963071999984</v>
          </cell>
          <cell r="AQ582">
            <v>18247.581134352367</v>
          </cell>
          <cell r="AY582">
            <v>4340.9619889380519</v>
          </cell>
          <cell r="AZ582">
            <v>6529.7262168141606</v>
          </cell>
          <cell r="BC582">
            <v>0</v>
          </cell>
          <cell r="BD582">
            <v>0</v>
          </cell>
          <cell r="BG582">
            <v>0</v>
          </cell>
          <cell r="BH582">
            <v>0</v>
          </cell>
          <cell r="BI582">
            <v>256.31302493966206</v>
          </cell>
          <cell r="BJ582">
            <v>385.54907481898636</v>
          </cell>
          <cell r="BK582">
            <v>0</v>
          </cell>
          <cell r="BL582">
            <v>0</v>
          </cell>
          <cell r="BM582">
            <v>6837.0530571198688</v>
          </cell>
          <cell r="BN582">
            <v>10284.375838026281</v>
          </cell>
          <cell r="BO582">
            <v>0</v>
          </cell>
          <cell r="BP582">
            <v>0</v>
          </cell>
          <cell r="BY582">
            <v>0</v>
          </cell>
          <cell r="CF582">
            <v>2.0263563958165722</v>
          </cell>
          <cell r="CG582">
            <v>2142.25</v>
          </cell>
          <cell r="CX582">
            <v>0</v>
          </cell>
          <cell r="CY582">
            <v>0</v>
          </cell>
          <cell r="DB582">
            <v>0</v>
          </cell>
          <cell r="DC582">
            <v>0</v>
          </cell>
          <cell r="DJ582" t="str">
            <v>МОС</v>
          </cell>
          <cell r="DL582">
            <v>40084</v>
          </cell>
          <cell r="DM582">
            <v>80</v>
          </cell>
          <cell r="DO582" t="str">
            <v>на теплову енергію</v>
          </cell>
        </row>
        <row r="583">
          <cell r="AF583">
            <v>39861</v>
          </cell>
          <cell r="AG583">
            <v>17</v>
          </cell>
          <cell r="AM583">
            <v>9026.82</v>
          </cell>
          <cell r="AO583">
            <v>3012520.6386000002</v>
          </cell>
          <cell r="AQ583">
            <v>2823526.1847979021</v>
          </cell>
          <cell r="AU583">
            <v>0</v>
          </cell>
          <cell r="AW583">
            <v>0</v>
          </cell>
          <cell r="AY583">
            <v>2625624.587951208</v>
          </cell>
          <cell r="AZ583">
            <v>290.86927488874358</v>
          </cell>
          <cell r="BA583">
            <v>0</v>
          </cell>
          <cell r="BB583">
            <v>0</v>
          </cell>
          <cell r="BG583">
            <v>0</v>
          </cell>
          <cell r="BH583">
            <v>0</v>
          </cell>
          <cell r="BI583">
            <v>197901.59684669395</v>
          </cell>
          <cell r="BJ583">
            <v>21.923733590200531</v>
          </cell>
          <cell r="BK583">
            <v>0</v>
          </cell>
          <cell r="BL583">
            <v>0</v>
          </cell>
          <cell r="BO583">
            <v>0</v>
          </cell>
          <cell r="BP583">
            <v>0</v>
          </cell>
          <cell r="CF583">
            <v>1225.6387386865249</v>
          </cell>
          <cell r="CG583">
            <v>2142.25</v>
          </cell>
          <cell r="CJ583">
            <v>0</v>
          </cell>
          <cell r="CK583">
            <v>0</v>
          </cell>
          <cell r="CL583">
            <v>0</v>
          </cell>
          <cell r="CM583">
            <v>0</v>
          </cell>
          <cell r="CN583">
            <v>0</v>
          </cell>
          <cell r="CO583">
            <v>0</v>
          </cell>
          <cell r="CX583">
            <v>0</v>
          </cell>
          <cell r="CY583">
            <v>0</v>
          </cell>
          <cell r="DJ583" t="str">
            <v>НКРКП</v>
          </cell>
          <cell r="DL583">
            <v>40816</v>
          </cell>
          <cell r="DM583">
            <v>161</v>
          </cell>
        </row>
        <row r="584">
          <cell r="AF584">
            <v>39861</v>
          </cell>
          <cell r="AG584">
            <v>17</v>
          </cell>
          <cell r="AM584">
            <v>408.61799999999999</v>
          </cell>
          <cell r="AO584">
            <v>156014.43857999999</v>
          </cell>
          <cell r="AQ584">
            <v>127362.66520628298</v>
          </cell>
          <cell r="AU584">
            <v>0</v>
          </cell>
          <cell r="AW584">
            <v>0</v>
          </cell>
          <cell r="AY584">
            <v>118654.18835137396</v>
          </cell>
          <cell r="AZ584">
            <v>290.3792499385097</v>
          </cell>
          <cell r="BA584">
            <v>0</v>
          </cell>
          <cell r="BB584">
            <v>0</v>
          </cell>
          <cell r="BG584">
            <v>0</v>
          </cell>
          <cell r="BH584">
            <v>0</v>
          </cell>
          <cell r="BI584">
            <v>8708.4768549090168</v>
          </cell>
          <cell r="BJ584">
            <v>21.31202456795593</v>
          </cell>
          <cell r="BK584">
            <v>0</v>
          </cell>
          <cell r="BL584">
            <v>0</v>
          </cell>
          <cell r="BO584">
            <v>0</v>
          </cell>
          <cell r="BP584">
            <v>0</v>
          </cell>
          <cell r="CF584">
            <v>55.387647730831581</v>
          </cell>
          <cell r="CG584">
            <v>2142.25</v>
          </cell>
          <cell r="CJ584">
            <v>0</v>
          </cell>
          <cell r="CK584">
            <v>0</v>
          </cell>
          <cell r="CL584">
            <v>0</v>
          </cell>
          <cell r="CM584">
            <v>0</v>
          </cell>
          <cell r="CN584">
            <v>0</v>
          </cell>
          <cell r="CO584">
            <v>0</v>
          </cell>
          <cell r="CX584">
            <v>0</v>
          </cell>
          <cell r="CY584">
            <v>0</v>
          </cell>
          <cell r="DJ584" t="str">
            <v>НКРКП</v>
          </cell>
          <cell r="DL584">
            <v>40816</v>
          </cell>
          <cell r="DM584">
            <v>161</v>
          </cell>
        </row>
        <row r="585">
          <cell r="AF585">
            <v>39861</v>
          </cell>
          <cell r="AG585">
            <v>17</v>
          </cell>
          <cell r="AO585">
            <v>1816887.5999999999</v>
          </cell>
          <cell r="AQ585">
            <v>1375978.4994493825</v>
          </cell>
          <cell r="AY585">
            <v>333237.99364007305</v>
          </cell>
          <cell r="AZ585">
            <v>6506.5212753841197</v>
          </cell>
          <cell r="BC585">
            <v>0</v>
          </cell>
          <cell r="BD585">
            <v>0</v>
          </cell>
          <cell r="BG585">
            <v>0</v>
          </cell>
          <cell r="BH585">
            <v>0</v>
          </cell>
          <cell r="BI585">
            <v>20153.475521120108</v>
          </cell>
          <cell r="BJ585">
            <v>393.49960014683126</v>
          </cell>
          <cell r="BK585">
            <v>0</v>
          </cell>
          <cell r="BL585">
            <v>0</v>
          </cell>
          <cell r="BM585">
            <v>502858.90401164151</v>
          </cell>
          <cell r="BN585">
            <v>9818.3947206271787</v>
          </cell>
          <cell r="BO585">
            <v>0</v>
          </cell>
          <cell r="BP585">
            <v>0</v>
          </cell>
          <cell r="BY585">
            <v>0</v>
          </cell>
          <cell r="CF585">
            <v>155.5551376543695</v>
          </cell>
          <cell r="CG585">
            <v>2142.25</v>
          </cell>
          <cell r="CX585">
            <v>0</v>
          </cell>
          <cell r="CY585">
            <v>0</v>
          </cell>
          <cell r="DB585">
            <v>0</v>
          </cell>
          <cell r="DC585">
            <v>0</v>
          </cell>
          <cell r="DJ585" t="str">
            <v>МОС</v>
          </cell>
          <cell r="DL585">
            <v>40087</v>
          </cell>
          <cell r="DM585">
            <v>155</v>
          </cell>
          <cell r="DO585" t="str">
            <v>на теплову енергію</v>
          </cell>
        </row>
        <row r="586">
          <cell r="AF586">
            <v>39861</v>
          </cell>
          <cell r="AG586">
            <v>17</v>
          </cell>
          <cell r="AO586">
            <v>130477.34952</v>
          </cell>
          <cell r="AQ586">
            <v>63635.968865647636</v>
          </cell>
          <cell r="AY586">
            <v>15138.517261061948</v>
          </cell>
          <cell r="AZ586">
            <v>6529.7262168141597</v>
          </cell>
          <cell r="BC586">
            <v>0</v>
          </cell>
          <cell r="BD586">
            <v>0</v>
          </cell>
          <cell r="BG586">
            <v>0</v>
          </cell>
          <cell r="BH586">
            <v>0</v>
          </cell>
          <cell r="BI586">
            <v>893.85697506033796</v>
          </cell>
          <cell r="BJ586">
            <v>385.54907481898636</v>
          </cell>
          <cell r="BK586">
            <v>0</v>
          </cell>
          <cell r="BL586">
            <v>0</v>
          </cell>
          <cell r="BM586">
            <v>23843.29694288013</v>
          </cell>
          <cell r="BN586">
            <v>10284.375838026281</v>
          </cell>
          <cell r="BO586">
            <v>0</v>
          </cell>
          <cell r="BP586">
            <v>0</v>
          </cell>
          <cell r="BY586">
            <v>0</v>
          </cell>
          <cell r="CF586">
            <v>7.0666436041834277</v>
          </cell>
          <cell r="CG586">
            <v>2142.25</v>
          </cell>
          <cell r="CX586">
            <v>0</v>
          </cell>
          <cell r="CY586">
            <v>0</v>
          </cell>
          <cell r="DB586">
            <v>0</v>
          </cell>
          <cell r="DC586">
            <v>0</v>
          </cell>
          <cell r="DJ586" t="str">
            <v>МОС</v>
          </cell>
          <cell r="DL586">
            <v>40087</v>
          </cell>
          <cell r="DM586">
            <v>155</v>
          </cell>
          <cell r="DO586" t="str">
            <v>на теплову енергію</v>
          </cell>
        </row>
        <row r="587">
          <cell r="AF587">
            <v>39861</v>
          </cell>
          <cell r="AG587">
            <v>11</v>
          </cell>
          <cell r="AM587">
            <v>1613.6588999999999</v>
          </cell>
          <cell r="AO587">
            <v>179342.05014599999</v>
          </cell>
          <cell r="AQ587">
            <v>174350.28</v>
          </cell>
          <cell r="AU587">
            <v>0</v>
          </cell>
          <cell r="AW587">
            <v>0</v>
          </cell>
          <cell r="AY587">
            <v>147227.01999999999</v>
          </cell>
          <cell r="AZ587">
            <v>91.238005752021067</v>
          </cell>
          <cell r="BA587">
            <v>0</v>
          </cell>
          <cell r="BB587">
            <v>0</v>
          </cell>
          <cell r="BG587">
            <v>0</v>
          </cell>
          <cell r="BH587">
            <v>0</v>
          </cell>
          <cell r="BI587">
            <v>27123.26</v>
          </cell>
          <cell r="BJ587">
            <v>16.808546093601318</v>
          </cell>
          <cell r="BK587">
            <v>0</v>
          </cell>
          <cell r="BL587">
            <v>0</v>
          </cell>
          <cell r="BO587">
            <v>0</v>
          </cell>
          <cell r="BP587">
            <v>0</v>
          </cell>
          <cell r="CF587">
            <v>202.42399494032884</v>
          </cell>
          <cell r="CG587">
            <v>727.32</v>
          </cell>
          <cell r="CJ587">
            <v>0</v>
          </cell>
          <cell r="CK587">
            <v>0</v>
          </cell>
          <cell r="CL587">
            <v>0</v>
          </cell>
          <cell r="CM587">
            <v>0</v>
          </cell>
          <cell r="CN587">
            <v>0</v>
          </cell>
          <cell r="CO587">
            <v>0</v>
          </cell>
          <cell r="CX587">
            <v>0</v>
          </cell>
          <cell r="CY587">
            <v>0</v>
          </cell>
          <cell r="DJ587" t="str">
            <v>МОС</v>
          </cell>
          <cell r="DL587">
            <v>40563</v>
          </cell>
          <cell r="DM587">
            <v>40</v>
          </cell>
          <cell r="DO587" t="str">
            <v>тариф на послуги з централізованого опалення</v>
          </cell>
        </row>
        <row r="588">
          <cell r="AF588">
            <v>39861</v>
          </cell>
          <cell r="AG588">
            <v>11</v>
          </cell>
          <cell r="AM588">
            <v>6119.6271999999999</v>
          </cell>
          <cell r="AO588">
            <v>1831359.6358719999</v>
          </cell>
          <cell r="AQ588">
            <v>1747409.52</v>
          </cell>
          <cell r="AU588">
            <v>0</v>
          </cell>
          <cell r="AW588">
            <v>0</v>
          </cell>
          <cell r="AY588">
            <v>1644547.48</v>
          </cell>
          <cell r="AZ588">
            <v>268.7332783931675</v>
          </cell>
          <cell r="BA588">
            <v>0</v>
          </cell>
          <cell r="BB588">
            <v>0</v>
          </cell>
          <cell r="BG588">
            <v>0</v>
          </cell>
          <cell r="BH588">
            <v>0</v>
          </cell>
          <cell r="BI588">
            <v>102862.04</v>
          </cell>
          <cell r="BJ588">
            <v>16.808546768992723</v>
          </cell>
          <cell r="BK588">
            <v>0</v>
          </cell>
          <cell r="BL588">
            <v>0</v>
          </cell>
          <cell r="BO588">
            <v>0</v>
          </cell>
          <cell r="BP588">
            <v>0</v>
          </cell>
          <cell r="CF588">
            <v>767.67299801610454</v>
          </cell>
          <cell r="CG588">
            <v>2142.25</v>
          </cell>
          <cell r="CJ588">
            <v>0</v>
          </cell>
          <cell r="CK588">
            <v>0</v>
          </cell>
          <cell r="CL588">
            <v>0</v>
          </cell>
          <cell r="CM588">
            <v>0</v>
          </cell>
          <cell r="CN588">
            <v>0</v>
          </cell>
          <cell r="CO588">
            <v>0</v>
          </cell>
          <cell r="CX588">
            <v>0</v>
          </cell>
          <cell r="CY588">
            <v>0</v>
          </cell>
          <cell r="DJ588" t="str">
            <v>НКРКП</v>
          </cell>
          <cell r="DL588">
            <v>40816</v>
          </cell>
          <cell r="DM588">
            <v>161</v>
          </cell>
        </row>
        <row r="589">
          <cell r="AF589">
            <v>39861</v>
          </cell>
          <cell r="AG589">
            <v>11</v>
          </cell>
          <cell r="AM589">
            <v>62.678899999999999</v>
          </cell>
          <cell r="AO589">
            <v>21337.777926999999</v>
          </cell>
          <cell r="AQ589">
            <v>17898.060000000001</v>
          </cell>
          <cell r="AU589">
            <v>0</v>
          </cell>
          <cell r="AW589">
            <v>0</v>
          </cell>
          <cell r="AY589">
            <v>16844.509999999998</v>
          </cell>
          <cell r="AZ589">
            <v>268.74291029357568</v>
          </cell>
          <cell r="BA589">
            <v>0</v>
          </cell>
          <cell r="BB589">
            <v>0</v>
          </cell>
          <cell r="BG589">
            <v>0</v>
          </cell>
          <cell r="BH589">
            <v>0</v>
          </cell>
          <cell r="BI589">
            <v>1053.55</v>
          </cell>
          <cell r="BJ589">
            <v>16.80868681486114</v>
          </cell>
          <cell r="BK589">
            <v>0</v>
          </cell>
          <cell r="BL589">
            <v>0</v>
          </cell>
          <cell r="BO589">
            <v>0</v>
          </cell>
          <cell r="BP589">
            <v>0</v>
          </cell>
          <cell r="CF589">
            <v>7.862999183101878</v>
          </cell>
          <cell r="CG589">
            <v>2142.25</v>
          </cell>
          <cell r="CJ589">
            <v>0</v>
          </cell>
          <cell r="CK589">
            <v>0</v>
          </cell>
          <cell r="CL589">
            <v>0</v>
          </cell>
          <cell r="CM589">
            <v>0</v>
          </cell>
          <cell r="CN589">
            <v>0</v>
          </cell>
          <cell r="CO589">
            <v>0</v>
          </cell>
          <cell r="CX589">
            <v>0</v>
          </cell>
          <cell r="CY589">
            <v>0</v>
          </cell>
          <cell r="DJ589" t="str">
            <v>НКРКП</v>
          </cell>
          <cell r="DL589">
            <v>40816</v>
          </cell>
          <cell r="DM589">
            <v>161</v>
          </cell>
        </row>
        <row r="590">
          <cell r="AF590">
            <v>39861</v>
          </cell>
          <cell r="AG590">
            <v>11</v>
          </cell>
          <cell r="AO590">
            <v>254539.39036439999</v>
          </cell>
          <cell r="AQ590">
            <v>242883.1</v>
          </cell>
          <cell r="AY590">
            <v>17628.78</v>
          </cell>
          <cell r="AZ590">
            <v>1967.6339210972185</v>
          </cell>
          <cell r="BC590">
            <v>0</v>
          </cell>
          <cell r="BD590">
            <v>0</v>
          </cell>
          <cell r="BG590">
            <v>0</v>
          </cell>
          <cell r="BH590">
            <v>0</v>
          </cell>
          <cell r="BI590">
            <v>2854.49</v>
          </cell>
          <cell r="BJ590">
            <v>318.60351943996119</v>
          </cell>
          <cell r="BK590">
            <v>0</v>
          </cell>
          <cell r="BL590">
            <v>0</v>
          </cell>
          <cell r="BM590">
            <v>190563.05</v>
          </cell>
          <cell r="BN590">
            <v>21269.669329797372</v>
          </cell>
          <cell r="BO590">
            <v>0</v>
          </cell>
          <cell r="BP590">
            <v>0</v>
          </cell>
          <cell r="BY590">
            <v>1605</v>
          </cell>
          <cell r="CF590">
            <v>24.237997030193036</v>
          </cell>
          <cell r="CG590">
            <v>727.32</v>
          </cell>
          <cell r="CX590">
            <v>0</v>
          </cell>
          <cell r="CY590">
            <v>0</v>
          </cell>
          <cell r="DB590">
            <v>0</v>
          </cell>
          <cell r="DC590">
            <v>0</v>
          </cell>
          <cell r="DJ590" t="str">
            <v>МОС</v>
          </cell>
          <cell r="DL590">
            <v>40563</v>
          </cell>
          <cell r="DM590">
            <v>40</v>
          </cell>
          <cell r="DO590" t="str">
            <v>тариф на послуги з централізованого опалення</v>
          </cell>
        </row>
        <row r="591">
          <cell r="AF591">
            <v>39861</v>
          </cell>
          <cell r="AG591">
            <v>11</v>
          </cell>
          <cell r="AO591">
            <v>1247057.5940355998</v>
          </cell>
          <cell r="AQ591">
            <v>1051166.1000000001</v>
          </cell>
          <cell r="AY591">
            <v>196913.48</v>
          </cell>
          <cell r="AZ591">
            <v>5795.5684742657895</v>
          </cell>
          <cell r="BC591">
            <v>0</v>
          </cell>
          <cell r="BD591">
            <v>0</v>
          </cell>
          <cell r="BG591">
            <v>0</v>
          </cell>
          <cell r="BH591">
            <v>0</v>
          </cell>
          <cell r="BI591">
            <v>10825.35</v>
          </cell>
          <cell r="BJ591">
            <v>318.61230212829082</v>
          </cell>
          <cell r="BK591">
            <v>0</v>
          </cell>
          <cell r="BL591">
            <v>0</v>
          </cell>
          <cell r="BM591">
            <v>720711.81</v>
          </cell>
          <cell r="BN591">
            <v>21212.029999505543</v>
          </cell>
          <cell r="BO591">
            <v>0</v>
          </cell>
          <cell r="BP591">
            <v>0</v>
          </cell>
          <cell r="BY591">
            <v>1605</v>
          </cell>
          <cell r="CF591">
            <v>91.919001050297595</v>
          </cell>
          <cell r="CG591">
            <v>2142.25</v>
          </cell>
          <cell r="CX591">
            <v>0</v>
          </cell>
          <cell r="CY591">
            <v>0</v>
          </cell>
          <cell r="DB591">
            <v>0</v>
          </cell>
          <cell r="DC591">
            <v>0</v>
          </cell>
          <cell r="DJ591" t="str">
            <v>МОС</v>
          </cell>
          <cell r="DL591">
            <v>40101</v>
          </cell>
          <cell r="DM591">
            <v>1522</v>
          </cell>
          <cell r="DO591" t="str">
            <v>тарифи на виробництво, транспортування, постачання теплової енергії та послуги з централізованого опалення</v>
          </cell>
        </row>
        <row r="592">
          <cell r="AF592">
            <v>39861</v>
          </cell>
          <cell r="AG592">
            <v>11</v>
          </cell>
          <cell r="AO592">
            <v>18791.089980000001</v>
          </cell>
          <cell r="AQ592">
            <v>10765.34</v>
          </cell>
          <cell r="AY592">
            <v>2015.86</v>
          </cell>
          <cell r="AZ592">
            <v>5792.7011494252865</v>
          </cell>
          <cell r="BC592">
            <v>0</v>
          </cell>
          <cell r="BD592">
            <v>0</v>
          </cell>
          <cell r="BG592">
            <v>0</v>
          </cell>
          <cell r="BH592">
            <v>0</v>
          </cell>
          <cell r="BI592">
            <v>110.88</v>
          </cell>
          <cell r="BJ592">
            <v>318.62068965517238</v>
          </cell>
          <cell r="BK592">
            <v>0</v>
          </cell>
          <cell r="BL592">
            <v>0</v>
          </cell>
          <cell r="BM592">
            <v>7213.31</v>
          </cell>
          <cell r="BN592">
            <v>20727.902298850575</v>
          </cell>
          <cell r="BO592">
            <v>0</v>
          </cell>
          <cell r="BP592">
            <v>0</v>
          </cell>
          <cell r="BY592">
            <v>1605</v>
          </cell>
          <cell r="CF592">
            <v>0.9410012836970475</v>
          </cell>
          <cell r="CG592">
            <v>2142.25</v>
          </cell>
          <cell r="CX592">
            <v>0</v>
          </cell>
          <cell r="CY592">
            <v>0</v>
          </cell>
          <cell r="DB592">
            <v>0</v>
          </cell>
          <cell r="DC592">
            <v>0</v>
          </cell>
          <cell r="DJ592" t="str">
            <v>МОС</v>
          </cell>
          <cell r="DL592">
            <v>40101</v>
          </cell>
          <cell r="DM592">
            <v>1522</v>
          </cell>
          <cell r="DO592" t="str">
            <v>тарифи на виробництво, транспортування, постачання теплової енергії та послуги з централізованого опалення</v>
          </cell>
        </row>
        <row r="593">
          <cell r="AF593">
            <v>39861</v>
          </cell>
          <cell r="AG593">
            <v>8</v>
          </cell>
          <cell r="AM593">
            <v>306.40699999999998</v>
          </cell>
          <cell r="AO593">
            <v>37016.518991666664</v>
          </cell>
          <cell r="AQ593">
            <v>36101.96</v>
          </cell>
          <cell r="AU593">
            <v>0</v>
          </cell>
          <cell r="AW593">
            <v>0</v>
          </cell>
          <cell r="AY593">
            <v>30116.13924</v>
          </cell>
          <cell r="AZ593">
            <v>98.288026187391281</v>
          </cell>
          <cell r="BA593">
            <v>0</v>
          </cell>
          <cell r="BB593">
            <v>0</v>
          </cell>
          <cell r="BG593">
            <v>0</v>
          </cell>
          <cell r="BH593">
            <v>0</v>
          </cell>
          <cell r="BI593">
            <v>5985.82</v>
          </cell>
          <cell r="BJ593">
            <v>19.535519749875167</v>
          </cell>
          <cell r="BK593">
            <v>0</v>
          </cell>
          <cell r="BL593">
            <v>0</v>
          </cell>
          <cell r="BO593">
            <v>0</v>
          </cell>
          <cell r="BP593">
            <v>0</v>
          </cell>
          <cell r="CF593">
            <v>41.406999999999996</v>
          </cell>
          <cell r="CG593">
            <v>727.32</v>
          </cell>
          <cell r="CJ593">
            <v>0</v>
          </cell>
          <cell r="CK593">
            <v>0</v>
          </cell>
          <cell r="CL593">
            <v>0</v>
          </cell>
          <cell r="CM593">
            <v>0</v>
          </cell>
          <cell r="CN593">
            <v>0</v>
          </cell>
          <cell r="CO593">
            <v>0</v>
          </cell>
          <cell r="CX593">
            <v>0</v>
          </cell>
          <cell r="CY593">
            <v>0</v>
          </cell>
          <cell r="DJ593" t="str">
            <v>ОДА</v>
          </cell>
          <cell r="DL593">
            <v>40541</v>
          </cell>
          <cell r="DM593" t="str">
            <v>106-В</v>
          </cell>
          <cell r="DO593" t="str">
            <v>тарифи на постачання теплової енергії</v>
          </cell>
        </row>
        <row r="594">
          <cell r="AF594">
            <v>39861</v>
          </cell>
          <cell r="AG594">
            <v>8</v>
          </cell>
          <cell r="AM594">
            <v>5260.0596999999998</v>
          </cell>
          <cell r="AO594">
            <v>1679142.5577325001</v>
          </cell>
          <cell r="AQ594">
            <v>1625546.6</v>
          </cell>
          <cell r="AU594">
            <v>0</v>
          </cell>
          <cell r="AW594">
            <v>0</v>
          </cell>
          <cell r="AY594">
            <v>1522788.4210000001</v>
          </cell>
          <cell r="AZ594">
            <v>289.5002163188376</v>
          </cell>
          <cell r="BA594">
            <v>0</v>
          </cell>
          <cell r="BB594">
            <v>0</v>
          </cell>
          <cell r="BG594">
            <v>0</v>
          </cell>
          <cell r="BH594">
            <v>0</v>
          </cell>
          <cell r="BI594">
            <v>102758.18</v>
          </cell>
          <cell r="BJ594">
            <v>19.535553940575998</v>
          </cell>
          <cell r="BK594">
            <v>0</v>
          </cell>
          <cell r="BL594">
            <v>0</v>
          </cell>
          <cell r="BO594">
            <v>0</v>
          </cell>
          <cell r="BP594">
            <v>0</v>
          </cell>
          <cell r="CF594">
            <v>710.83600000000001</v>
          </cell>
          <cell r="CG594">
            <v>2142.25</v>
          </cell>
          <cell r="CJ594">
            <v>0</v>
          </cell>
          <cell r="CK594">
            <v>0</v>
          </cell>
          <cell r="CL594">
            <v>0</v>
          </cell>
          <cell r="CM594">
            <v>0</v>
          </cell>
          <cell r="CN594">
            <v>0</v>
          </cell>
          <cell r="CO594">
            <v>0</v>
          </cell>
          <cell r="CX594">
            <v>0</v>
          </cell>
          <cell r="CY594">
            <v>0</v>
          </cell>
          <cell r="DJ594" t="str">
            <v>НКРКП</v>
          </cell>
          <cell r="DL594">
            <v>40816</v>
          </cell>
          <cell r="DM594">
            <v>161</v>
          </cell>
        </row>
        <row r="595">
          <cell r="AF595">
            <v>39861</v>
          </cell>
          <cell r="AG595">
            <v>8</v>
          </cell>
          <cell r="AM595">
            <v>158.66730000000001</v>
          </cell>
          <cell r="AO595">
            <v>50650.568842500004</v>
          </cell>
          <cell r="AQ595">
            <v>49033.78</v>
          </cell>
          <cell r="AU595">
            <v>0</v>
          </cell>
          <cell r="AW595">
            <v>0</v>
          </cell>
          <cell r="AY595">
            <v>45934.124499999998</v>
          </cell>
          <cell r="AZ595">
            <v>289.4996290981191</v>
          </cell>
          <cell r="BA595">
            <v>0</v>
          </cell>
          <cell r="BB595">
            <v>0</v>
          </cell>
          <cell r="BG595">
            <v>0</v>
          </cell>
          <cell r="BH595">
            <v>0</v>
          </cell>
          <cell r="BI595">
            <v>3099.66</v>
          </cell>
          <cell r="BJ595">
            <v>19.535594290695055</v>
          </cell>
          <cell r="BK595">
            <v>0</v>
          </cell>
          <cell r="BL595">
            <v>0</v>
          </cell>
          <cell r="BO595">
            <v>0</v>
          </cell>
          <cell r="BP595">
            <v>0</v>
          </cell>
          <cell r="CF595">
            <v>21.442</v>
          </cell>
          <cell r="CG595">
            <v>2142.25</v>
          </cell>
          <cell r="CJ595">
            <v>0</v>
          </cell>
          <cell r="CK595">
            <v>0</v>
          </cell>
          <cell r="CL595">
            <v>0</v>
          </cell>
          <cell r="CM595">
            <v>0</v>
          </cell>
          <cell r="CN595">
            <v>0</v>
          </cell>
          <cell r="CO595">
            <v>0</v>
          </cell>
          <cell r="CX595">
            <v>0</v>
          </cell>
          <cell r="CY595">
            <v>0</v>
          </cell>
          <cell r="DJ595" t="str">
            <v>НКРКП</v>
          </cell>
          <cell r="DL595">
            <v>40816</v>
          </cell>
          <cell r="DM595">
            <v>161</v>
          </cell>
        </row>
        <row r="596">
          <cell r="AF596">
            <v>39861</v>
          </cell>
          <cell r="AG596">
            <v>8</v>
          </cell>
          <cell r="AO596">
            <v>42854.830018333334</v>
          </cell>
          <cell r="AQ596">
            <v>40718.06</v>
          </cell>
          <cell r="AY596">
            <v>4507.2</v>
          </cell>
          <cell r="AZ596">
            <v>2679.0299572039944</v>
          </cell>
          <cell r="BC596">
            <v>0</v>
          </cell>
          <cell r="BD596">
            <v>0</v>
          </cell>
          <cell r="BG596">
            <v>0</v>
          </cell>
          <cell r="BH596">
            <v>0</v>
          </cell>
          <cell r="BI596">
            <v>774.37</v>
          </cell>
          <cell r="BJ596">
            <v>460.27698525915361</v>
          </cell>
          <cell r="BK596">
            <v>0</v>
          </cell>
          <cell r="BL596">
            <v>0</v>
          </cell>
          <cell r="BM596">
            <v>30652.01</v>
          </cell>
          <cell r="BN596">
            <v>18219.216595339993</v>
          </cell>
          <cell r="BO596">
            <v>0</v>
          </cell>
          <cell r="BP596">
            <v>0</v>
          </cell>
          <cell r="BY596">
            <v>1605</v>
          </cell>
          <cell r="CF596">
            <v>6.1969971951823126</v>
          </cell>
          <cell r="CG596">
            <v>727.32</v>
          </cell>
          <cell r="CX596">
            <v>0</v>
          </cell>
          <cell r="CY596">
            <v>0</v>
          </cell>
          <cell r="DB596">
            <v>0</v>
          </cell>
          <cell r="DC596">
            <v>0</v>
          </cell>
          <cell r="DJ596" t="str">
            <v>ОДА</v>
          </cell>
          <cell r="DL596">
            <v>40541</v>
          </cell>
          <cell r="DM596" t="str">
            <v>106-В</v>
          </cell>
          <cell r="DO596" t="str">
            <v>тарифи на постачання теплової енергії</v>
          </cell>
        </row>
        <row r="597">
          <cell r="AF597">
            <v>39861</v>
          </cell>
          <cell r="AG597">
            <v>8</v>
          </cell>
          <cell r="AO597">
            <v>974572.6075066668</v>
          </cell>
          <cell r="AQ597">
            <v>849533.93</v>
          </cell>
          <cell r="AY597">
            <v>227905.41</v>
          </cell>
          <cell r="AZ597">
            <v>7891.0243892305143</v>
          </cell>
          <cell r="BC597">
            <v>0</v>
          </cell>
          <cell r="BD597">
            <v>0</v>
          </cell>
          <cell r="BG597">
            <v>0</v>
          </cell>
          <cell r="BH597">
            <v>0</v>
          </cell>
          <cell r="BI597">
            <v>13293.49</v>
          </cell>
          <cell r="BJ597">
            <v>460.27540025483353</v>
          </cell>
          <cell r="BK597">
            <v>0</v>
          </cell>
          <cell r="BL597">
            <v>0</v>
          </cell>
          <cell r="BM597">
            <v>526316.01</v>
          </cell>
          <cell r="BN597">
            <v>18223.228976234004</v>
          </cell>
          <cell r="BO597">
            <v>0</v>
          </cell>
          <cell r="BP597">
            <v>0</v>
          </cell>
          <cell r="BY597">
            <v>1605</v>
          </cell>
          <cell r="CF597">
            <v>106.38600070019839</v>
          </cell>
          <cell r="CG597">
            <v>2142.25</v>
          </cell>
          <cell r="CX597">
            <v>0</v>
          </cell>
          <cell r="CY597">
            <v>0</v>
          </cell>
          <cell r="DB597">
            <v>0</v>
          </cell>
          <cell r="DC597">
            <v>0</v>
          </cell>
          <cell r="DJ597" t="str">
            <v>МОС</v>
          </cell>
          <cell r="DL597">
            <v>39896</v>
          </cell>
          <cell r="DM597">
            <v>65</v>
          </cell>
          <cell r="DO597" t="str">
            <v>тарифи на виробництво, транспортування, постачання теплової енергії</v>
          </cell>
        </row>
        <row r="598">
          <cell r="AF598">
            <v>39861</v>
          </cell>
          <cell r="AG598">
            <v>8</v>
          </cell>
          <cell r="AO598">
            <v>29397.340225000004</v>
          </cell>
          <cell r="AQ598">
            <v>25625.61</v>
          </cell>
          <cell r="AY598">
            <v>6874.4800000000005</v>
          </cell>
          <cell r="AZ598">
            <v>7890.8172635445371</v>
          </cell>
          <cell r="BC598">
            <v>0</v>
          </cell>
          <cell r="BD598">
            <v>0</v>
          </cell>
          <cell r="BG598">
            <v>0</v>
          </cell>
          <cell r="BH598">
            <v>0</v>
          </cell>
          <cell r="BI598">
            <v>400.99</v>
          </cell>
          <cell r="BJ598">
            <v>460.27318640955008</v>
          </cell>
          <cell r="BK598">
            <v>0</v>
          </cell>
          <cell r="BL598">
            <v>0</v>
          </cell>
          <cell r="BM598">
            <v>15881.25</v>
          </cell>
          <cell r="BN598">
            <v>18229.166666666668</v>
          </cell>
          <cell r="BO598">
            <v>0</v>
          </cell>
          <cell r="BP598">
            <v>0</v>
          </cell>
          <cell r="BY598">
            <v>1605</v>
          </cell>
          <cell r="CF598">
            <v>3.2089998833002684</v>
          </cell>
          <cell r="CG598">
            <v>2142.25</v>
          </cell>
          <cell r="CX598">
            <v>0</v>
          </cell>
          <cell r="CY598">
            <v>0</v>
          </cell>
          <cell r="DB598">
            <v>0</v>
          </cell>
          <cell r="DC598">
            <v>0</v>
          </cell>
          <cell r="DJ598" t="str">
            <v>МОС</v>
          </cell>
          <cell r="DL598">
            <v>39896</v>
          </cell>
          <cell r="DM598">
            <v>65</v>
          </cell>
          <cell r="DO598" t="str">
            <v>тарифи на виробництво, транспортування, постачання теплової енергії</v>
          </cell>
        </row>
        <row r="599">
          <cell r="AF599">
            <v>39861</v>
          </cell>
          <cell r="AG599">
            <v>20</v>
          </cell>
          <cell r="AM599">
            <v>2242.9198999999999</v>
          </cell>
          <cell r="AO599">
            <v>297366.32034199999</v>
          </cell>
          <cell r="AQ599">
            <v>290844.46999999997</v>
          </cell>
          <cell r="AU599">
            <v>0</v>
          </cell>
          <cell r="AW599">
            <v>0</v>
          </cell>
          <cell r="AY599">
            <v>220914.72216</v>
          </cell>
          <cell r="AZ599">
            <v>98.494253923200745</v>
          </cell>
          <cell r="BA599">
            <v>0</v>
          </cell>
          <cell r="BB599">
            <v>0</v>
          </cell>
          <cell r="BG599">
            <v>0</v>
          </cell>
          <cell r="BH599">
            <v>0</v>
          </cell>
          <cell r="BI599">
            <v>69929.75</v>
          </cell>
          <cell r="BJ599">
            <v>31.177997038592419</v>
          </cell>
          <cell r="BK599">
            <v>0</v>
          </cell>
          <cell r="BL599">
            <v>0</v>
          </cell>
          <cell r="BO599">
            <v>0</v>
          </cell>
          <cell r="BP599">
            <v>0</v>
          </cell>
          <cell r="CF599">
            <v>303.738</v>
          </cell>
          <cell r="CG599">
            <v>727.32</v>
          </cell>
          <cell r="CJ599">
            <v>0</v>
          </cell>
          <cell r="CK599">
            <v>0</v>
          </cell>
          <cell r="CL599">
            <v>0</v>
          </cell>
          <cell r="CM599">
            <v>0</v>
          </cell>
          <cell r="CN599">
            <v>0</v>
          </cell>
          <cell r="CO599">
            <v>0</v>
          </cell>
          <cell r="CX599">
            <v>0</v>
          </cell>
          <cell r="CY599">
            <v>0</v>
          </cell>
          <cell r="DJ599" t="str">
            <v>МОС</v>
          </cell>
          <cell r="DL599">
            <v>40555</v>
          </cell>
          <cell r="DM599">
            <v>3</v>
          </cell>
          <cell r="DO599" t="str">
            <v>тарифи на послуги з централізованого опалення</v>
          </cell>
        </row>
        <row r="600">
          <cell r="AF600">
            <v>39861</v>
          </cell>
          <cell r="AG600">
            <v>20</v>
          </cell>
          <cell r="AM600">
            <v>5478.8395</v>
          </cell>
          <cell r="AO600">
            <v>1873215.2250499998</v>
          </cell>
          <cell r="AQ600">
            <v>1760257.35</v>
          </cell>
          <cell r="AU600">
            <v>0</v>
          </cell>
          <cell r="AW600">
            <v>0</v>
          </cell>
          <cell r="AY600">
            <v>1589438.1029999999</v>
          </cell>
          <cell r="AZ600">
            <v>290.10488498522358</v>
          </cell>
          <cell r="BA600">
            <v>0</v>
          </cell>
          <cell r="BB600">
            <v>0</v>
          </cell>
          <cell r="BG600">
            <v>0</v>
          </cell>
          <cell r="BH600">
            <v>0</v>
          </cell>
          <cell r="BI600">
            <v>170819.25</v>
          </cell>
          <cell r="BJ600">
            <v>31.177998552430672</v>
          </cell>
          <cell r="BK600">
            <v>0</v>
          </cell>
          <cell r="BL600">
            <v>0</v>
          </cell>
          <cell r="BO600">
            <v>0</v>
          </cell>
          <cell r="BP600">
            <v>0</v>
          </cell>
          <cell r="CF600">
            <v>741.94799999999998</v>
          </cell>
          <cell r="CG600">
            <v>2142.25</v>
          </cell>
          <cell r="CJ600">
            <v>0</v>
          </cell>
          <cell r="CK600">
            <v>0</v>
          </cell>
          <cell r="CL600">
            <v>0</v>
          </cell>
          <cell r="CM600">
            <v>0</v>
          </cell>
          <cell r="CN600">
            <v>0</v>
          </cell>
          <cell r="CO600">
            <v>0</v>
          </cell>
          <cell r="CX600">
            <v>0</v>
          </cell>
          <cell r="CY600">
            <v>0</v>
          </cell>
          <cell r="DJ600" t="str">
            <v>НКРКП</v>
          </cell>
          <cell r="DL600">
            <v>40816</v>
          </cell>
          <cell r="DM600">
            <v>161</v>
          </cell>
        </row>
        <row r="601">
          <cell r="AF601">
            <v>39861</v>
          </cell>
          <cell r="AG601">
            <v>20</v>
          </cell>
          <cell r="AM601">
            <v>385.2706</v>
          </cell>
          <cell r="AO601">
            <v>150261.95517666667</v>
          </cell>
          <cell r="AQ601">
            <v>123779.58</v>
          </cell>
          <cell r="AU601">
            <v>0</v>
          </cell>
          <cell r="AW601">
            <v>0</v>
          </cell>
          <cell r="AY601">
            <v>111767.60925000001</v>
          </cell>
          <cell r="AZ601">
            <v>290.10157860475209</v>
          </cell>
          <cell r="BA601">
            <v>0</v>
          </cell>
          <cell r="BB601">
            <v>0</v>
          </cell>
          <cell r="BG601">
            <v>0</v>
          </cell>
          <cell r="BH601">
            <v>0</v>
          </cell>
          <cell r="BI601">
            <v>12011.97</v>
          </cell>
          <cell r="BJ601">
            <v>31.178008392023681</v>
          </cell>
          <cell r="BK601">
            <v>0</v>
          </cell>
          <cell r="BL601">
            <v>0</v>
          </cell>
          <cell r="BO601">
            <v>0</v>
          </cell>
          <cell r="BP601">
            <v>0</v>
          </cell>
          <cell r="CF601">
            <v>52.173000000000002</v>
          </cell>
          <cell r="CG601">
            <v>2142.25</v>
          </cell>
          <cell r="CJ601">
            <v>0</v>
          </cell>
          <cell r="CK601">
            <v>0</v>
          </cell>
          <cell r="CL601">
            <v>0</v>
          </cell>
          <cell r="CM601">
            <v>0</v>
          </cell>
          <cell r="CN601">
            <v>0</v>
          </cell>
          <cell r="CO601">
            <v>0</v>
          </cell>
          <cell r="CX601">
            <v>0</v>
          </cell>
          <cell r="CY601">
            <v>0</v>
          </cell>
          <cell r="DJ601" t="str">
            <v>НКРКП</v>
          </cell>
          <cell r="DL601">
            <v>40816</v>
          </cell>
          <cell r="DM601">
            <v>161</v>
          </cell>
        </row>
        <row r="602">
          <cell r="AF602">
            <v>39861</v>
          </cell>
          <cell r="AG602">
            <v>20</v>
          </cell>
          <cell r="AO602">
            <v>258120.63277</v>
          </cell>
          <cell r="AQ602">
            <v>242912.2</v>
          </cell>
          <cell r="AY602">
            <v>33035.601719999999</v>
          </cell>
          <cell r="AZ602">
            <v>2711.4811484290353</v>
          </cell>
          <cell r="BC602">
            <v>0</v>
          </cell>
          <cell r="BD602">
            <v>0</v>
          </cell>
          <cell r="BG602">
            <v>0</v>
          </cell>
          <cell r="BH602">
            <v>0</v>
          </cell>
          <cell r="BI602">
            <v>4155.04</v>
          </cell>
          <cell r="BJ602">
            <v>341.03549033126495</v>
          </cell>
          <cell r="BK602">
            <v>0</v>
          </cell>
          <cell r="BL602">
            <v>0</v>
          </cell>
          <cell r="BM602">
            <v>171380.45</v>
          </cell>
          <cell r="BN602">
            <v>14066.486916839029</v>
          </cell>
          <cell r="BO602">
            <v>0</v>
          </cell>
          <cell r="BP602">
            <v>0</v>
          </cell>
          <cell r="BY602">
            <v>1605</v>
          </cell>
          <cell r="CF602">
            <v>45.420999999999999</v>
          </cell>
          <cell r="CG602">
            <v>727.32</v>
          </cell>
          <cell r="CX602">
            <v>0</v>
          </cell>
          <cell r="CY602">
            <v>0</v>
          </cell>
          <cell r="DB602">
            <v>0</v>
          </cell>
          <cell r="DC602">
            <v>0</v>
          </cell>
          <cell r="DJ602" t="str">
            <v>МОС</v>
          </cell>
          <cell r="DL602">
            <v>40555</v>
          </cell>
          <cell r="DM602">
            <v>3</v>
          </cell>
          <cell r="DO602" t="str">
            <v>тарифи на послуги з централізованого опалення</v>
          </cell>
        </row>
        <row r="603">
          <cell r="AF603">
            <v>39861</v>
          </cell>
          <cell r="AG603">
            <v>20</v>
          </cell>
          <cell r="AO603">
            <v>1013967.8868200001</v>
          </cell>
          <cell r="AQ603">
            <v>750353.72</v>
          </cell>
          <cell r="AY603">
            <v>237682.63750000001</v>
          </cell>
          <cell r="AZ603">
            <v>7986.3257361934329</v>
          </cell>
          <cell r="BC603">
            <v>0</v>
          </cell>
          <cell r="BD603">
            <v>0</v>
          </cell>
          <cell r="BG603">
            <v>0</v>
          </cell>
          <cell r="BH603">
            <v>0</v>
          </cell>
          <cell r="BI603">
            <v>10149.620000000001</v>
          </cell>
          <cell r="BJ603">
            <v>341.03530771608672</v>
          </cell>
          <cell r="BK603">
            <v>0</v>
          </cell>
          <cell r="BL603">
            <v>0</v>
          </cell>
          <cell r="BM603">
            <v>418633.07</v>
          </cell>
          <cell r="BN603">
            <v>14066.404244452509</v>
          </cell>
          <cell r="BO603">
            <v>0</v>
          </cell>
          <cell r="BP603">
            <v>0</v>
          </cell>
          <cell r="BY603">
            <v>1605</v>
          </cell>
          <cell r="CF603">
            <v>110.95</v>
          </cell>
          <cell r="CG603">
            <v>2142.25</v>
          </cell>
          <cell r="CX603">
            <v>0</v>
          </cell>
          <cell r="CY603">
            <v>0</v>
          </cell>
          <cell r="DB603">
            <v>0</v>
          </cell>
          <cell r="DC603">
            <v>0</v>
          </cell>
          <cell r="DJ603" t="str">
            <v>МОС</v>
          </cell>
          <cell r="DL603">
            <v>40093</v>
          </cell>
          <cell r="DM603">
            <v>614</v>
          </cell>
          <cell r="DO603" t="str">
            <v>тарифи на виробництво, транспортування, постачання теплової енергії</v>
          </cell>
        </row>
        <row r="604">
          <cell r="AF604">
            <v>39861</v>
          </cell>
          <cell r="AG604">
            <v>20</v>
          </cell>
          <cell r="AO604">
            <v>114555.19953333335</v>
          </cell>
          <cell r="AQ604">
            <v>52764.7</v>
          </cell>
          <cell r="AY604">
            <v>16713.834500000001</v>
          </cell>
          <cell r="AZ604">
            <v>7986.3505829510714</v>
          </cell>
          <cell r="BC604">
            <v>0</v>
          </cell>
          <cell r="BD604">
            <v>0</v>
          </cell>
          <cell r="BG604">
            <v>0</v>
          </cell>
          <cell r="BH604">
            <v>0</v>
          </cell>
          <cell r="BI604">
            <v>713.72</v>
          </cell>
          <cell r="BJ604">
            <v>341.03593272171253</v>
          </cell>
          <cell r="BK604">
            <v>0</v>
          </cell>
          <cell r="BL604">
            <v>0</v>
          </cell>
          <cell r="BM604">
            <v>29433.38</v>
          </cell>
          <cell r="BN604">
            <v>14064.115061162081</v>
          </cell>
          <cell r="BO604">
            <v>0</v>
          </cell>
          <cell r="BP604">
            <v>0</v>
          </cell>
          <cell r="BY604">
            <v>1605</v>
          </cell>
          <cell r="CF604">
            <v>7.8019999999999996</v>
          </cell>
          <cell r="CG604">
            <v>2142.25</v>
          </cell>
          <cell r="CX604">
            <v>0</v>
          </cell>
          <cell r="CY604">
            <v>0</v>
          </cell>
          <cell r="DB604">
            <v>0</v>
          </cell>
          <cell r="DC604">
            <v>0</v>
          </cell>
          <cell r="DJ604" t="str">
            <v>МОС</v>
          </cell>
          <cell r="DL604">
            <v>40093</v>
          </cell>
          <cell r="DM604">
            <v>614</v>
          </cell>
          <cell r="DO604" t="str">
            <v>тарифи на виробництво, транспортування, постачання теплової енергії</v>
          </cell>
        </row>
        <row r="605">
          <cell r="AF605">
            <v>39861</v>
          </cell>
          <cell r="AG605">
            <v>23</v>
          </cell>
          <cell r="AM605">
            <v>13304.7793</v>
          </cell>
          <cell r="AO605">
            <v>1682500.2156458334</v>
          </cell>
          <cell r="AQ605">
            <v>1645582.23</v>
          </cell>
          <cell r="AU605">
            <v>0</v>
          </cell>
          <cell r="AW605">
            <v>0</v>
          </cell>
          <cell r="AY605">
            <v>1285882.1223600002</v>
          </cell>
          <cell r="AZ605">
            <v>96.648136234773929</v>
          </cell>
          <cell r="BA605">
            <v>0</v>
          </cell>
          <cell r="BB605">
            <v>0</v>
          </cell>
          <cell r="BG605">
            <v>0</v>
          </cell>
          <cell r="BH605">
            <v>0</v>
          </cell>
          <cell r="BI605">
            <v>359700.11</v>
          </cell>
          <cell r="BJ605">
            <v>27.03540599128916</v>
          </cell>
          <cell r="BK605">
            <v>0</v>
          </cell>
          <cell r="BL605">
            <v>0</v>
          </cell>
          <cell r="BO605">
            <v>0</v>
          </cell>
          <cell r="BP605">
            <v>0</v>
          </cell>
          <cell r="CF605">
            <v>1767.973</v>
          </cell>
          <cell r="CG605">
            <v>727.32</v>
          </cell>
          <cell r="CJ605">
            <v>0</v>
          </cell>
          <cell r="CK605">
            <v>0</v>
          </cell>
          <cell r="CL605">
            <v>0</v>
          </cell>
          <cell r="CM605">
            <v>0</v>
          </cell>
          <cell r="CN605">
            <v>0</v>
          </cell>
          <cell r="CO605">
            <v>0</v>
          </cell>
          <cell r="CX605">
            <v>0</v>
          </cell>
          <cell r="CY605">
            <v>0</v>
          </cell>
          <cell r="DJ605" t="str">
            <v>МОС</v>
          </cell>
          <cell r="DL605">
            <v>40590</v>
          </cell>
          <cell r="DM605">
            <v>147</v>
          </cell>
          <cell r="DO605" t="str">
            <v>тарифи на послуги з централізованого опалення</v>
          </cell>
        </row>
        <row r="606">
          <cell r="AF606">
            <v>39861</v>
          </cell>
          <cell r="AG606">
            <v>23</v>
          </cell>
          <cell r="AM606">
            <v>16622.799800000001</v>
          </cell>
          <cell r="AO606">
            <v>5510319.6103683338</v>
          </cell>
          <cell r="AQ606">
            <v>5181377.3099999996</v>
          </cell>
          <cell r="AU606">
            <v>0</v>
          </cell>
          <cell r="AW606">
            <v>0</v>
          </cell>
          <cell r="AY606">
            <v>4731973.1800000006</v>
          </cell>
          <cell r="AZ606">
            <v>284.66763944302573</v>
          </cell>
          <cell r="BA606">
            <v>0</v>
          </cell>
          <cell r="BB606">
            <v>0</v>
          </cell>
          <cell r="BG606">
            <v>0</v>
          </cell>
          <cell r="BH606">
            <v>0</v>
          </cell>
          <cell r="BI606">
            <v>449404.13</v>
          </cell>
          <cell r="BJ606">
            <v>27.035405311203952</v>
          </cell>
          <cell r="BK606">
            <v>0</v>
          </cell>
          <cell r="BL606">
            <v>0</v>
          </cell>
          <cell r="BO606">
            <v>0</v>
          </cell>
          <cell r="BP606">
            <v>0</v>
          </cell>
          <cell r="CF606">
            <v>2208.88</v>
          </cell>
          <cell r="CG606">
            <v>2142.25</v>
          </cell>
          <cell r="CJ606">
            <v>0</v>
          </cell>
          <cell r="CK606">
            <v>0</v>
          </cell>
          <cell r="CL606">
            <v>0</v>
          </cell>
          <cell r="CM606">
            <v>0</v>
          </cell>
          <cell r="CN606">
            <v>0</v>
          </cell>
          <cell r="CO606">
            <v>0</v>
          </cell>
          <cell r="CX606">
            <v>0</v>
          </cell>
          <cell r="CY606">
            <v>0</v>
          </cell>
          <cell r="DJ606" t="str">
            <v>НКРКП</v>
          </cell>
          <cell r="DL606">
            <v>40816</v>
          </cell>
          <cell r="DM606">
            <v>161</v>
          </cell>
        </row>
        <row r="607">
          <cell r="AF607">
            <v>39861</v>
          </cell>
          <cell r="AG607">
            <v>23</v>
          </cell>
          <cell r="AM607">
            <v>2436.0589</v>
          </cell>
          <cell r="AO607">
            <v>839668.90184833331</v>
          </cell>
          <cell r="AQ607">
            <v>759327.59</v>
          </cell>
          <cell r="AU607">
            <v>0</v>
          </cell>
          <cell r="AW607">
            <v>0</v>
          </cell>
          <cell r="AY607">
            <v>693467.74749999994</v>
          </cell>
          <cell r="AZ607">
            <v>284.66789021398455</v>
          </cell>
          <cell r="BA607">
            <v>0</v>
          </cell>
          <cell r="BB607">
            <v>0</v>
          </cell>
          <cell r="BG607">
            <v>0</v>
          </cell>
          <cell r="BH607">
            <v>0</v>
          </cell>
          <cell r="BI607">
            <v>65859.839999999997</v>
          </cell>
          <cell r="BJ607">
            <v>27.035405424721052</v>
          </cell>
          <cell r="BK607">
            <v>0</v>
          </cell>
          <cell r="BL607">
            <v>0</v>
          </cell>
          <cell r="BO607">
            <v>0</v>
          </cell>
          <cell r="BP607">
            <v>0</v>
          </cell>
          <cell r="CF607">
            <v>323.70999999999998</v>
          </cell>
          <cell r="CG607">
            <v>2142.25</v>
          </cell>
          <cell r="CJ607">
            <v>0</v>
          </cell>
          <cell r="CK607">
            <v>0</v>
          </cell>
          <cell r="CL607">
            <v>0</v>
          </cell>
          <cell r="CM607">
            <v>0</v>
          </cell>
          <cell r="CN607">
            <v>0</v>
          </cell>
          <cell r="CO607">
            <v>0</v>
          </cell>
          <cell r="CX607">
            <v>0</v>
          </cell>
          <cell r="CY607">
            <v>0</v>
          </cell>
          <cell r="DJ607" t="str">
            <v>НКРКП</v>
          </cell>
          <cell r="DL607">
            <v>40816</v>
          </cell>
          <cell r="DM607">
            <v>161</v>
          </cell>
        </row>
        <row r="608">
          <cell r="AF608">
            <v>39861</v>
          </cell>
          <cell r="AG608">
            <v>23</v>
          </cell>
          <cell r="AO608">
            <v>1513172.94099</v>
          </cell>
          <cell r="AQ608">
            <v>1427001.69</v>
          </cell>
          <cell r="AY608">
            <v>142313.24976000001</v>
          </cell>
          <cell r="AZ608">
            <v>1930.1527399378285</v>
          </cell>
          <cell r="BC608">
            <v>0</v>
          </cell>
          <cell r="BD608">
            <v>0</v>
          </cell>
          <cell r="BG608">
            <v>0</v>
          </cell>
          <cell r="BH608">
            <v>0</v>
          </cell>
          <cell r="BI608">
            <v>30.63</v>
          </cell>
          <cell r="BJ608">
            <v>0.41542567908468003</v>
          </cell>
          <cell r="BK608">
            <v>0</v>
          </cell>
          <cell r="BL608">
            <v>0</v>
          </cell>
          <cell r="BM608">
            <v>1079075.1299999999</v>
          </cell>
          <cell r="BN608">
            <v>14635.178539459333</v>
          </cell>
          <cell r="BO608">
            <v>0</v>
          </cell>
          <cell r="BP608">
            <v>0</v>
          </cell>
          <cell r="BY608">
            <v>1605</v>
          </cell>
          <cell r="CF608">
            <v>195.66800000000001</v>
          </cell>
          <cell r="CG608">
            <v>727.32</v>
          </cell>
          <cell r="CX608">
            <v>0</v>
          </cell>
          <cell r="CY608">
            <v>0</v>
          </cell>
          <cell r="DB608">
            <v>0</v>
          </cell>
          <cell r="DC608">
            <v>0</v>
          </cell>
          <cell r="DJ608" t="str">
            <v>МОС</v>
          </cell>
          <cell r="DL608">
            <v>40590</v>
          </cell>
          <cell r="DM608">
            <v>147</v>
          </cell>
          <cell r="DO608" t="str">
            <v>тарифи на послуги з централізованого опалення</v>
          </cell>
        </row>
        <row r="609">
          <cell r="AF609">
            <v>39861</v>
          </cell>
          <cell r="AG609">
            <v>23</v>
          </cell>
          <cell r="AO609">
            <v>2896342.5411133338</v>
          </cell>
          <cell r="AQ609">
            <v>2128776.39</v>
          </cell>
          <cell r="AY609">
            <v>523705.14624999999</v>
          </cell>
          <cell r="AZ609">
            <v>5685.0813538328593</v>
          </cell>
          <cell r="BC609">
            <v>0</v>
          </cell>
          <cell r="BD609">
            <v>0</v>
          </cell>
          <cell r="BG609">
            <v>0</v>
          </cell>
          <cell r="BH609">
            <v>0</v>
          </cell>
          <cell r="BI609">
            <v>38.270000000000003</v>
          </cell>
          <cell r="BJ609">
            <v>0.41543999513673596</v>
          </cell>
          <cell r="BK609">
            <v>0</v>
          </cell>
          <cell r="BL609">
            <v>0</v>
          </cell>
          <cell r="BM609">
            <v>1348178.99</v>
          </cell>
          <cell r="BN609">
            <v>14635.157383042841</v>
          </cell>
          <cell r="BO609">
            <v>0</v>
          </cell>
          <cell r="BP609">
            <v>0</v>
          </cell>
          <cell r="BY609">
            <v>1605</v>
          </cell>
          <cell r="CF609">
            <v>244.465</v>
          </cell>
          <cell r="CG609">
            <v>2142.25</v>
          </cell>
          <cell r="CX609">
            <v>0</v>
          </cell>
          <cell r="CY609">
            <v>0</v>
          </cell>
          <cell r="DB609">
            <v>0</v>
          </cell>
          <cell r="DC609">
            <v>0</v>
          </cell>
          <cell r="DJ609" t="str">
            <v>МОС</v>
          </cell>
          <cell r="DL609">
            <v>40107</v>
          </cell>
          <cell r="DM609">
            <v>469</v>
          </cell>
          <cell r="DO609" t="str">
            <v>тарифи на виробництво, транспортування, постачання теплової енергії</v>
          </cell>
        </row>
        <row r="610">
          <cell r="AF610">
            <v>39861</v>
          </cell>
          <cell r="AG610">
            <v>23</v>
          </cell>
          <cell r="AO610">
            <v>499449.85312500002</v>
          </cell>
          <cell r="AQ610">
            <v>311972.36</v>
          </cell>
          <cell r="AY610">
            <v>76750.390749999991</v>
          </cell>
          <cell r="AZ610">
            <v>5685.2141296296286</v>
          </cell>
          <cell r="BC610">
            <v>0</v>
          </cell>
          <cell r="BD610">
            <v>0</v>
          </cell>
          <cell r="BG610">
            <v>0</v>
          </cell>
          <cell r="BH610">
            <v>0</v>
          </cell>
          <cell r="BI610">
            <v>5.61</v>
          </cell>
          <cell r="BJ610">
            <v>0.41555555555555562</v>
          </cell>
          <cell r="BK610">
            <v>0</v>
          </cell>
          <cell r="BL610">
            <v>0</v>
          </cell>
          <cell r="BM610">
            <v>197573.17</v>
          </cell>
          <cell r="BN610">
            <v>14635.049629629631</v>
          </cell>
          <cell r="BO610">
            <v>0</v>
          </cell>
          <cell r="BP610">
            <v>0</v>
          </cell>
          <cell r="BY610">
            <v>1605</v>
          </cell>
          <cell r="CF610">
            <v>35.826999999999998</v>
          </cell>
          <cell r="CG610">
            <v>2142.25</v>
          </cell>
          <cell r="CX610">
            <v>0</v>
          </cell>
          <cell r="CY610">
            <v>0</v>
          </cell>
          <cell r="DB610">
            <v>0</v>
          </cell>
          <cell r="DC610">
            <v>0</v>
          </cell>
          <cell r="DJ610" t="str">
            <v>МОС</v>
          </cell>
          <cell r="DL610">
            <v>40107</v>
          </cell>
          <cell r="DM610">
            <v>469</v>
          </cell>
          <cell r="DO610" t="str">
            <v>тарифи на виробництво, транспортування, постачання теплової енергії</v>
          </cell>
        </row>
        <row r="611">
          <cell r="AF611">
            <v>39861</v>
          </cell>
          <cell r="AG611">
            <v>21</v>
          </cell>
          <cell r="AM611">
            <v>2658.6635000000001</v>
          </cell>
          <cell r="AO611">
            <v>294260.87618000002</v>
          </cell>
          <cell r="AQ611">
            <v>287001.5</v>
          </cell>
          <cell r="AU611">
            <v>0</v>
          </cell>
          <cell r="AW611">
            <v>0</v>
          </cell>
          <cell r="AY611">
            <v>248701.25544000001</v>
          </cell>
          <cell r="AZ611">
            <v>93.543713012195795</v>
          </cell>
          <cell r="BA611">
            <v>0</v>
          </cell>
          <cell r="BB611">
            <v>0</v>
          </cell>
          <cell r="BG611">
            <v>0</v>
          </cell>
          <cell r="BH611">
            <v>0</v>
          </cell>
          <cell r="BI611">
            <v>38300.239999999998</v>
          </cell>
          <cell r="BJ611">
            <v>14.405824580658663</v>
          </cell>
          <cell r="BK611">
            <v>0</v>
          </cell>
          <cell r="BL611">
            <v>0</v>
          </cell>
          <cell r="BO611">
            <v>0</v>
          </cell>
          <cell r="BP611">
            <v>0</v>
          </cell>
          <cell r="CF611">
            <v>341.94200000000001</v>
          </cell>
          <cell r="CG611">
            <v>727.32</v>
          </cell>
          <cell r="CJ611">
            <v>0</v>
          </cell>
          <cell r="CK611">
            <v>0</v>
          </cell>
          <cell r="CL611">
            <v>0</v>
          </cell>
          <cell r="CM611">
            <v>0</v>
          </cell>
          <cell r="CN611">
            <v>0</v>
          </cell>
          <cell r="CO611">
            <v>0</v>
          </cell>
          <cell r="CX611">
            <v>0</v>
          </cell>
          <cell r="CY611">
            <v>0</v>
          </cell>
          <cell r="DJ611" t="str">
            <v>МОС</v>
          </cell>
          <cell r="DL611">
            <v>40568</v>
          </cell>
          <cell r="DM611">
            <v>6</v>
          </cell>
          <cell r="DO611" t="str">
            <v>тарифи на послуги з централізованого опалення</v>
          </cell>
        </row>
        <row r="612">
          <cell r="AF612">
            <v>39861</v>
          </cell>
          <cell r="AG612">
            <v>21</v>
          </cell>
          <cell r="AM612">
            <v>6761.2928000000002</v>
          </cell>
          <cell r="AO612">
            <v>2031768.4999225857</v>
          </cell>
          <cell r="AQ612">
            <v>1960300.47</v>
          </cell>
          <cell r="AU612">
            <v>0</v>
          </cell>
          <cell r="AW612">
            <v>0</v>
          </cell>
          <cell r="AY612">
            <v>1862898.4577500001</v>
          </cell>
          <cell r="AZ612">
            <v>275.52400300575653</v>
          </cell>
          <cell r="BA612">
            <v>0</v>
          </cell>
          <cell r="BB612">
            <v>0</v>
          </cell>
          <cell r="BG612">
            <v>0</v>
          </cell>
          <cell r="BH612">
            <v>0</v>
          </cell>
          <cell r="BI612">
            <v>97402.01</v>
          </cell>
          <cell r="BJ612">
            <v>14.405826353208663</v>
          </cell>
          <cell r="BK612">
            <v>0</v>
          </cell>
          <cell r="BL612">
            <v>0</v>
          </cell>
          <cell r="BO612">
            <v>0</v>
          </cell>
          <cell r="BP612">
            <v>0</v>
          </cell>
          <cell r="CF612">
            <v>869.59900000000005</v>
          </cell>
          <cell r="CG612">
            <v>2142.25</v>
          </cell>
          <cell r="CJ612">
            <v>0</v>
          </cell>
          <cell r="CK612">
            <v>0</v>
          </cell>
          <cell r="CL612">
            <v>0</v>
          </cell>
          <cell r="CM612">
            <v>0</v>
          </cell>
          <cell r="CN612">
            <v>0</v>
          </cell>
          <cell r="CO612">
            <v>0</v>
          </cell>
          <cell r="CX612">
            <v>0</v>
          </cell>
          <cell r="CY612">
            <v>0</v>
          </cell>
          <cell r="DJ612" t="str">
            <v>НКРКП</v>
          </cell>
          <cell r="DL612">
            <v>40816</v>
          </cell>
          <cell r="DM612">
            <v>161</v>
          </cell>
        </row>
        <row r="613">
          <cell r="AF613">
            <v>39861</v>
          </cell>
          <cell r="AG613">
            <v>21</v>
          </cell>
          <cell r="AM613">
            <v>189.7003</v>
          </cell>
          <cell r="AO613">
            <v>57006.837153</v>
          </cell>
          <cell r="AQ613">
            <v>55001.56</v>
          </cell>
          <cell r="AU613">
            <v>0</v>
          </cell>
          <cell r="AW613">
            <v>0</v>
          </cell>
          <cell r="AY613">
            <v>52268.757750000004</v>
          </cell>
          <cell r="AZ613">
            <v>275.53334259355415</v>
          </cell>
          <cell r="BA613">
            <v>0</v>
          </cell>
          <cell r="BB613">
            <v>0</v>
          </cell>
          <cell r="BG613">
            <v>0</v>
          </cell>
          <cell r="BH613">
            <v>0</v>
          </cell>
          <cell r="BI613">
            <v>2732.8</v>
          </cell>
          <cell r="BJ613">
            <v>14.405881276940523</v>
          </cell>
          <cell r="BK613">
            <v>0</v>
          </cell>
          <cell r="BL613">
            <v>0</v>
          </cell>
          <cell r="BO613">
            <v>0</v>
          </cell>
          <cell r="BP613">
            <v>0</v>
          </cell>
          <cell r="CF613">
            <v>24.399000000000001</v>
          </cell>
          <cell r="CG613">
            <v>2142.25</v>
          </cell>
          <cell r="CJ613">
            <v>0</v>
          </cell>
          <cell r="CK613">
            <v>0</v>
          </cell>
          <cell r="CL613">
            <v>0</v>
          </cell>
          <cell r="CM613">
            <v>0</v>
          </cell>
          <cell r="CN613">
            <v>0</v>
          </cell>
          <cell r="CO613">
            <v>0</v>
          </cell>
          <cell r="CX613">
            <v>0</v>
          </cell>
          <cell r="CY613">
            <v>0</v>
          </cell>
          <cell r="DJ613" t="str">
            <v>НКРКП</v>
          </cell>
          <cell r="DL613">
            <v>40816</v>
          </cell>
          <cell r="DM613">
            <v>161</v>
          </cell>
        </row>
        <row r="614">
          <cell r="AF614">
            <v>39861</v>
          </cell>
          <cell r="AG614">
            <v>21</v>
          </cell>
          <cell r="AO614">
            <v>345971.63450006995</v>
          </cell>
          <cell r="AQ614">
            <v>329037.69</v>
          </cell>
          <cell r="AY614">
            <v>28050.550440000003</v>
          </cell>
          <cell r="AZ614">
            <v>1932.6147619933447</v>
          </cell>
          <cell r="BC614">
            <v>0</v>
          </cell>
          <cell r="BD614">
            <v>0</v>
          </cell>
          <cell r="BG614">
            <v>0</v>
          </cell>
          <cell r="BH614">
            <v>0</v>
          </cell>
          <cell r="BI614">
            <v>3705.44</v>
          </cell>
          <cell r="BJ614">
            <v>255.29581171672078</v>
          </cell>
          <cell r="BK614">
            <v>0</v>
          </cell>
          <cell r="BL614">
            <v>0</v>
          </cell>
          <cell r="BM614">
            <v>244728.38</v>
          </cell>
          <cell r="BN614">
            <v>16861.190687804443</v>
          </cell>
          <cell r="BO614">
            <v>0</v>
          </cell>
          <cell r="BP614">
            <v>0</v>
          </cell>
          <cell r="BY614">
            <v>1605</v>
          </cell>
          <cell r="CF614">
            <v>38.567</v>
          </cell>
          <cell r="CG614">
            <v>727.32</v>
          </cell>
          <cell r="CX614">
            <v>0</v>
          </cell>
          <cell r="CY614">
            <v>0</v>
          </cell>
          <cell r="DB614">
            <v>0</v>
          </cell>
          <cell r="DC614">
            <v>0</v>
          </cell>
          <cell r="DJ614" t="str">
            <v>МОС</v>
          </cell>
          <cell r="DL614">
            <v>40568</v>
          </cell>
          <cell r="DM614">
            <v>6</v>
          </cell>
          <cell r="DO614" t="str">
            <v>тарифи на послуги з централізованого опалення</v>
          </cell>
        </row>
        <row r="615">
          <cell r="AF615">
            <v>39861</v>
          </cell>
          <cell r="AG615">
            <v>21</v>
          </cell>
          <cell r="AO615">
            <v>1142320.5409416656</v>
          </cell>
          <cell r="AQ615">
            <v>975561.48</v>
          </cell>
          <cell r="AY615">
            <v>210116.16449999998</v>
          </cell>
          <cell r="AZ615">
            <v>5692.440806150159</v>
          </cell>
          <cell r="BC615">
            <v>0</v>
          </cell>
          <cell r="BD615">
            <v>0</v>
          </cell>
          <cell r="BG615">
            <v>0</v>
          </cell>
          <cell r="BH615">
            <v>0</v>
          </cell>
          <cell r="BI615">
            <v>9423.36</v>
          </cell>
          <cell r="BJ615">
            <v>255.2964886004435</v>
          </cell>
          <cell r="BK615">
            <v>0</v>
          </cell>
          <cell r="BL615">
            <v>0</v>
          </cell>
          <cell r="BM615">
            <v>620908.77</v>
          </cell>
          <cell r="BN615">
            <v>16821.582611957983</v>
          </cell>
          <cell r="BO615">
            <v>0</v>
          </cell>
          <cell r="BP615">
            <v>0</v>
          </cell>
          <cell r="BY615">
            <v>1605</v>
          </cell>
          <cell r="CF615">
            <v>98.081999999999994</v>
          </cell>
          <cell r="CG615">
            <v>2142.25</v>
          </cell>
          <cell r="CX615">
            <v>0</v>
          </cell>
          <cell r="CY615">
            <v>0</v>
          </cell>
          <cell r="DB615">
            <v>0</v>
          </cell>
          <cell r="DC615">
            <v>0</v>
          </cell>
          <cell r="DJ615" t="str">
            <v>МОС</v>
          </cell>
          <cell r="DL615">
            <v>39868</v>
          </cell>
          <cell r="DM615">
            <v>35</v>
          </cell>
          <cell r="DO615" t="str">
            <v>тарифи на виробництво, транспортування, постачання теплової енергії та послуги з централізованого опалення</v>
          </cell>
        </row>
        <row r="616">
          <cell r="AF616">
            <v>39861</v>
          </cell>
          <cell r="AG616">
            <v>21</v>
          </cell>
          <cell r="AO616">
            <v>32049.689828333339</v>
          </cell>
          <cell r="AQ616">
            <v>27371.43</v>
          </cell>
          <cell r="AY616">
            <v>5895.4719999999998</v>
          </cell>
          <cell r="AZ616">
            <v>5692.808033989957</v>
          </cell>
          <cell r="BC616">
            <v>0</v>
          </cell>
          <cell r="BD616">
            <v>0</v>
          </cell>
          <cell r="BG616">
            <v>0</v>
          </cell>
          <cell r="BH616">
            <v>0</v>
          </cell>
          <cell r="BI616">
            <v>264.39</v>
          </cell>
          <cell r="BJ616">
            <v>255.3012746234067</v>
          </cell>
          <cell r="BK616">
            <v>0</v>
          </cell>
          <cell r="BL616">
            <v>0</v>
          </cell>
          <cell r="BM616">
            <v>17595.009999999998</v>
          </cell>
          <cell r="BN616">
            <v>16990.16029354963</v>
          </cell>
          <cell r="BO616">
            <v>0</v>
          </cell>
          <cell r="BP616">
            <v>0</v>
          </cell>
          <cell r="BY616">
            <v>1605</v>
          </cell>
          <cell r="CF616">
            <v>2.7519999999999998</v>
          </cell>
          <cell r="CG616">
            <v>2142.25</v>
          </cell>
          <cell r="CX616">
            <v>0</v>
          </cell>
          <cell r="CY616">
            <v>0</v>
          </cell>
          <cell r="DB616">
            <v>0</v>
          </cell>
          <cell r="DC616">
            <v>0</v>
          </cell>
          <cell r="DJ616" t="str">
            <v>МОС</v>
          </cell>
          <cell r="DL616">
            <v>39868</v>
          </cell>
          <cell r="DM616">
            <v>35</v>
          </cell>
          <cell r="DO616" t="str">
            <v>тарифи на виробництво, транспортування, постачання теплової енергії та послуги з централізованого опалення</v>
          </cell>
        </row>
        <row r="617">
          <cell r="AF617">
            <v>39861</v>
          </cell>
          <cell r="AG617">
            <v>19</v>
          </cell>
          <cell r="AM617">
            <v>186.89580000000001</v>
          </cell>
          <cell r="AO617">
            <v>22090.7097684</v>
          </cell>
          <cell r="AQ617">
            <v>21538.69</v>
          </cell>
          <cell r="AU617">
            <v>0</v>
          </cell>
          <cell r="AW617">
            <v>0</v>
          </cell>
          <cell r="AY617">
            <v>18289.91604</v>
          </cell>
          <cell r="AZ617">
            <v>97.861567996712608</v>
          </cell>
          <cell r="BA617">
            <v>0</v>
          </cell>
          <cell r="BB617">
            <v>0</v>
          </cell>
          <cell r="BG617">
            <v>0</v>
          </cell>
          <cell r="BH617">
            <v>0</v>
          </cell>
          <cell r="BI617">
            <v>3248.77</v>
          </cell>
          <cell r="BJ617">
            <v>17.382787628186399</v>
          </cell>
          <cell r="BK617">
            <v>0</v>
          </cell>
          <cell r="BL617">
            <v>0</v>
          </cell>
          <cell r="BO617">
            <v>0</v>
          </cell>
          <cell r="BP617">
            <v>0</v>
          </cell>
          <cell r="CF617">
            <v>25.146999999999998</v>
          </cell>
          <cell r="CG617">
            <v>727.32</v>
          </cell>
          <cell r="CJ617">
            <v>0</v>
          </cell>
          <cell r="CK617">
            <v>0</v>
          </cell>
          <cell r="CL617">
            <v>0</v>
          </cell>
          <cell r="CM617">
            <v>0</v>
          </cell>
          <cell r="CN617">
            <v>0</v>
          </cell>
          <cell r="CO617">
            <v>0</v>
          </cell>
          <cell r="CX617">
            <v>0</v>
          </cell>
          <cell r="CY617">
            <v>0</v>
          </cell>
          <cell r="DJ617" t="str">
            <v>МОС</v>
          </cell>
          <cell r="DL617">
            <v>40542</v>
          </cell>
          <cell r="DM617">
            <v>133</v>
          </cell>
          <cell r="DO617" t="str">
            <v>тарифи на послуги з централізованого опалення</v>
          </cell>
        </row>
        <row r="618">
          <cell r="AF618">
            <v>39861</v>
          </cell>
          <cell r="AG618">
            <v>19</v>
          </cell>
          <cell r="AM618">
            <v>4204.4961000000003</v>
          </cell>
          <cell r="AO618">
            <v>1365031.7038260002</v>
          </cell>
          <cell r="AQ618">
            <v>1285010.3999999999</v>
          </cell>
          <cell r="AU618">
            <v>0</v>
          </cell>
          <cell r="AW618">
            <v>0</v>
          </cell>
          <cell r="AY618">
            <v>1211924.3812500001</v>
          </cell>
          <cell r="AZ618">
            <v>288.24485798666814</v>
          </cell>
          <cell r="BA618">
            <v>0</v>
          </cell>
          <cell r="BB618">
            <v>0</v>
          </cell>
          <cell r="BG618">
            <v>0</v>
          </cell>
          <cell r="BH618">
            <v>0</v>
          </cell>
          <cell r="BI618">
            <v>73086.02</v>
          </cell>
          <cell r="BJ618">
            <v>17.382825019150332</v>
          </cell>
          <cell r="BK618">
            <v>0</v>
          </cell>
          <cell r="BL618">
            <v>0</v>
          </cell>
          <cell r="BO618">
            <v>0</v>
          </cell>
          <cell r="BP618">
            <v>0</v>
          </cell>
          <cell r="CF618">
            <v>565.72500000000002</v>
          </cell>
          <cell r="CG618">
            <v>2142.25</v>
          </cell>
          <cell r="CJ618">
            <v>0</v>
          </cell>
          <cell r="CK618">
            <v>0</v>
          </cell>
          <cell r="CL618">
            <v>0</v>
          </cell>
          <cell r="CM618">
            <v>0</v>
          </cell>
          <cell r="CN618">
            <v>0</v>
          </cell>
          <cell r="CO618">
            <v>0</v>
          </cell>
          <cell r="CX618">
            <v>0</v>
          </cell>
          <cell r="CY618">
            <v>0</v>
          </cell>
          <cell r="DJ618" t="str">
            <v>НКРКП</v>
          </cell>
          <cell r="DL618">
            <v>40816</v>
          </cell>
          <cell r="DM618">
            <v>161</v>
          </cell>
        </row>
        <row r="619">
          <cell r="AF619">
            <v>39861</v>
          </cell>
          <cell r="AG619">
            <v>19</v>
          </cell>
          <cell r="AM619">
            <v>96.080100000000002</v>
          </cell>
          <cell r="AO619">
            <v>34783.878602999997</v>
          </cell>
          <cell r="AQ619">
            <v>29365.17</v>
          </cell>
          <cell r="AU619">
            <v>0</v>
          </cell>
          <cell r="AW619">
            <v>0</v>
          </cell>
          <cell r="AY619">
            <v>27695.008000000002</v>
          </cell>
          <cell r="AZ619">
            <v>288.24915877481396</v>
          </cell>
          <cell r="BA619">
            <v>0</v>
          </cell>
          <cell r="BB619">
            <v>0</v>
          </cell>
          <cell r="BG619">
            <v>0</v>
          </cell>
          <cell r="BH619">
            <v>0</v>
          </cell>
          <cell r="BI619">
            <v>1670.16</v>
          </cell>
          <cell r="BJ619">
            <v>17.382996062660219</v>
          </cell>
          <cell r="BK619">
            <v>0</v>
          </cell>
          <cell r="BL619">
            <v>0</v>
          </cell>
          <cell r="BO619">
            <v>0</v>
          </cell>
          <cell r="BP619">
            <v>0</v>
          </cell>
          <cell r="CF619">
            <v>12.928000000000001</v>
          </cell>
          <cell r="CG619">
            <v>2142.25</v>
          </cell>
          <cell r="CJ619">
            <v>0</v>
          </cell>
          <cell r="CK619">
            <v>0</v>
          </cell>
          <cell r="CL619">
            <v>0</v>
          </cell>
          <cell r="CM619">
            <v>0</v>
          </cell>
          <cell r="CN619">
            <v>0</v>
          </cell>
          <cell r="CO619">
            <v>0</v>
          </cell>
          <cell r="CX619">
            <v>0</v>
          </cell>
          <cell r="CY619">
            <v>0</v>
          </cell>
          <cell r="DJ619" t="str">
            <v>НКРКП</v>
          </cell>
          <cell r="DL619">
            <v>40816</v>
          </cell>
          <cell r="DM619">
            <v>161</v>
          </cell>
        </row>
        <row r="620">
          <cell r="AF620">
            <v>39861</v>
          </cell>
          <cell r="AG620">
            <v>19</v>
          </cell>
          <cell r="AO620">
            <v>26679.207110219999</v>
          </cell>
          <cell r="AQ620">
            <v>25392.34</v>
          </cell>
          <cell r="AY620">
            <v>2736.91</v>
          </cell>
          <cell r="AZ620">
            <v>2677.0406626211411</v>
          </cell>
          <cell r="BC620">
            <v>0</v>
          </cell>
          <cell r="BD620">
            <v>0</v>
          </cell>
          <cell r="BG620">
            <v>0</v>
          </cell>
          <cell r="BH620">
            <v>0</v>
          </cell>
          <cell r="BI620">
            <v>424.62</v>
          </cell>
          <cell r="BJ620">
            <v>415.33152575794924</v>
          </cell>
          <cell r="BK620">
            <v>0</v>
          </cell>
          <cell r="BL620">
            <v>0</v>
          </cell>
          <cell r="BM620">
            <v>18966.02</v>
          </cell>
          <cell r="BN620">
            <v>18551.142254617731</v>
          </cell>
          <cell r="BO620">
            <v>0</v>
          </cell>
          <cell r="BP620">
            <v>0</v>
          </cell>
          <cell r="BY620">
            <v>1605</v>
          </cell>
          <cell r="CF620">
            <v>3.7630066545674525</v>
          </cell>
          <cell r="CG620">
            <v>727.32</v>
          </cell>
          <cell r="CX620">
            <v>0</v>
          </cell>
          <cell r="CY620">
            <v>0</v>
          </cell>
          <cell r="DB620">
            <v>0</v>
          </cell>
          <cell r="DC620">
            <v>0</v>
          </cell>
          <cell r="DJ620" t="str">
            <v>МОС</v>
          </cell>
          <cell r="DL620">
            <v>40542</v>
          </cell>
          <cell r="DM620">
            <v>133</v>
          </cell>
          <cell r="DO620" t="str">
            <v>тарифи на послуги з централізованого опалення</v>
          </cell>
        </row>
        <row r="621">
          <cell r="AF621">
            <v>39861</v>
          </cell>
          <cell r="AG621">
            <v>19</v>
          </cell>
          <cell r="AO621">
            <v>877772.43238950009</v>
          </cell>
          <cell r="AQ621">
            <v>691036.56</v>
          </cell>
          <cell r="AY621">
            <v>181369.31</v>
          </cell>
          <cell r="AZ621">
            <v>7885.4891491395711</v>
          </cell>
          <cell r="BC621">
            <v>0</v>
          </cell>
          <cell r="BD621">
            <v>0</v>
          </cell>
          <cell r="BG621">
            <v>0</v>
          </cell>
          <cell r="BH621">
            <v>0</v>
          </cell>
          <cell r="BI621">
            <v>9552.51</v>
          </cell>
          <cell r="BJ621">
            <v>415.31951547947801</v>
          </cell>
          <cell r="BK621">
            <v>0</v>
          </cell>
          <cell r="BL621">
            <v>0</v>
          </cell>
          <cell r="BM621">
            <v>426631.1</v>
          </cell>
          <cell r="BN621">
            <v>18548.865349575841</v>
          </cell>
          <cell r="BO621">
            <v>0</v>
          </cell>
          <cell r="BP621">
            <v>0</v>
          </cell>
          <cell r="BY621">
            <v>1605</v>
          </cell>
          <cell r="CF621">
            <v>84.662999183101874</v>
          </cell>
          <cell r="CG621">
            <v>2142.25</v>
          </cell>
          <cell r="CX621">
            <v>0</v>
          </cell>
          <cell r="CY621">
            <v>0</v>
          </cell>
          <cell r="DB621">
            <v>0</v>
          </cell>
          <cell r="DC621">
            <v>0</v>
          </cell>
          <cell r="DJ621" t="str">
            <v>МОС</v>
          </cell>
          <cell r="DL621">
            <v>40086</v>
          </cell>
          <cell r="DM621">
            <v>99</v>
          </cell>
          <cell r="DO621" t="str">
            <v>тарифи на виробництво, транспортування, постачання теплової енергії</v>
          </cell>
        </row>
        <row r="622">
          <cell r="AF622">
            <v>39861</v>
          </cell>
          <cell r="AG622">
            <v>19</v>
          </cell>
          <cell r="AO622">
            <v>28436.049889999998</v>
          </cell>
          <cell r="AQ622">
            <v>15792.03</v>
          </cell>
          <cell r="AY622">
            <v>4145.25</v>
          </cell>
          <cell r="AZ622">
            <v>7886.7009132420098</v>
          </cell>
          <cell r="BC622">
            <v>0</v>
          </cell>
          <cell r="BD622">
            <v>0</v>
          </cell>
          <cell r="BG622">
            <v>0</v>
          </cell>
          <cell r="BH622">
            <v>0</v>
          </cell>
          <cell r="BI622">
            <v>218.29</v>
          </cell>
          <cell r="BJ622">
            <v>415.3158295281583</v>
          </cell>
          <cell r="BK622">
            <v>0</v>
          </cell>
          <cell r="BL622">
            <v>0</v>
          </cell>
          <cell r="BM622">
            <v>9748.24</v>
          </cell>
          <cell r="BN622">
            <v>18546.879756468796</v>
          </cell>
          <cell r="BO622">
            <v>0</v>
          </cell>
          <cell r="BP622">
            <v>0</v>
          </cell>
          <cell r="BY622">
            <v>1605</v>
          </cell>
          <cell r="CF622">
            <v>1.9349982495040261</v>
          </cell>
          <cell r="CG622">
            <v>2142.25</v>
          </cell>
          <cell r="CX622">
            <v>0</v>
          </cell>
          <cell r="CY622">
            <v>0</v>
          </cell>
          <cell r="DB622">
            <v>0</v>
          </cell>
          <cell r="DC622">
            <v>0</v>
          </cell>
          <cell r="DJ622" t="str">
            <v>МОС</v>
          </cell>
          <cell r="DL622">
            <v>40086</v>
          </cell>
          <cell r="DM622">
            <v>99</v>
          </cell>
          <cell r="DO622" t="str">
            <v>тарифи на виробництво, транспортування, постачання теплової енергії</v>
          </cell>
        </row>
        <row r="623">
          <cell r="AF623">
            <v>39861</v>
          </cell>
          <cell r="AG623">
            <v>18</v>
          </cell>
          <cell r="AM623">
            <v>1095.0051000000001</v>
          </cell>
          <cell r="AO623">
            <v>335258.25896955002</v>
          </cell>
          <cell r="AQ623">
            <v>324214.68</v>
          </cell>
          <cell r="AU623">
            <v>0</v>
          </cell>
          <cell r="AW623">
            <v>0</v>
          </cell>
          <cell r="AY623">
            <v>313717.51675000001</v>
          </cell>
          <cell r="AZ623">
            <v>286.49868091938566</v>
          </cell>
          <cell r="BA623">
            <v>0</v>
          </cell>
          <cell r="BB623">
            <v>0</v>
          </cell>
          <cell r="BG623">
            <v>0</v>
          </cell>
          <cell r="BH623">
            <v>0</v>
          </cell>
          <cell r="BI623">
            <v>10497.16</v>
          </cell>
          <cell r="BJ623">
            <v>9.586402839584947</v>
          </cell>
          <cell r="BK623">
            <v>0</v>
          </cell>
          <cell r="BL623">
            <v>0</v>
          </cell>
          <cell r="BO623">
            <v>0</v>
          </cell>
          <cell r="BP623">
            <v>0</v>
          </cell>
          <cell r="CF623">
            <v>146.44300000000001</v>
          </cell>
          <cell r="CG623">
            <v>2142.25</v>
          </cell>
          <cell r="CJ623">
            <v>0</v>
          </cell>
          <cell r="CK623">
            <v>0</v>
          </cell>
          <cell r="CL623">
            <v>0</v>
          </cell>
          <cell r="CM623">
            <v>0</v>
          </cell>
          <cell r="CN623">
            <v>0</v>
          </cell>
          <cell r="CO623">
            <v>0</v>
          </cell>
          <cell r="CX623">
            <v>0</v>
          </cell>
          <cell r="CY623">
            <v>0</v>
          </cell>
          <cell r="DJ623" t="str">
            <v>НКРКП</v>
          </cell>
          <cell r="DL623">
            <v>40816</v>
          </cell>
          <cell r="DM623">
            <v>161</v>
          </cell>
        </row>
        <row r="624">
          <cell r="AF624">
            <v>39861</v>
          </cell>
          <cell r="AG624">
            <v>18</v>
          </cell>
          <cell r="AM624">
            <v>85.992900000000006</v>
          </cell>
          <cell r="AO624">
            <v>26327.586264000005</v>
          </cell>
          <cell r="AQ624">
            <v>25460.240000000002</v>
          </cell>
          <cell r="AU624">
            <v>0</v>
          </cell>
          <cell r="AW624">
            <v>0</v>
          </cell>
          <cell r="AY624">
            <v>24635.875</v>
          </cell>
          <cell r="AZ624">
            <v>286.48731465039555</v>
          </cell>
          <cell r="BA624">
            <v>0</v>
          </cell>
          <cell r="BB624">
            <v>0</v>
          </cell>
          <cell r="BG624">
            <v>0</v>
          </cell>
          <cell r="BH624">
            <v>0</v>
          </cell>
          <cell r="BI624">
            <v>824.36</v>
          </cell>
          <cell r="BJ624">
            <v>9.5863728284544418</v>
          </cell>
          <cell r="BK624">
            <v>0</v>
          </cell>
          <cell r="BL624">
            <v>0</v>
          </cell>
          <cell r="BO624">
            <v>0</v>
          </cell>
          <cell r="BP624">
            <v>0</v>
          </cell>
          <cell r="CF624">
            <v>11.5</v>
          </cell>
          <cell r="CG624">
            <v>2142.25</v>
          </cell>
          <cell r="CJ624">
            <v>0</v>
          </cell>
          <cell r="CK624">
            <v>0</v>
          </cell>
          <cell r="CL624">
            <v>0</v>
          </cell>
          <cell r="CM624">
            <v>0</v>
          </cell>
          <cell r="CN624">
            <v>0</v>
          </cell>
          <cell r="CO624">
            <v>0</v>
          </cell>
          <cell r="CX624">
            <v>0</v>
          </cell>
          <cell r="CY624">
            <v>0</v>
          </cell>
          <cell r="DJ624" t="str">
            <v>НКРКП</v>
          </cell>
          <cell r="DL624">
            <v>40816</v>
          </cell>
          <cell r="DM624">
            <v>161</v>
          </cell>
        </row>
        <row r="625">
          <cell r="AF625">
            <v>39861</v>
          </cell>
          <cell r="AG625">
            <v>18</v>
          </cell>
          <cell r="AO625">
            <v>232906.49172578281</v>
          </cell>
          <cell r="AQ625">
            <v>207128.99</v>
          </cell>
          <cell r="AY625">
            <v>46889.568000000007</v>
          </cell>
          <cell r="AZ625">
            <v>7709.918904520433</v>
          </cell>
          <cell r="BC625">
            <v>0</v>
          </cell>
          <cell r="BD625">
            <v>0</v>
          </cell>
          <cell r="BG625">
            <v>0</v>
          </cell>
          <cell r="BH625">
            <v>0</v>
          </cell>
          <cell r="BI625">
            <v>1365.92</v>
          </cell>
          <cell r="BJ625">
            <v>224.59435817498999</v>
          </cell>
          <cell r="BK625">
            <v>0</v>
          </cell>
          <cell r="BL625">
            <v>0</v>
          </cell>
          <cell r="BM625">
            <v>138229.10999999999</v>
          </cell>
          <cell r="BN625">
            <v>22728.621179534734</v>
          </cell>
          <cell r="BO625">
            <v>0</v>
          </cell>
          <cell r="BP625">
            <v>0</v>
          </cell>
          <cell r="BY625">
            <v>1605</v>
          </cell>
          <cell r="CF625">
            <v>21.888000000000002</v>
          </cell>
          <cell r="CG625">
            <v>2142.25</v>
          </cell>
          <cell r="CX625">
            <v>0</v>
          </cell>
          <cell r="CY625">
            <v>0</v>
          </cell>
          <cell r="DB625">
            <v>0</v>
          </cell>
          <cell r="DC625">
            <v>0</v>
          </cell>
          <cell r="DJ625" t="str">
            <v>МОС</v>
          </cell>
          <cell r="DL625">
            <v>39870</v>
          </cell>
          <cell r="DM625">
            <v>39</v>
          </cell>
          <cell r="DO625" t="str">
            <v>тарифи на виробництво, транспортування, постачання теплової енергії та послуги з централізованого опалення</v>
          </cell>
        </row>
        <row r="626">
          <cell r="AF626">
            <v>39861</v>
          </cell>
          <cell r="AG626">
            <v>18</v>
          </cell>
          <cell r="AO626">
            <v>18290.390158333335</v>
          </cell>
          <cell r="AQ626">
            <v>16266.43</v>
          </cell>
          <cell r="AY626">
            <v>3682.5277500000002</v>
          </cell>
          <cell r="AZ626">
            <v>7710.4852386934681</v>
          </cell>
          <cell r="BC626">
            <v>0</v>
          </cell>
          <cell r="BD626">
            <v>0</v>
          </cell>
          <cell r="BG626">
            <v>0</v>
          </cell>
          <cell r="BH626">
            <v>0</v>
          </cell>
          <cell r="BI626">
            <v>107.27</v>
          </cell>
          <cell r="BJ626">
            <v>224.60217755443884</v>
          </cell>
          <cell r="BK626">
            <v>0</v>
          </cell>
          <cell r="BL626">
            <v>0</v>
          </cell>
          <cell r="BM626">
            <v>11090.99</v>
          </cell>
          <cell r="BN626">
            <v>23222.340871021774</v>
          </cell>
          <cell r="BO626">
            <v>0</v>
          </cell>
          <cell r="BP626">
            <v>0</v>
          </cell>
          <cell r="BY626">
            <v>1605</v>
          </cell>
          <cell r="CF626">
            <v>1.7190000000000001</v>
          </cell>
          <cell r="CG626">
            <v>2142.25</v>
          </cell>
          <cell r="CX626">
            <v>0</v>
          </cell>
          <cell r="CY626">
            <v>0</v>
          </cell>
          <cell r="DB626">
            <v>0</v>
          </cell>
          <cell r="DC626">
            <v>0</v>
          </cell>
          <cell r="DJ626" t="str">
            <v>МОС</v>
          </cell>
          <cell r="DL626">
            <v>39870</v>
          </cell>
          <cell r="DM626">
            <v>39</v>
          </cell>
          <cell r="DO626" t="str">
            <v>тарифи на виробництво, транспортування, постачання теплової енергії та послуги з централізованого опалення</v>
          </cell>
        </row>
        <row r="627">
          <cell r="AF627">
            <v>39861</v>
          </cell>
          <cell r="AG627">
            <v>14</v>
          </cell>
          <cell r="AM627">
            <v>3075.7020000000002</v>
          </cell>
          <cell r="AO627">
            <v>1051890.084</v>
          </cell>
          <cell r="AQ627">
            <v>982897.51</v>
          </cell>
          <cell r="AU627">
            <v>0</v>
          </cell>
          <cell r="AW627">
            <v>0</v>
          </cell>
          <cell r="AY627">
            <v>871720.09</v>
          </cell>
          <cell r="AZ627">
            <v>283.42150507428869</v>
          </cell>
          <cell r="BA627">
            <v>0</v>
          </cell>
          <cell r="BB627">
            <v>0</v>
          </cell>
          <cell r="BG627">
            <v>0</v>
          </cell>
          <cell r="BH627">
            <v>0</v>
          </cell>
          <cell r="BI627">
            <v>111177.42</v>
          </cell>
          <cell r="BJ627">
            <v>36.147006439505518</v>
          </cell>
          <cell r="BK627">
            <v>0</v>
          </cell>
          <cell r="BL627">
            <v>0</v>
          </cell>
          <cell r="BO627">
            <v>0</v>
          </cell>
          <cell r="BP627">
            <v>0</v>
          </cell>
          <cell r="CF627">
            <v>406.91800210059517</v>
          </cell>
          <cell r="CG627">
            <v>2142.25</v>
          </cell>
          <cell r="CJ627">
            <v>0</v>
          </cell>
          <cell r="CK627">
            <v>0</v>
          </cell>
          <cell r="CL627">
            <v>0</v>
          </cell>
          <cell r="CM627">
            <v>0</v>
          </cell>
          <cell r="CN627">
            <v>0</v>
          </cell>
          <cell r="CO627">
            <v>0</v>
          </cell>
          <cell r="CX627">
            <v>0</v>
          </cell>
          <cell r="CY627">
            <v>0</v>
          </cell>
          <cell r="DJ627" t="str">
            <v>НКРКП</v>
          </cell>
          <cell r="DL627">
            <v>40816</v>
          </cell>
          <cell r="DM627">
            <v>161</v>
          </cell>
        </row>
        <row r="628">
          <cell r="AF628">
            <v>39861</v>
          </cell>
          <cell r="AG628">
            <v>14</v>
          </cell>
          <cell r="AO628">
            <v>711440.83549108449</v>
          </cell>
          <cell r="AQ628">
            <v>550434.30000000005</v>
          </cell>
          <cell r="AY628">
            <v>79246.109999999986</v>
          </cell>
          <cell r="AZ628">
            <v>4694.1864341600476</v>
          </cell>
          <cell r="BC628">
            <v>0</v>
          </cell>
          <cell r="BD628">
            <v>0</v>
          </cell>
          <cell r="BG628">
            <v>0</v>
          </cell>
          <cell r="BH628">
            <v>0</v>
          </cell>
          <cell r="BI628">
            <v>7857.02</v>
          </cell>
          <cell r="BJ628">
            <v>465.41485376284317</v>
          </cell>
          <cell r="BK628">
            <v>0</v>
          </cell>
          <cell r="BL628">
            <v>0</v>
          </cell>
          <cell r="BM628">
            <v>402260.49</v>
          </cell>
          <cell r="BN628">
            <v>23828.118946867849</v>
          </cell>
          <cell r="BO628">
            <v>0</v>
          </cell>
          <cell r="BP628">
            <v>0</v>
          </cell>
          <cell r="BY628">
            <v>1605</v>
          </cell>
          <cell r="CF628">
            <v>36.991999066402144</v>
          </cell>
          <cell r="CG628">
            <v>2142.25</v>
          </cell>
          <cell r="CX628">
            <v>0</v>
          </cell>
          <cell r="CY628">
            <v>0</v>
          </cell>
          <cell r="DB628">
            <v>0</v>
          </cell>
          <cell r="DC628">
            <v>0</v>
          </cell>
          <cell r="DJ628" t="str">
            <v>МОС</v>
          </cell>
          <cell r="DL628">
            <v>40086</v>
          </cell>
          <cell r="DM628">
            <v>335</v>
          </cell>
          <cell r="DO628" t="str">
            <v>тарифи на виробництво, транспортування та постачання теплової енергії</v>
          </cell>
        </row>
        <row r="629">
          <cell r="AF629">
            <v>39861</v>
          </cell>
          <cell r="AG629">
            <v>15</v>
          </cell>
          <cell r="AM629">
            <v>5069.8047999999999</v>
          </cell>
          <cell r="AO629">
            <v>1686774.7550079999</v>
          </cell>
          <cell r="AQ629">
            <v>1585256.31</v>
          </cell>
          <cell r="AU629">
            <v>0</v>
          </cell>
          <cell r="AW629">
            <v>0</v>
          </cell>
          <cell r="AY629">
            <v>1506299.52</v>
          </cell>
          <cell r="AZ629">
            <v>297.11193614397149</v>
          </cell>
          <cell r="BA629">
            <v>0</v>
          </cell>
          <cell r="BB629">
            <v>0</v>
          </cell>
          <cell r="BG629">
            <v>0</v>
          </cell>
          <cell r="BH629">
            <v>0</v>
          </cell>
          <cell r="BI629">
            <v>78956.789999999994</v>
          </cell>
          <cell r="BJ629">
            <v>15.573930972648098</v>
          </cell>
          <cell r="BK629">
            <v>0</v>
          </cell>
          <cell r="BL629">
            <v>0</v>
          </cell>
          <cell r="BO629">
            <v>0</v>
          </cell>
          <cell r="BP629">
            <v>0</v>
          </cell>
          <cell r="CF629">
            <v>703.13899871630292</v>
          </cell>
          <cell r="CG629">
            <v>2142.25</v>
          </cell>
          <cell r="CJ629">
            <v>0</v>
          </cell>
          <cell r="CK629">
            <v>0</v>
          </cell>
          <cell r="CL629">
            <v>0</v>
          </cell>
          <cell r="CM629">
            <v>0</v>
          </cell>
          <cell r="CN629">
            <v>0</v>
          </cell>
          <cell r="CO629">
            <v>0</v>
          </cell>
          <cell r="CX629">
            <v>0</v>
          </cell>
          <cell r="CY629">
            <v>0</v>
          </cell>
          <cell r="DJ629" t="str">
            <v>НКРКП</v>
          </cell>
          <cell r="DL629">
            <v>40816</v>
          </cell>
          <cell r="DM629">
            <v>161</v>
          </cell>
        </row>
        <row r="630">
          <cell r="AF630">
            <v>39861</v>
          </cell>
          <cell r="AG630">
            <v>15</v>
          </cell>
          <cell r="AM630">
            <v>314.14819999999997</v>
          </cell>
          <cell r="AO630">
            <v>119196.62322959999</v>
          </cell>
          <cell r="AQ630">
            <v>98230.35</v>
          </cell>
          <cell r="AU630">
            <v>0</v>
          </cell>
          <cell r="AW630">
            <v>0</v>
          </cell>
          <cell r="AY630">
            <v>93337.83</v>
          </cell>
          <cell r="AZ630">
            <v>297.11400542801141</v>
          </cell>
          <cell r="BA630">
            <v>0</v>
          </cell>
          <cell r="BB630">
            <v>0</v>
          </cell>
          <cell r="BG630">
            <v>0</v>
          </cell>
          <cell r="BH630">
            <v>0</v>
          </cell>
          <cell r="BI630">
            <v>4892.5200000000004</v>
          </cell>
          <cell r="BJ630">
            <v>15.573923390297958</v>
          </cell>
          <cell r="BK630">
            <v>0</v>
          </cell>
          <cell r="BL630">
            <v>0</v>
          </cell>
          <cell r="BO630">
            <v>0</v>
          </cell>
          <cell r="BP630">
            <v>0</v>
          </cell>
          <cell r="CF630">
            <v>43.569998833002686</v>
          </cell>
          <cell r="CG630">
            <v>2142.25</v>
          </cell>
          <cell r="CJ630">
            <v>0</v>
          </cell>
          <cell r="CK630">
            <v>0</v>
          </cell>
          <cell r="CL630">
            <v>0</v>
          </cell>
          <cell r="CM630">
            <v>0</v>
          </cell>
          <cell r="CN630">
            <v>0</v>
          </cell>
          <cell r="CO630">
            <v>0</v>
          </cell>
          <cell r="CX630">
            <v>0</v>
          </cell>
          <cell r="CY630">
            <v>0</v>
          </cell>
          <cell r="DJ630" t="str">
            <v>НКРКП</v>
          </cell>
          <cell r="DL630">
            <v>40816</v>
          </cell>
          <cell r="DM630">
            <v>161</v>
          </cell>
        </row>
        <row r="631">
          <cell r="AF631">
            <v>39861</v>
          </cell>
          <cell r="AG631" t="str">
            <v>№ 15</v>
          </cell>
          <cell r="AO631">
            <v>907283.79780000006</v>
          </cell>
          <cell r="AQ631">
            <v>670436.1</v>
          </cell>
          <cell r="AY631">
            <v>160336.70000000001</v>
          </cell>
          <cell r="AZ631">
            <v>5666.8893318630362</v>
          </cell>
          <cell r="BC631">
            <v>0</v>
          </cell>
          <cell r="BD631">
            <v>0</v>
          </cell>
          <cell r="BG631">
            <v>0</v>
          </cell>
          <cell r="BH631">
            <v>0</v>
          </cell>
          <cell r="BI631">
            <v>7189.39</v>
          </cell>
          <cell r="BJ631">
            <v>254.09951367093618</v>
          </cell>
          <cell r="BK631">
            <v>0</v>
          </cell>
          <cell r="BL631">
            <v>0</v>
          </cell>
          <cell r="BM631">
            <v>423789.38</v>
          </cell>
          <cell r="BN631">
            <v>14978.277066191646</v>
          </cell>
          <cell r="BO631">
            <v>0</v>
          </cell>
          <cell r="BP631">
            <v>0</v>
          </cell>
          <cell r="BY631">
            <v>1605</v>
          </cell>
          <cell r="CF631">
            <v>74.844999416501352</v>
          </cell>
          <cell r="CG631">
            <v>2142.25</v>
          </cell>
          <cell r="CX631">
            <v>0</v>
          </cell>
          <cell r="CY631">
            <v>0</v>
          </cell>
          <cell r="DB631">
            <v>0</v>
          </cell>
          <cell r="DC631">
            <v>0</v>
          </cell>
          <cell r="DJ631" t="str">
            <v>МОС</v>
          </cell>
          <cell r="DL631">
            <v>40098</v>
          </cell>
          <cell r="DM631">
            <v>98</v>
          </cell>
          <cell r="DO631" t="str">
            <v>тарифи на виробництво, транспортування, постачання теплової енергії</v>
          </cell>
        </row>
        <row r="632">
          <cell r="AF632">
            <v>39861</v>
          </cell>
          <cell r="AG632" t="str">
            <v>№ 15</v>
          </cell>
          <cell r="AO632">
            <v>90464.809537499998</v>
          </cell>
          <cell r="AQ632">
            <v>41543.839999999997</v>
          </cell>
          <cell r="AY632">
            <v>9935.76</v>
          </cell>
          <cell r="AZ632">
            <v>5667.2142368240929</v>
          </cell>
          <cell r="BC632">
            <v>0</v>
          </cell>
          <cell r="BD632">
            <v>0</v>
          </cell>
          <cell r="BG632">
            <v>0</v>
          </cell>
          <cell r="BH632">
            <v>0</v>
          </cell>
          <cell r="BI632">
            <v>445.49</v>
          </cell>
          <cell r="BJ632">
            <v>254.10107232489165</v>
          </cell>
          <cell r="BK632">
            <v>0</v>
          </cell>
          <cell r="BL632">
            <v>0</v>
          </cell>
          <cell r="BM632">
            <v>25815</v>
          </cell>
          <cell r="BN632">
            <v>14724.503764544832</v>
          </cell>
          <cell r="BO632">
            <v>0</v>
          </cell>
          <cell r="BP632">
            <v>0</v>
          </cell>
          <cell r="BY632">
            <v>1605</v>
          </cell>
          <cell r="CF632">
            <v>4.6380021005951688</v>
          </cell>
          <cell r="CG632">
            <v>2142.25</v>
          </cell>
          <cell r="CX632">
            <v>0</v>
          </cell>
          <cell r="CY632">
            <v>0</v>
          </cell>
          <cell r="DB632">
            <v>0</v>
          </cell>
          <cell r="DC632">
            <v>0</v>
          </cell>
          <cell r="DJ632" t="str">
            <v>МОС</v>
          </cell>
          <cell r="DL632">
            <v>40098</v>
          </cell>
          <cell r="DM632">
            <v>98</v>
          </cell>
          <cell r="DO632" t="str">
            <v>тарифи на виробництво, транспортування, постачання теплової енергії</v>
          </cell>
        </row>
        <row r="633">
          <cell r="AF633">
            <v>39861</v>
          </cell>
          <cell r="AG633">
            <v>13</v>
          </cell>
          <cell r="AM633">
            <v>3545.4576999999999</v>
          </cell>
          <cell r="AO633">
            <v>1122775.5444360001</v>
          </cell>
          <cell r="AQ633">
            <v>1083394.32</v>
          </cell>
          <cell r="AU633">
            <v>0</v>
          </cell>
          <cell r="AW633">
            <v>0</v>
          </cell>
          <cell r="AY633">
            <v>1026266.29</v>
          </cell>
          <cell r="AZ633">
            <v>289.45946527580912</v>
          </cell>
          <cell r="BA633">
            <v>0</v>
          </cell>
          <cell r="BB633">
            <v>0</v>
          </cell>
          <cell r="BG633">
            <v>0</v>
          </cell>
          <cell r="BH633">
            <v>0</v>
          </cell>
          <cell r="BI633">
            <v>57128.03</v>
          </cell>
          <cell r="BJ633">
            <v>16.113019766108053</v>
          </cell>
          <cell r="BK633">
            <v>0</v>
          </cell>
          <cell r="BL633">
            <v>0</v>
          </cell>
          <cell r="BO633">
            <v>0</v>
          </cell>
          <cell r="BP633">
            <v>0</v>
          </cell>
          <cell r="CF633">
            <v>479.06000233399465</v>
          </cell>
          <cell r="CG633">
            <v>2142.25</v>
          </cell>
          <cell r="CJ633">
            <v>0</v>
          </cell>
          <cell r="CK633">
            <v>0</v>
          </cell>
          <cell r="CL633">
            <v>0</v>
          </cell>
          <cell r="CM633">
            <v>0</v>
          </cell>
          <cell r="CN633">
            <v>0</v>
          </cell>
          <cell r="CO633">
            <v>0</v>
          </cell>
          <cell r="CX633">
            <v>0</v>
          </cell>
          <cell r="CY633">
            <v>0</v>
          </cell>
          <cell r="DJ633" t="str">
            <v>НКРКП</v>
          </cell>
          <cell r="DL633">
            <v>40816</v>
          </cell>
          <cell r="DM633">
            <v>161</v>
          </cell>
        </row>
        <row r="634">
          <cell r="AF634">
            <v>39861</v>
          </cell>
          <cell r="AG634">
            <v>13</v>
          </cell>
          <cell r="AO634">
            <v>729336.95127562503</v>
          </cell>
          <cell r="AQ634">
            <v>637435.93999999994</v>
          </cell>
          <cell r="AY634">
            <v>113691.35</v>
          </cell>
          <cell r="AZ634">
            <v>5892.3494175096421</v>
          </cell>
          <cell r="BC634">
            <v>0</v>
          </cell>
          <cell r="BD634">
            <v>0</v>
          </cell>
          <cell r="BG634">
            <v>0</v>
          </cell>
          <cell r="BH634">
            <v>0</v>
          </cell>
          <cell r="BI634">
            <v>5300.41</v>
          </cell>
          <cell r="BJ634">
            <v>274.70751095894525</v>
          </cell>
          <cell r="BK634">
            <v>0</v>
          </cell>
          <cell r="BL634">
            <v>0</v>
          </cell>
          <cell r="BM634">
            <v>445810.71</v>
          </cell>
          <cell r="BN634">
            <v>23105.297609607591</v>
          </cell>
          <cell r="BO634">
            <v>0</v>
          </cell>
          <cell r="BP634">
            <v>0</v>
          </cell>
          <cell r="BY634">
            <v>1605</v>
          </cell>
          <cell r="CF634">
            <v>53.071000116699736</v>
          </cell>
          <cell r="CG634">
            <v>2142.25</v>
          </cell>
          <cell r="CX634">
            <v>0</v>
          </cell>
          <cell r="CY634">
            <v>0</v>
          </cell>
          <cell r="DB634">
            <v>0</v>
          </cell>
          <cell r="DC634">
            <v>0</v>
          </cell>
          <cell r="DJ634" t="str">
            <v>МОС</v>
          </cell>
          <cell r="DL634">
            <v>39870</v>
          </cell>
          <cell r="DM634">
            <v>65</v>
          </cell>
          <cell r="DO634" t="str">
            <v>тарифи на виробництво, транспортування, постачання иеплової енергії</v>
          </cell>
        </row>
        <row r="635">
          <cell r="AF635">
            <v>39861</v>
          </cell>
          <cell r="AG635">
            <v>12</v>
          </cell>
          <cell r="AM635">
            <v>169.49</v>
          </cell>
          <cell r="AO635">
            <v>21209.809110000002</v>
          </cell>
          <cell r="AQ635">
            <v>20623.5</v>
          </cell>
          <cell r="AU635">
            <v>0</v>
          </cell>
          <cell r="AW635">
            <v>0</v>
          </cell>
          <cell r="AY635">
            <v>17209.849999999999</v>
          </cell>
          <cell r="AZ635">
            <v>101.53902885125964</v>
          </cell>
          <cell r="BA635">
            <v>0</v>
          </cell>
          <cell r="BB635">
            <v>0</v>
          </cell>
          <cell r="BG635">
            <v>0</v>
          </cell>
          <cell r="BH635">
            <v>0</v>
          </cell>
          <cell r="BI635">
            <v>3413.92</v>
          </cell>
          <cell r="BJ635">
            <v>20.142309280783525</v>
          </cell>
          <cell r="BK635">
            <v>0</v>
          </cell>
          <cell r="BL635">
            <v>0</v>
          </cell>
          <cell r="BO635">
            <v>0</v>
          </cell>
          <cell r="BP635">
            <v>0</v>
          </cell>
          <cell r="CF635">
            <v>23.662005719628219</v>
          </cell>
          <cell r="CG635">
            <v>727.32</v>
          </cell>
          <cell r="CJ635">
            <v>0</v>
          </cell>
          <cell r="CK635">
            <v>0</v>
          </cell>
          <cell r="CL635">
            <v>0</v>
          </cell>
          <cell r="CM635">
            <v>0</v>
          </cell>
          <cell r="CN635">
            <v>0</v>
          </cell>
          <cell r="CO635">
            <v>0</v>
          </cell>
          <cell r="CX635">
            <v>0</v>
          </cell>
          <cell r="CY635">
            <v>0</v>
          </cell>
          <cell r="DJ635" t="str">
            <v>ОДА</v>
          </cell>
          <cell r="DL635">
            <v>40541</v>
          </cell>
          <cell r="DM635" t="str">
            <v>106-В</v>
          </cell>
          <cell r="DO635" t="str">
            <v>тариф на теплову енергію</v>
          </cell>
        </row>
        <row r="636">
          <cell r="AF636">
            <v>39861</v>
          </cell>
          <cell r="AG636">
            <v>12</v>
          </cell>
          <cell r="AM636">
            <v>6177.7462999999998</v>
          </cell>
          <cell r="AO636">
            <v>2113777.6740080002</v>
          </cell>
          <cell r="AQ636">
            <v>1971976.67</v>
          </cell>
          <cell r="AU636">
            <v>0</v>
          </cell>
          <cell r="AW636">
            <v>0</v>
          </cell>
          <cell r="AY636">
            <v>1847544.95</v>
          </cell>
          <cell r="AZ636">
            <v>299.06455530554888</v>
          </cell>
          <cell r="BA636">
            <v>0</v>
          </cell>
          <cell r="BB636">
            <v>0</v>
          </cell>
          <cell r="BG636">
            <v>0</v>
          </cell>
          <cell r="BH636">
            <v>0</v>
          </cell>
          <cell r="BI636">
            <v>124431.66</v>
          </cell>
          <cell r="BJ636">
            <v>20.141918097219371</v>
          </cell>
          <cell r="BK636">
            <v>0</v>
          </cell>
          <cell r="BL636">
            <v>0</v>
          </cell>
          <cell r="BO636">
            <v>0</v>
          </cell>
          <cell r="BP636">
            <v>0</v>
          </cell>
          <cell r="CF636">
            <v>862.43199906640211</v>
          </cell>
          <cell r="CG636">
            <v>2142.25</v>
          </cell>
          <cell r="CJ636">
            <v>0</v>
          </cell>
          <cell r="CK636">
            <v>0</v>
          </cell>
          <cell r="CL636">
            <v>0</v>
          </cell>
          <cell r="CM636">
            <v>0</v>
          </cell>
          <cell r="CN636">
            <v>0</v>
          </cell>
          <cell r="CO636">
            <v>0</v>
          </cell>
          <cell r="CX636">
            <v>0</v>
          </cell>
          <cell r="CY636">
            <v>0</v>
          </cell>
          <cell r="DJ636" t="str">
            <v>НКРКП</v>
          </cell>
          <cell r="DL636">
            <v>40816</v>
          </cell>
          <cell r="DM636">
            <v>161</v>
          </cell>
        </row>
        <row r="637">
          <cell r="AF637">
            <v>39861</v>
          </cell>
          <cell r="AG637">
            <v>12</v>
          </cell>
          <cell r="AO637">
            <v>28718.767432212167</v>
          </cell>
          <cell r="AQ637">
            <v>27349.93</v>
          </cell>
          <cell r="AY637">
            <v>2573.2600000000002</v>
          </cell>
          <cell r="AZ637">
            <v>2707.5540300789489</v>
          </cell>
          <cell r="BC637">
            <v>0</v>
          </cell>
          <cell r="BD637">
            <v>0</v>
          </cell>
          <cell r="BG637">
            <v>0</v>
          </cell>
          <cell r="BH637">
            <v>0</v>
          </cell>
          <cell r="BI637">
            <v>438.2</v>
          </cell>
          <cell r="BJ637">
            <v>461.06890713748135</v>
          </cell>
          <cell r="BK637">
            <v>0</v>
          </cell>
          <cell r="BL637">
            <v>0</v>
          </cell>
          <cell r="BM637">
            <v>21754.85</v>
          </cell>
          <cell r="BN637">
            <v>22890.198344226006</v>
          </cell>
          <cell r="BO637">
            <v>0</v>
          </cell>
          <cell r="BP637">
            <v>0</v>
          </cell>
          <cell r="BY637">
            <v>1605</v>
          </cell>
          <cell r="CF637">
            <v>3.5380025298355608</v>
          </cell>
          <cell r="CG637">
            <v>727.32</v>
          </cell>
          <cell r="CX637">
            <v>0</v>
          </cell>
          <cell r="CY637">
            <v>0</v>
          </cell>
          <cell r="DB637">
            <v>0</v>
          </cell>
          <cell r="DC637">
            <v>0</v>
          </cell>
          <cell r="DJ637" t="str">
            <v>ОДА</v>
          </cell>
          <cell r="DL637">
            <v>40541</v>
          </cell>
          <cell r="DM637" t="str">
            <v>106-В</v>
          </cell>
          <cell r="DO637" t="str">
            <v>тариф на теплову енергію</v>
          </cell>
        </row>
        <row r="638">
          <cell r="AF638">
            <v>39861</v>
          </cell>
          <cell r="AG638">
            <v>12</v>
          </cell>
          <cell r="AO638">
            <v>1510212.1371429835</v>
          </cell>
          <cell r="AQ638">
            <v>1179333.46</v>
          </cell>
          <cell r="AY638">
            <v>276268.84000000003</v>
          </cell>
          <cell r="AZ638">
            <v>7975.3832801638891</v>
          </cell>
          <cell r="BC638">
            <v>0</v>
          </cell>
          <cell r="BD638">
            <v>0</v>
          </cell>
          <cell r="BG638">
            <v>0</v>
          </cell>
          <cell r="BH638">
            <v>0</v>
          </cell>
          <cell r="BI638">
            <v>15971.52</v>
          </cell>
          <cell r="BJ638">
            <v>461.06898471359688</v>
          </cell>
          <cell r="BK638">
            <v>0</v>
          </cell>
          <cell r="BL638">
            <v>0</v>
          </cell>
          <cell r="BM638">
            <v>723869.53</v>
          </cell>
          <cell r="BN638">
            <v>20896.808147390391</v>
          </cell>
          <cell r="BO638">
            <v>0</v>
          </cell>
          <cell r="BP638">
            <v>0</v>
          </cell>
          <cell r="BY638">
            <v>1605</v>
          </cell>
          <cell r="CF638">
            <v>128.96199789940485</v>
          </cell>
          <cell r="CG638">
            <v>2142.25</v>
          </cell>
          <cell r="CX638">
            <v>0</v>
          </cell>
          <cell r="CY638">
            <v>0</v>
          </cell>
          <cell r="DB638">
            <v>0</v>
          </cell>
          <cell r="DC638">
            <v>0</v>
          </cell>
          <cell r="DJ638" t="str">
            <v>МОС</v>
          </cell>
          <cell r="DL638">
            <v>40086</v>
          </cell>
          <cell r="DM638">
            <v>339</v>
          </cell>
          <cell r="DO638" t="str">
            <v>тарифи на виробництво, транспортування, постачання теплової енергії та надання послуг з централізованого опалення</v>
          </cell>
        </row>
        <row r="639">
          <cell r="AF639">
            <v>39861</v>
          </cell>
          <cell r="AG639">
            <v>10</v>
          </cell>
          <cell r="AM639">
            <v>1743.3779999999999</v>
          </cell>
          <cell r="AO639">
            <v>227929.23972000001</v>
          </cell>
          <cell r="AQ639">
            <v>225025.97</v>
          </cell>
          <cell r="AU639">
            <v>0</v>
          </cell>
          <cell r="AW639">
            <v>0</v>
          </cell>
          <cell r="AY639">
            <v>170808.19</v>
          </cell>
          <cell r="AZ639">
            <v>97.975418985440911</v>
          </cell>
          <cell r="BA639">
            <v>0</v>
          </cell>
          <cell r="BB639">
            <v>0</v>
          </cell>
          <cell r="BG639">
            <v>0</v>
          </cell>
          <cell r="BH639">
            <v>0</v>
          </cell>
          <cell r="BI639">
            <v>54217.78</v>
          </cell>
          <cell r="BJ639">
            <v>31.099268202306099</v>
          </cell>
          <cell r="BK639">
            <v>0</v>
          </cell>
          <cell r="BL639">
            <v>0</v>
          </cell>
          <cell r="BO639">
            <v>0</v>
          </cell>
          <cell r="BP639">
            <v>0</v>
          </cell>
          <cell r="CF639">
            <v>234.84599626024308</v>
          </cell>
          <cell r="CG639">
            <v>727.32</v>
          </cell>
          <cell r="CJ639">
            <v>0</v>
          </cell>
          <cell r="CK639">
            <v>0</v>
          </cell>
          <cell r="CL639">
            <v>0</v>
          </cell>
          <cell r="CM639">
            <v>0</v>
          </cell>
          <cell r="CN639">
            <v>0</v>
          </cell>
          <cell r="CO639">
            <v>0</v>
          </cell>
          <cell r="CX639">
            <v>0</v>
          </cell>
          <cell r="CY639">
            <v>0</v>
          </cell>
          <cell r="DJ639" t="str">
            <v>МОС</v>
          </cell>
          <cell r="DL639">
            <v>40563</v>
          </cell>
          <cell r="DM639">
            <v>8</v>
          </cell>
          <cell r="DO639" t="str">
            <v>тарифи на послуги з централізованого опалення</v>
          </cell>
        </row>
        <row r="640">
          <cell r="AF640">
            <v>39861</v>
          </cell>
          <cell r="AG640">
            <v>11</v>
          </cell>
          <cell r="AO640">
            <v>236994.672096075</v>
          </cell>
          <cell r="AQ640">
            <v>230240.36</v>
          </cell>
          <cell r="AY640">
            <v>19996.939999999999</v>
          </cell>
          <cell r="AZ640">
            <v>2068.8507141317091</v>
          </cell>
          <cell r="BC640">
            <v>0</v>
          </cell>
          <cell r="BD640">
            <v>0</v>
          </cell>
          <cell r="BG640">
            <v>0</v>
          </cell>
          <cell r="BH640">
            <v>0</v>
          </cell>
          <cell r="BI640">
            <v>5343.24</v>
          </cell>
          <cell r="BJ640">
            <v>552.8028733284749</v>
          </cell>
          <cell r="BK640">
            <v>0</v>
          </cell>
          <cell r="BL640">
            <v>0</v>
          </cell>
          <cell r="BM640">
            <v>181153.01</v>
          </cell>
          <cell r="BN640">
            <v>18741.794199792999</v>
          </cell>
          <cell r="BO640">
            <v>0</v>
          </cell>
          <cell r="BP640">
            <v>0</v>
          </cell>
          <cell r="BY640">
            <v>1605</v>
          </cell>
          <cell r="CF640">
            <v>27.494005389649669</v>
          </cell>
          <cell r="CG640">
            <v>727.32</v>
          </cell>
          <cell r="CX640">
            <v>0</v>
          </cell>
          <cell r="CY640">
            <v>0</v>
          </cell>
          <cell r="DB640">
            <v>0</v>
          </cell>
          <cell r="DC640">
            <v>0</v>
          </cell>
          <cell r="DJ640" t="str">
            <v>МОС</v>
          </cell>
          <cell r="DL640">
            <v>40563</v>
          </cell>
          <cell r="DM640">
            <v>8</v>
          </cell>
          <cell r="DO640" t="str">
            <v>тарифи на послуги з централізованого опалення</v>
          </cell>
        </row>
        <row r="641">
          <cell r="AF641">
            <v>39861</v>
          </cell>
          <cell r="AG641" t="str">
            <v>№ 22</v>
          </cell>
          <cell r="AM641">
            <v>192.27010000000001</v>
          </cell>
          <cell r="AO641">
            <v>20951.672797000003</v>
          </cell>
          <cell r="AQ641">
            <v>20363.96</v>
          </cell>
          <cell r="AU641">
            <v>0</v>
          </cell>
          <cell r="AW641">
            <v>0</v>
          </cell>
          <cell r="AY641">
            <v>18038.259999999998</v>
          </cell>
          <cell r="AZ641">
            <v>93.817291404123665</v>
          </cell>
          <cell r="BA641">
            <v>0</v>
          </cell>
          <cell r="BB641">
            <v>0</v>
          </cell>
          <cell r="BG641">
            <v>0</v>
          </cell>
          <cell r="BH641">
            <v>0</v>
          </cell>
          <cell r="BI641">
            <v>2325.6999999999998</v>
          </cell>
          <cell r="BJ641">
            <v>12.096004526964929</v>
          </cell>
          <cell r="BK641">
            <v>0</v>
          </cell>
          <cell r="BL641">
            <v>0</v>
          </cell>
          <cell r="BO641">
            <v>0</v>
          </cell>
          <cell r="BP641">
            <v>0</v>
          </cell>
          <cell r="CF641">
            <v>24.800995435296702</v>
          </cell>
          <cell r="CG641">
            <v>727.32</v>
          </cell>
          <cell r="CJ641">
            <v>0</v>
          </cell>
          <cell r="CK641">
            <v>0</v>
          </cell>
          <cell r="CL641">
            <v>0</v>
          </cell>
          <cell r="CM641">
            <v>0</v>
          </cell>
          <cell r="CN641">
            <v>0</v>
          </cell>
          <cell r="CO641">
            <v>0</v>
          </cell>
          <cell r="CX641">
            <v>0</v>
          </cell>
          <cell r="CY641">
            <v>0</v>
          </cell>
          <cell r="DJ641" t="str">
            <v>МОС</v>
          </cell>
          <cell r="DL641">
            <v>40563</v>
          </cell>
          <cell r="DM641">
            <v>11</v>
          </cell>
          <cell r="DO641" t="str">
            <v>тарифи на послуги з централізованого опалення</v>
          </cell>
        </row>
        <row r="642">
          <cell r="AF642">
            <v>39861</v>
          </cell>
          <cell r="AG642" t="str">
            <v>№ 22</v>
          </cell>
          <cell r="AM642">
            <v>1823.6459</v>
          </cell>
          <cell r="AO642">
            <v>562722.41536300001</v>
          </cell>
          <cell r="AQ642">
            <v>525995.32999999996</v>
          </cell>
          <cell r="AU642">
            <v>0</v>
          </cell>
          <cell r="AW642">
            <v>0</v>
          </cell>
          <cell r="AY642">
            <v>503936.46</v>
          </cell>
          <cell r="AZ642">
            <v>276.33459982554729</v>
          </cell>
          <cell r="BA642">
            <v>0</v>
          </cell>
          <cell r="BB642">
            <v>0</v>
          </cell>
          <cell r="BG642">
            <v>0</v>
          </cell>
          <cell r="BH642">
            <v>0</v>
          </cell>
          <cell r="BI642">
            <v>22058.87</v>
          </cell>
          <cell r="BJ642">
            <v>12.096026975412277</v>
          </cell>
          <cell r="BK642">
            <v>0</v>
          </cell>
          <cell r="BL642">
            <v>0</v>
          </cell>
          <cell r="BO642">
            <v>0</v>
          </cell>
          <cell r="BP642">
            <v>0</v>
          </cell>
          <cell r="CF642">
            <v>235.23699848290349</v>
          </cell>
          <cell r="CG642">
            <v>2142.25</v>
          </cell>
          <cell r="CJ642">
            <v>0</v>
          </cell>
          <cell r="CK642">
            <v>0</v>
          </cell>
          <cell r="CL642">
            <v>0</v>
          </cell>
          <cell r="CM642">
            <v>0</v>
          </cell>
          <cell r="CN642">
            <v>0</v>
          </cell>
          <cell r="CO642">
            <v>0</v>
          </cell>
          <cell r="CX642">
            <v>0</v>
          </cell>
          <cell r="CY642">
            <v>0</v>
          </cell>
          <cell r="DJ642" t="str">
            <v>НКРКП</v>
          </cell>
          <cell r="DL642">
            <v>40816</v>
          </cell>
          <cell r="DM642">
            <v>161</v>
          </cell>
        </row>
        <row r="643">
          <cell r="AF643">
            <v>39861</v>
          </cell>
          <cell r="AG643">
            <v>22</v>
          </cell>
          <cell r="AO643">
            <v>26718.398942637599</v>
          </cell>
          <cell r="AQ643">
            <v>25346.02</v>
          </cell>
          <cell r="AY643">
            <v>2694.72</v>
          </cell>
          <cell r="AZ643">
            <v>2525.9274257047086</v>
          </cell>
          <cell r="BC643">
            <v>0</v>
          </cell>
          <cell r="BD643">
            <v>0</v>
          </cell>
          <cell r="BG643">
            <v>0</v>
          </cell>
          <cell r="BH643">
            <v>0</v>
          </cell>
          <cell r="BI643">
            <v>296.63</v>
          </cell>
          <cell r="BJ643">
            <v>278.04961268212941</v>
          </cell>
          <cell r="BK643">
            <v>0</v>
          </cell>
          <cell r="BL643">
            <v>0</v>
          </cell>
          <cell r="BM643">
            <v>18188.830000000002</v>
          </cell>
          <cell r="BN643">
            <v>17049.513321785042</v>
          </cell>
          <cell r="BO643">
            <v>0</v>
          </cell>
          <cell r="BP643">
            <v>0</v>
          </cell>
          <cell r="BY643">
            <v>1605</v>
          </cell>
          <cell r="CF643">
            <v>3.7049991750536209</v>
          </cell>
          <cell r="CG643">
            <v>727.32</v>
          </cell>
          <cell r="CX643">
            <v>0</v>
          </cell>
          <cell r="CY643">
            <v>0</v>
          </cell>
          <cell r="DB643">
            <v>0</v>
          </cell>
          <cell r="DC643">
            <v>0</v>
          </cell>
          <cell r="DJ643" t="str">
            <v>МОС</v>
          </cell>
          <cell r="DL643">
            <v>40563</v>
          </cell>
          <cell r="DM643">
            <v>11</v>
          </cell>
          <cell r="DO643" t="str">
            <v>тарифи на послуги з централізованого опалення</v>
          </cell>
        </row>
        <row r="644">
          <cell r="AF644">
            <v>39861</v>
          </cell>
          <cell r="AG644">
            <v>22</v>
          </cell>
          <cell r="AO644">
            <v>375816.40322381997</v>
          </cell>
          <cell r="AQ644">
            <v>290128.375</v>
          </cell>
          <cell r="AY644">
            <v>75285.09</v>
          </cell>
          <cell r="AZ644">
            <v>7440.5115579069461</v>
          </cell>
          <cell r="BC644">
            <v>0</v>
          </cell>
          <cell r="BD644">
            <v>0</v>
          </cell>
          <cell r="BG644">
            <v>0</v>
          </cell>
          <cell r="BH644">
            <v>0</v>
          </cell>
          <cell r="BI644">
            <v>2813.45</v>
          </cell>
          <cell r="BJ644">
            <v>278.05648160337324</v>
          </cell>
          <cell r="BK644">
            <v>0</v>
          </cell>
          <cell r="BL644">
            <v>0</v>
          </cell>
          <cell r="BM644">
            <v>175027.27</v>
          </cell>
          <cell r="BN644">
            <v>17298.145295222461</v>
          </cell>
          <cell r="BO644">
            <v>0</v>
          </cell>
          <cell r="BP644">
            <v>0</v>
          </cell>
          <cell r="BY644">
            <v>1605</v>
          </cell>
          <cell r="CF644">
            <v>35.142999183101878</v>
          </cell>
          <cell r="CG644">
            <v>2142.25</v>
          </cell>
          <cell r="CX644">
            <v>0</v>
          </cell>
          <cell r="CY644">
            <v>0</v>
          </cell>
          <cell r="DB644">
            <v>0</v>
          </cell>
          <cell r="DC644">
            <v>0</v>
          </cell>
          <cell r="DJ644" t="str">
            <v>МОС</v>
          </cell>
          <cell r="DL644">
            <v>40073</v>
          </cell>
          <cell r="DM644">
            <v>123</v>
          </cell>
          <cell r="DO644" t="str">
            <v>тарифи на виробництво, транспортування, постачання теплової енергії</v>
          </cell>
        </row>
        <row r="645">
          <cell r="W645">
            <v>194.97</v>
          </cell>
          <cell r="AF645">
            <v>40093</v>
          </cell>
          <cell r="AG645">
            <v>432</v>
          </cell>
          <cell r="AH645">
            <v>193.39824945295405</v>
          </cell>
          <cell r="AM645">
            <v>297050</v>
          </cell>
          <cell r="AO645">
            <v>57915838.5</v>
          </cell>
          <cell r="AQ645">
            <v>57448950</v>
          </cell>
          <cell r="AU645">
            <v>0</v>
          </cell>
          <cell r="AW645">
            <v>0</v>
          </cell>
          <cell r="AY645">
            <v>25787900</v>
          </cell>
          <cell r="AZ645">
            <v>86.813331089042251</v>
          </cell>
          <cell r="BA645">
            <v>3967000</v>
          </cell>
          <cell r="BB645">
            <v>13.354654098636594</v>
          </cell>
          <cell r="BC645">
            <v>0</v>
          </cell>
          <cell r="BD645">
            <v>0</v>
          </cell>
          <cell r="BG645">
            <v>1546900</v>
          </cell>
          <cell r="BH645">
            <v>5.2075408180441007</v>
          </cell>
          <cell r="BI645">
            <v>6548900</v>
          </cell>
          <cell r="BJ645">
            <v>22.04645682545026</v>
          </cell>
          <cell r="BK645">
            <v>0</v>
          </cell>
          <cell r="BL645">
            <v>0</v>
          </cell>
          <cell r="BM645">
            <v>12154300</v>
          </cell>
          <cell r="BN645">
            <v>40.916680693485944</v>
          </cell>
          <cell r="BO645">
            <v>0</v>
          </cell>
          <cell r="BP645">
            <v>0</v>
          </cell>
          <cell r="BY645">
            <v>1829.59</v>
          </cell>
          <cell r="CF645">
            <v>35456.057856239342</v>
          </cell>
          <cell r="CG645">
            <v>727.32</v>
          </cell>
          <cell r="CJ645">
            <v>0</v>
          </cell>
          <cell r="CK645">
            <v>0</v>
          </cell>
          <cell r="CL645">
            <v>0</v>
          </cell>
          <cell r="CM645">
            <v>0</v>
          </cell>
          <cell r="CN645">
            <v>0</v>
          </cell>
          <cell r="CO645">
            <v>0</v>
          </cell>
          <cell r="CX645">
            <v>0</v>
          </cell>
          <cell r="CY645">
            <v>0</v>
          </cell>
          <cell r="DB645">
            <v>0</v>
          </cell>
          <cell r="DC645">
            <v>0</v>
          </cell>
          <cell r="DJ645" t="str">
            <v>НКРЕ</v>
          </cell>
          <cell r="DL645">
            <v>40526</v>
          </cell>
          <cell r="DM645">
            <v>1794</v>
          </cell>
          <cell r="DO645" t="str">
            <v>тариф на теплову енергію</v>
          </cell>
          <cell r="DT645">
            <v>243.71</v>
          </cell>
        </row>
        <row r="646">
          <cell r="W646">
            <v>413.77</v>
          </cell>
          <cell r="AF646">
            <v>40093</v>
          </cell>
          <cell r="AG646">
            <v>433</v>
          </cell>
          <cell r="AH646">
            <v>359.79936811666636</v>
          </cell>
          <cell r="AM646">
            <v>56023</v>
          </cell>
          <cell r="AO646">
            <v>23180636.709999997</v>
          </cell>
          <cell r="AQ646">
            <v>20157040</v>
          </cell>
          <cell r="AU646">
            <v>0</v>
          </cell>
          <cell r="AW646">
            <v>0</v>
          </cell>
          <cell r="AY646">
            <v>14217425</v>
          </cell>
          <cell r="AZ646">
            <v>253.77835888831373</v>
          </cell>
          <cell r="BA646">
            <v>807242.8</v>
          </cell>
          <cell r="BB646">
            <v>14.409131963657785</v>
          </cell>
          <cell r="BC646">
            <v>0</v>
          </cell>
          <cell r="BD646">
            <v>0</v>
          </cell>
          <cell r="BG646">
            <v>291758.11</v>
          </cell>
          <cell r="BH646">
            <v>5.2078273209217638</v>
          </cell>
          <cell r="BI646">
            <v>1235063.99</v>
          </cell>
          <cell r="BJ646">
            <v>22.045659639790799</v>
          </cell>
          <cell r="BK646">
            <v>0</v>
          </cell>
          <cell r="BL646">
            <v>0</v>
          </cell>
          <cell r="BM646">
            <v>2292176.91</v>
          </cell>
          <cell r="BN646">
            <v>40.914926191028684</v>
          </cell>
          <cell r="BO646">
            <v>0</v>
          </cell>
          <cell r="BP646">
            <v>0</v>
          </cell>
          <cell r="BY646">
            <v>1829.59</v>
          </cell>
          <cell r="CF646">
            <v>8887.8055117148178</v>
          </cell>
          <cell r="CG646">
            <v>2182.66</v>
          </cell>
          <cell r="CJ646">
            <v>0</v>
          </cell>
          <cell r="CK646">
            <v>0</v>
          </cell>
          <cell r="CL646">
            <v>0</v>
          </cell>
          <cell r="CM646">
            <v>0</v>
          </cell>
          <cell r="CN646">
            <v>0</v>
          </cell>
          <cell r="CO646">
            <v>0</v>
          </cell>
          <cell r="CX646">
            <v>0</v>
          </cell>
          <cell r="CY646">
            <v>0</v>
          </cell>
          <cell r="DB646">
            <v>0</v>
          </cell>
          <cell r="DC646">
            <v>0</v>
          </cell>
          <cell r="DJ646" t="str">
            <v>НКРКП</v>
          </cell>
          <cell r="DL646">
            <v>40816</v>
          </cell>
          <cell r="DM646">
            <v>60</v>
          </cell>
          <cell r="DT646">
            <v>596.23</v>
          </cell>
        </row>
        <row r="647">
          <cell r="W647">
            <v>463.41</v>
          </cell>
          <cell r="AF647">
            <v>40093</v>
          </cell>
          <cell r="AG647">
            <v>434</v>
          </cell>
          <cell r="AH647">
            <v>308.93702700826219</v>
          </cell>
          <cell r="AM647">
            <v>14403</v>
          </cell>
          <cell r="AO647">
            <v>6674494.2300000004</v>
          </cell>
          <cell r="AQ647">
            <v>4449620</v>
          </cell>
          <cell r="AU647">
            <v>0</v>
          </cell>
          <cell r="AW647">
            <v>0</v>
          </cell>
          <cell r="AY647">
            <v>2794845.92882</v>
          </cell>
          <cell r="AZ647">
            <v>194.0460965646046</v>
          </cell>
          <cell r="BA647">
            <v>333076.8</v>
          </cell>
          <cell r="BB647">
            <v>23.125515517600498</v>
          </cell>
          <cell r="BC647">
            <v>0</v>
          </cell>
          <cell r="BD647">
            <v>0</v>
          </cell>
          <cell r="BG647">
            <v>75000</v>
          </cell>
          <cell r="BH647">
            <v>5.2072484898979381</v>
          </cell>
          <cell r="BI647">
            <v>317500</v>
          </cell>
          <cell r="BJ647">
            <v>22.044018607234605</v>
          </cell>
          <cell r="BK647">
            <v>0</v>
          </cell>
          <cell r="BL647">
            <v>0</v>
          </cell>
          <cell r="BM647">
            <v>589200</v>
          </cell>
          <cell r="BN647">
            <v>40.908144136638199</v>
          </cell>
          <cell r="BO647">
            <v>0</v>
          </cell>
          <cell r="BP647">
            <v>0</v>
          </cell>
          <cell r="BY647">
            <v>1828.59</v>
          </cell>
          <cell r="CF647">
            <v>2260.0137367119901</v>
          </cell>
          <cell r="CG647">
            <v>2182.66</v>
          </cell>
          <cell r="CJ647">
            <v>0</v>
          </cell>
          <cell r="CK647">
            <v>0</v>
          </cell>
          <cell r="CL647">
            <v>0</v>
          </cell>
          <cell r="CM647">
            <v>0</v>
          </cell>
          <cell r="CN647">
            <v>0</v>
          </cell>
          <cell r="CO647">
            <v>0</v>
          </cell>
          <cell r="CX647">
            <v>0</v>
          </cell>
          <cell r="CY647">
            <v>0</v>
          </cell>
          <cell r="DB647">
            <v>0</v>
          </cell>
          <cell r="DC647">
            <v>0</v>
          </cell>
          <cell r="DJ647" t="str">
            <v>НКРКП</v>
          </cell>
          <cell r="DL647">
            <v>40816</v>
          </cell>
          <cell r="DM647">
            <v>60</v>
          </cell>
          <cell r="DT647">
            <v>602.91999999999996</v>
          </cell>
        </row>
        <row r="648">
          <cell r="W648">
            <v>184.16</v>
          </cell>
          <cell r="AF648">
            <v>39645</v>
          </cell>
          <cell r="AG648">
            <v>755</v>
          </cell>
          <cell r="AH648">
            <v>175.38512616201859</v>
          </cell>
          <cell r="AM648">
            <v>75300</v>
          </cell>
          <cell r="AO648">
            <v>13867248</v>
          </cell>
          <cell r="AQ648">
            <v>13206500</v>
          </cell>
          <cell r="AU648">
            <v>0</v>
          </cell>
          <cell r="AW648">
            <v>0</v>
          </cell>
          <cell r="AY648">
            <v>7940879.7600000007</v>
          </cell>
          <cell r="AZ648">
            <v>105.4565705179283</v>
          </cell>
          <cell r="BA648">
            <v>0</v>
          </cell>
          <cell r="BB648">
            <v>0</v>
          </cell>
          <cell r="BC648">
            <v>0</v>
          </cell>
          <cell r="BD648">
            <v>0</v>
          </cell>
          <cell r="BG648">
            <v>220954</v>
          </cell>
          <cell r="BH648">
            <v>2.9343160690571048</v>
          </cell>
          <cell r="BI648">
            <v>137667</v>
          </cell>
          <cell r="BJ648">
            <v>1.8282470119521912</v>
          </cell>
          <cell r="BK648">
            <v>0</v>
          </cell>
          <cell r="BL648">
            <v>0</v>
          </cell>
          <cell r="BM648">
            <v>2355833</v>
          </cell>
          <cell r="BN648">
            <v>31.285962815405046</v>
          </cell>
          <cell r="BO648">
            <v>0</v>
          </cell>
          <cell r="BP648">
            <v>0</v>
          </cell>
          <cell r="BY648">
            <v>3435.9</v>
          </cell>
          <cell r="CF648">
            <v>10918</v>
          </cell>
          <cell r="CG648">
            <v>727.32</v>
          </cell>
          <cell r="CJ648">
            <v>0</v>
          </cell>
          <cell r="CK648">
            <v>0</v>
          </cell>
          <cell r="CL648">
            <v>0</v>
          </cell>
          <cell r="CM648">
            <v>0</v>
          </cell>
          <cell r="CN648">
            <v>0</v>
          </cell>
          <cell r="CO648">
            <v>0</v>
          </cell>
          <cell r="CX648">
            <v>0</v>
          </cell>
          <cell r="CY648">
            <v>0</v>
          </cell>
          <cell r="DB648">
            <v>0</v>
          </cell>
          <cell r="DC648">
            <v>0</v>
          </cell>
          <cell r="DJ648" t="str">
            <v>НКРЕ</v>
          </cell>
          <cell r="DL648">
            <v>40526</v>
          </cell>
          <cell r="DM648">
            <v>1755</v>
          </cell>
          <cell r="DO648" t="str">
            <v>тариф на теплову енергію</v>
          </cell>
          <cell r="DT648">
            <v>230.2</v>
          </cell>
        </row>
        <row r="649">
          <cell r="W649">
            <v>431.57</v>
          </cell>
          <cell r="AF649">
            <v>39862</v>
          </cell>
          <cell r="AG649">
            <v>1362</v>
          </cell>
          <cell r="AH649">
            <v>385.33333333333331</v>
          </cell>
          <cell r="AM649">
            <v>4200</v>
          </cell>
          <cell r="AO649">
            <v>1812594</v>
          </cell>
          <cell r="AQ649">
            <v>1618400</v>
          </cell>
          <cell r="AU649">
            <v>0</v>
          </cell>
          <cell r="AW649">
            <v>0</v>
          </cell>
          <cell r="AY649">
            <v>1301631.1000000001</v>
          </cell>
          <cell r="AZ649">
            <v>309.91216666666668</v>
          </cell>
          <cell r="BA649">
            <v>0</v>
          </cell>
          <cell r="BB649">
            <v>0</v>
          </cell>
          <cell r="BC649">
            <v>0</v>
          </cell>
          <cell r="BD649">
            <v>0</v>
          </cell>
          <cell r="BG649">
            <v>17305</v>
          </cell>
          <cell r="BH649">
            <v>4.1202380952380953</v>
          </cell>
          <cell r="BI649">
            <v>10499</v>
          </cell>
          <cell r="BJ649">
            <v>2.4997619047619049</v>
          </cell>
          <cell r="BK649">
            <v>0</v>
          </cell>
          <cell r="BL649">
            <v>0</v>
          </cell>
          <cell r="BM649">
            <v>131401</v>
          </cell>
          <cell r="BN649">
            <v>31.285952380952381</v>
          </cell>
          <cell r="BO649">
            <v>0</v>
          </cell>
          <cell r="BP649">
            <v>0</v>
          </cell>
          <cell r="BY649">
            <v>3435.9</v>
          </cell>
          <cell r="CF649">
            <v>607.6</v>
          </cell>
          <cell r="CG649">
            <v>2142.25</v>
          </cell>
          <cell r="CJ649">
            <v>0</v>
          </cell>
          <cell r="CK649">
            <v>0</v>
          </cell>
          <cell r="CL649">
            <v>0</v>
          </cell>
          <cell r="CM649">
            <v>0</v>
          </cell>
          <cell r="CN649">
            <v>0</v>
          </cell>
          <cell r="CO649">
            <v>0</v>
          </cell>
          <cell r="CX649">
            <v>0</v>
          </cell>
          <cell r="CY649">
            <v>0</v>
          </cell>
          <cell r="DB649">
            <v>0</v>
          </cell>
          <cell r="DC649">
            <v>0</v>
          </cell>
          <cell r="DJ649" t="str">
            <v>НКРКП</v>
          </cell>
          <cell r="DL649">
            <v>40816</v>
          </cell>
          <cell r="DM649">
            <v>94</v>
          </cell>
          <cell r="DT649">
            <v>652.52</v>
          </cell>
        </row>
        <row r="650">
          <cell r="W650">
            <v>436.06</v>
          </cell>
          <cell r="AF650">
            <v>39862</v>
          </cell>
          <cell r="AG650">
            <v>1363</v>
          </cell>
          <cell r="AH650">
            <v>389.33718244803697</v>
          </cell>
          <cell r="AM650">
            <v>173200</v>
          </cell>
          <cell r="AO650">
            <v>75525592</v>
          </cell>
          <cell r="AQ650">
            <v>67433200</v>
          </cell>
          <cell r="AU650">
            <v>0</v>
          </cell>
          <cell r="AW650">
            <v>4168988</v>
          </cell>
          <cell r="AY650">
            <v>49893645.174999997</v>
          </cell>
          <cell r="AZ650">
            <v>288.06954489030022</v>
          </cell>
          <cell r="BA650">
            <v>0</v>
          </cell>
          <cell r="BB650">
            <v>0</v>
          </cell>
          <cell r="BC650">
            <v>0</v>
          </cell>
          <cell r="BD650">
            <v>0</v>
          </cell>
          <cell r="BG650">
            <v>713629</v>
          </cell>
          <cell r="BH650">
            <v>4.1202598152424939</v>
          </cell>
          <cell r="BI650">
            <v>432917</v>
          </cell>
          <cell r="BJ650">
            <v>2.4995207852193997</v>
          </cell>
          <cell r="BK650">
            <v>0</v>
          </cell>
          <cell r="BL650">
            <v>0</v>
          </cell>
          <cell r="BM650">
            <v>5418729</v>
          </cell>
          <cell r="BN650">
            <v>31.285964203233256</v>
          </cell>
          <cell r="BO650">
            <v>0</v>
          </cell>
          <cell r="BP650">
            <v>0</v>
          </cell>
          <cell r="BY650">
            <v>3435.9</v>
          </cell>
          <cell r="CF650">
            <v>23290.3</v>
          </cell>
          <cell r="CG650">
            <v>2142.25</v>
          </cell>
          <cell r="CJ650">
            <v>0</v>
          </cell>
          <cell r="CK650">
            <v>0</v>
          </cell>
          <cell r="CL650">
            <v>0</v>
          </cell>
          <cell r="CM650">
            <v>13360</v>
          </cell>
          <cell r="CN650">
            <v>312.05</v>
          </cell>
          <cell r="CO650">
            <v>587.72</v>
          </cell>
          <cell r="CX650">
            <v>0</v>
          </cell>
          <cell r="CY650">
            <v>0</v>
          </cell>
          <cell r="DB650">
            <v>0</v>
          </cell>
          <cell r="DC650">
            <v>0</v>
          </cell>
          <cell r="DJ650" t="str">
            <v>НКРКП</v>
          </cell>
          <cell r="DL650">
            <v>40816</v>
          </cell>
          <cell r="DM650">
            <v>94</v>
          </cell>
          <cell r="DT650">
            <v>652.52</v>
          </cell>
        </row>
        <row r="651">
          <cell r="W651">
            <v>487.5</v>
          </cell>
          <cell r="AF651">
            <v>39857</v>
          </cell>
          <cell r="AG651">
            <v>1346</v>
          </cell>
          <cell r="AH651">
            <v>446.41117915642565</v>
          </cell>
          <cell r="AM651">
            <v>33167.440000000002</v>
          </cell>
          <cell r="AO651">
            <v>16169127.000000002</v>
          </cell>
          <cell r="AQ651">
            <v>14806316</v>
          </cell>
          <cell r="AU651">
            <v>0</v>
          </cell>
          <cell r="AW651">
            <v>0</v>
          </cell>
          <cell r="AY651">
            <v>10302787.192499999</v>
          </cell>
          <cell r="AZ651">
            <v>310.62955695404884</v>
          </cell>
          <cell r="BA651">
            <v>0</v>
          </cell>
          <cell r="BB651">
            <v>0</v>
          </cell>
          <cell r="BC651">
            <v>0</v>
          </cell>
          <cell r="BD651">
            <v>0</v>
          </cell>
          <cell r="BG651">
            <v>0</v>
          </cell>
          <cell r="BH651">
            <v>0</v>
          </cell>
          <cell r="BI651">
            <v>480657</v>
          </cell>
          <cell r="BJ651">
            <v>14.491832954246695</v>
          </cell>
          <cell r="BK651">
            <v>0</v>
          </cell>
          <cell r="BL651">
            <v>0</v>
          </cell>
          <cell r="BM651">
            <v>1119300</v>
          </cell>
          <cell r="BN651">
            <v>33.74695182986688</v>
          </cell>
          <cell r="BO651">
            <v>0</v>
          </cell>
          <cell r="BP651">
            <v>0</v>
          </cell>
          <cell r="BY651">
            <v>995.92</v>
          </cell>
          <cell r="CF651">
            <v>4809.33</v>
          </cell>
          <cell r="CG651">
            <v>2142.25</v>
          </cell>
          <cell r="CJ651">
            <v>0</v>
          </cell>
          <cell r="CK651">
            <v>0</v>
          </cell>
          <cell r="CL651">
            <v>0</v>
          </cell>
          <cell r="CM651">
            <v>0</v>
          </cell>
          <cell r="CN651">
            <v>0</v>
          </cell>
          <cell r="CO651">
            <v>0</v>
          </cell>
          <cell r="CX651">
            <v>0</v>
          </cell>
          <cell r="CY651">
            <v>0</v>
          </cell>
          <cell r="DB651">
            <v>0</v>
          </cell>
          <cell r="DC651">
            <v>0</v>
          </cell>
          <cell r="DJ651" t="str">
            <v>НКРКП</v>
          </cell>
          <cell r="DL651">
            <v>40816</v>
          </cell>
          <cell r="DM651">
            <v>96</v>
          </cell>
          <cell r="DT651">
            <v>720.91</v>
          </cell>
        </row>
        <row r="652">
          <cell r="W652">
            <v>488.66</v>
          </cell>
          <cell r="AF652">
            <v>39857</v>
          </cell>
          <cell r="AG652">
            <v>1347</v>
          </cell>
          <cell r="AH652">
            <v>432.82665937147351</v>
          </cell>
          <cell r="AM652">
            <v>1754.58</v>
          </cell>
          <cell r="AO652">
            <v>857393.06279999996</v>
          </cell>
          <cell r="AQ652">
            <v>759429</v>
          </cell>
          <cell r="AU652">
            <v>0</v>
          </cell>
          <cell r="AW652">
            <v>0</v>
          </cell>
          <cell r="AY652">
            <v>589118.75</v>
          </cell>
          <cell r="AZ652">
            <v>335.76055238290644</v>
          </cell>
          <cell r="BA652">
            <v>0</v>
          </cell>
          <cell r="BB652">
            <v>0</v>
          </cell>
          <cell r="BC652">
            <v>0</v>
          </cell>
          <cell r="BD652">
            <v>0</v>
          </cell>
          <cell r="BG652">
            <v>0</v>
          </cell>
          <cell r="BH652">
            <v>0</v>
          </cell>
          <cell r="BI652">
            <v>19634</v>
          </cell>
          <cell r="BJ652">
            <v>11.190142370253851</v>
          </cell>
          <cell r="BK652">
            <v>0</v>
          </cell>
          <cell r="BL652">
            <v>0</v>
          </cell>
          <cell r="BM652">
            <v>59212</v>
          </cell>
          <cell r="BN652">
            <v>33.747107569902774</v>
          </cell>
          <cell r="BO652">
            <v>0</v>
          </cell>
          <cell r="BP652">
            <v>0</v>
          </cell>
          <cell r="BY652">
            <v>995.92</v>
          </cell>
          <cell r="CF652">
            <v>275</v>
          </cell>
          <cell r="CG652">
            <v>2142.25</v>
          </cell>
          <cell r="CJ652">
            <v>0</v>
          </cell>
          <cell r="CK652">
            <v>0</v>
          </cell>
          <cell r="CL652">
            <v>0</v>
          </cell>
          <cell r="CM652">
            <v>0</v>
          </cell>
          <cell r="CN652">
            <v>0</v>
          </cell>
          <cell r="CO652">
            <v>0</v>
          </cell>
          <cell r="CX652">
            <v>0</v>
          </cell>
          <cell r="CY652">
            <v>0</v>
          </cell>
          <cell r="DB652">
            <v>0</v>
          </cell>
          <cell r="DC652">
            <v>0</v>
          </cell>
          <cell r="DJ652" t="str">
            <v>НКРКП</v>
          </cell>
          <cell r="DL652">
            <v>40816</v>
          </cell>
          <cell r="DM652">
            <v>96</v>
          </cell>
          <cell r="DT652">
            <v>741.37</v>
          </cell>
        </row>
        <row r="653">
          <cell r="W653">
            <v>496.51</v>
          </cell>
          <cell r="AF653">
            <v>39694</v>
          </cell>
          <cell r="AG653">
            <v>909</v>
          </cell>
          <cell r="AH653">
            <v>451.37741935483871</v>
          </cell>
          <cell r="AM653">
            <v>620</v>
          </cell>
          <cell r="AO653">
            <v>307836.2</v>
          </cell>
          <cell r="AQ653">
            <v>279854</v>
          </cell>
          <cell r="AU653">
            <v>0</v>
          </cell>
          <cell r="AW653">
            <v>0</v>
          </cell>
          <cell r="AY653">
            <v>85823.760000000009</v>
          </cell>
          <cell r="AZ653">
            <v>138.42541935483874</v>
          </cell>
          <cell r="BA653">
            <v>0</v>
          </cell>
          <cell r="BB653">
            <v>0</v>
          </cell>
          <cell r="BC653">
            <v>0</v>
          </cell>
          <cell r="BD653">
            <v>0</v>
          </cell>
          <cell r="BG653">
            <v>0</v>
          </cell>
          <cell r="BH653">
            <v>0</v>
          </cell>
          <cell r="BI653">
            <v>23371</v>
          </cell>
          <cell r="BJ653">
            <v>37.695161290322581</v>
          </cell>
          <cell r="BK653">
            <v>0</v>
          </cell>
          <cell r="BL653">
            <v>0</v>
          </cell>
          <cell r="BM653">
            <v>49283</v>
          </cell>
          <cell r="BN653">
            <v>79.488709677419351</v>
          </cell>
          <cell r="BO653">
            <v>0</v>
          </cell>
          <cell r="BP653">
            <v>0</v>
          </cell>
          <cell r="BY653">
            <v>688.52</v>
          </cell>
          <cell r="CF653">
            <v>118</v>
          </cell>
          <cell r="CG653">
            <v>727.32</v>
          </cell>
          <cell r="CJ653">
            <v>0</v>
          </cell>
          <cell r="CK653">
            <v>0</v>
          </cell>
          <cell r="CL653">
            <v>0</v>
          </cell>
          <cell r="CM653">
            <v>0</v>
          </cell>
          <cell r="CN653">
            <v>0</v>
          </cell>
          <cell r="CO653">
            <v>0</v>
          </cell>
          <cell r="CX653">
            <v>0</v>
          </cell>
          <cell r="CY653">
            <v>0</v>
          </cell>
          <cell r="DB653">
            <v>0</v>
          </cell>
          <cell r="DC653">
            <v>0</v>
          </cell>
          <cell r="DJ653" t="str">
            <v>НКРЕ</v>
          </cell>
          <cell r="DL653">
            <v>40526</v>
          </cell>
          <cell r="DM653">
            <v>1752</v>
          </cell>
          <cell r="DO653" t="str">
            <v>на теплову енергію</v>
          </cell>
          <cell r="DT653">
            <v>293.8</v>
          </cell>
        </row>
        <row r="654">
          <cell r="W654">
            <v>628.38</v>
          </cell>
          <cell r="AF654">
            <v>39867</v>
          </cell>
          <cell r="AG654">
            <v>1415</v>
          </cell>
          <cell r="AH654">
            <v>587.27389179167369</v>
          </cell>
          <cell r="AM654">
            <v>5933</v>
          </cell>
          <cell r="AO654">
            <v>3728178.54</v>
          </cell>
          <cell r="AQ654">
            <v>3484296</v>
          </cell>
          <cell r="AU654">
            <v>0</v>
          </cell>
          <cell r="AW654">
            <v>0</v>
          </cell>
          <cell r="AY654">
            <v>2302918.75</v>
          </cell>
          <cell r="AZ654">
            <v>388.15418001011295</v>
          </cell>
          <cell r="BA654">
            <v>0</v>
          </cell>
          <cell r="BB654">
            <v>0</v>
          </cell>
          <cell r="BC654">
            <v>0</v>
          </cell>
          <cell r="BD654">
            <v>0</v>
          </cell>
          <cell r="BG654">
            <v>0</v>
          </cell>
          <cell r="BH654">
            <v>0</v>
          </cell>
          <cell r="BI654">
            <v>220397</v>
          </cell>
          <cell r="BJ654">
            <v>37.147648744311475</v>
          </cell>
          <cell r="BK654">
            <v>0</v>
          </cell>
          <cell r="BL654">
            <v>0</v>
          </cell>
          <cell r="BM654">
            <v>471603</v>
          </cell>
          <cell r="BN654">
            <v>79.48811730996124</v>
          </cell>
          <cell r="BO654">
            <v>0</v>
          </cell>
          <cell r="BP654">
            <v>0</v>
          </cell>
          <cell r="BY654">
            <v>688.52</v>
          </cell>
          <cell r="CF654">
            <v>1075</v>
          </cell>
          <cell r="CG654">
            <v>2142.25</v>
          </cell>
          <cell r="CJ654">
            <v>0</v>
          </cell>
          <cell r="CK654">
            <v>0</v>
          </cell>
          <cell r="CL654">
            <v>0</v>
          </cell>
          <cell r="CM654">
            <v>0</v>
          </cell>
          <cell r="CN654">
            <v>0</v>
          </cell>
          <cell r="CO654">
            <v>0</v>
          </cell>
          <cell r="CX654">
            <v>0</v>
          </cell>
          <cell r="CY654">
            <v>0</v>
          </cell>
          <cell r="DB654">
            <v>0</v>
          </cell>
          <cell r="DC654">
            <v>0</v>
          </cell>
          <cell r="DJ654" t="str">
            <v>НКРКП</v>
          </cell>
          <cell r="DL654">
            <v>40816</v>
          </cell>
          <cell r="DM654">
            <v>96</v>
          </cell>
          <cell r="DT654">
            <v>920.03</v>
          </cell>
        </row>
        <row r="655">
          <cell r="W655">
            <v>724.83</v>
          </cell>
          <cell r="AF655">
            <v>39867</v>
          </cell>
          <cell r="AG655">
            <v>1416</v>
          </cell>
          <cell r="AH655">
            <v>604.02654867256638</v>
          </cell>
          <cell r="AM655">
            <v>565</v>
          </cell>
          <cell r="AO655">
            <v>409528.95</v>
          </cell>
          <cell r="AQ655">
            <v>341275</v>
          </cell>
          <cell r="AU655">
            <v>0</v>
          </cell>
          <cell r="AW655">
            <v>0</v>
          </cell>
          <cell r="AY655">
            <v>220651.75</v>
          </cell>
          <cell r="AZ655">
            <v>390.53407079646018</v>
          </cell>
          <cell r="BA655">
            <v>0</v>
          </cell>
          <cell r="BB655">
            <v>0</v>
          </cell>
          <cell r="BC655">
            <v>0</v>
          </cell>
          <cell r="BD655">
            <v>0</v>
          </cell>
          <cell r="BG655">
            <v>0</v>
          </cell>
          <cell r="BH655">
            <v>0</v>
          </cell>
          <cell r="BI655">
            <v>22008</v>
          </cell>
          <cell r="BJ655">
            <v>38.952212389380534</v>
          </cell>
          <cell r="BK655">
            <v>0</v>
          </cell>
          <cell r="BL655">
            <v>0</v>
          </cell>
          <cell r="BM655">
            <v>44911</v>
          </cell>
          <cell r="BN655">
            <v>79.488495575221236</v>
          </cell>
          <cell r="BO655">
            <v>0</v>
          </cell>
          <cell r="BP655">
            <v>0</v>
          </cell>
          <cell r="BY655">
            <v>688.52</v>
          </cell>
          <cell r="CF655">
            <v>103</v>
          </cell>
          <cell r="CG655">
            <v>2142.25</v>
          </cell>
          <cell r="CJ655">
            <v>0</v>
          </cell>
          <cell r="CK655">
            <v>0</v>
          </cell>
          <cell r="CL655">
            <v>0</v>
          </cell>
          <cell r="CM655">
            <v>0</v>
          </cell>
          <cell r="CN655">
            <v>0</v>
          </cell>
          <cell r="CO655">
            <v>0</v>
          </cell>
          <cell r="CX655">
            <v>0</v>
          </cell>
          <cell r="CY655">
            <v>0</v>
          </cell>
          <cell r="DB655">
            <v>0</v>
          </cell>
          <cell r="DC655">
            <v>0</v>
          </cell>
          <cell r="DJ655" t="str">
            <v>НКРКП</v>
          </cell>
          <cell r="DL655">
            <v>40816</v>
          </cell>
          <cell r="DM655">
            <v>96</v>
          </cell>
          <cell r="DT655">
            <v>999.9</v>
          </cell>
        </row>
        <row r="656">
          <cell r="W656">
            <v>267.08999999999997</v>
          </cell>
          <cell r="AF656">
            <v>39682</v>
          </cell>
          <cell r="AG656">
            <v>832</v>
          </cell>
          <cell r="AH656">
            <v>267.09269162210336</v>
          </cell>
          <cell r="AM656">
            <v>1683</v>
          </cell>
          <cell r="AO656">
            <v>449512.47</v>
          </cell>
          <cell r="AQ656">
            <v>449517</v>
          </cell>
          <cell r="AU656">
            <v>0</v>
          </cell>
          <cell r="AW656">
            <v>0</v>
          </cell>
          <cell r="AY656">
            <v>216741.36000000002</v>
          </cell>
          <cell r="AZ656">
            <v>128.78274509803921</v>
          </cell>
          <cell r="BA656">
            <v>0</v>
          </cell>
          <cell r="BB656">
            <v>0</v>
          </cell>
          <cell r="BC656">
            <v>0</v>
          </cell>
          <cell r="BD656">
            <v>0</v>
          </cell>
          <cell r="BG656">
            <v>0</v>
          </cell>
          <cell r="BH656">
            <v>0</v>
          </cell>
          <cell r="BI656">
            <v>37734</v>
          </cell>
          <cell r="BJ656">
            <v>22.420677361853834</v>
          </cell>
          <cell r="BK656">
            <v>0</v>
          </cell>
          <cell r="BL656">
            <v>0</v>
          </cell>
          <cell r="BM656">
            <v>95955</v>
          </cell>
          <cell r="BN656">
            <v>57.014260249554368</v>
          </cell>
          <cell r="BO656">
            <v>0</v>
          </cell>
          <cell r="BP656">
            <v>0</v>
          </cell>
          <cell r="BY656">
            <v>913.52</v>
          </cell>
          <cell r="CF656">
            <v>298</v>
          </cell>
          <cell r="CG656">
            <v>727.32</v>
          </cell>
          <cell r="CJ656">
            <v>0</v>
          </cell>
          <cell r="CK656">
            <v>0</v>
          </cell>
          <cell r="CL656">
            <v>0</v>
          </cell>
          <cell r="CM656">
            <v>0</v>
          </cell>
          <cell r="CN656">
            <v>0</v>
          </cell>
          <cell r="CO656">
            <v>0</v>
          </cell>
          <cell r="CX656">
            <v>0</v>
          </cell>
          <cell r="CY656">
            <v>0</v>
          </cell>
          <cell r="DB656">
            <v>0</v>
          </cell>
          <cell r="DC656">
            <v>0</v>
          </cell>
          <cell r="DJ656" t="str">
            <v>НКРЕ</v>
          </cell>
          <cell r="DL656">
            <v>40526</v>
          </cell>
          <cell r="DM656">
            <v>1752</v>
          </cell>
          <cell r="DO656" t="str">
            <v>Тариф на теплову енергію</v>
          </cell>
          <cell r="DT656">
            <v>293.8</v>
          </cell>
        </row>
        <row r="657">
          <cell r="W657">
            <v>573.77</v>
          </cell>
          <cell r="AF657">
            <v>39883</v>
          </cell>
          <cell r="AG657">
            <v>1518</v>
          </cell>
          <cell r="AH657">
            <v>521.60805084745766</v>
          </cell>
          <cell r="AM657">
            <v>3304</v>
          </cell>
          <cell r="AO657">
            <v>1895736.0799999998</v>
          </cell>
          <cell r="AQ657">
            <v>1723393</v>
          </cell>
          <cell r="AU657">
            <v>0</v>
          </cell>
          <cell r="AW657">
            <v>0</v>
          </cell>
          <cell r="AY657">
            <v>1251074</v>
          </cell>
          <cell r="AZ657">
            <v>378.65435835351087</v>
          </cell>
          <cell r="BA657">
            <v>0</v>
          </cell>
          <cell r="BB657">
            <v>0</v>
          </cell>
          <cell r="BC657">
            <v>0</v>
          </cell>
          <cell r="BD657">
            <v>0</v>
          </cell>
          <cell r="BG657">
            <v>0</v>
          </cell>
          <cell r="BH657">
            <v>0</v>
          </cell>
          <cell r="BI657">
            <v>90014</v>
          </cell>
          <cell r="BJ657">
            <v>27.243946731234868</v>
          </cell>
          <cell r="BK657">
            <v>0</v>
          </cell>
          <cell r="BL657">
            <v>0</v>
          </cell>
          <cell r="BM657">
            <v>188376</v>
          </cell>
          <cell r="BN657">
            <v>57.014527845036319</v>
          </cell>
          <cell r="BO657">
            <v>0</v>
          </cell>
          <cell r="BP657">
            <v>0</v>
          </cell>
          <cell r="BY657">
            <v>913.52</v>
          </cell>
          <cell r="CF657">
            <v>584</v>
          </cell>
          <cell r="CG657">
            <v>2142.25</v>
          </cell>
          <cell r="CJ657">
            <v>0</v>
          </cell>
          <cell r="CK657">
            <v>0</v>
          </cell>
          <cell r="CL657">
            <v>0</v>
          </cell>
          <cell r="CM657">
            <v>0</v>
          </cell>
          <cell r="CN657">
            <v>0</v>
          </cell>
          <cell r="CO657">
            <v>0</v>
          </cell>
          <cell r="CX657">
            <v>0</v>
          </cell>
          <cell r="CY657">
            <v>0</v>
          </cell>
          <cell r="DB657">
            <v>0</v>
          </cell>
          <cell r="DC657">
            <v>0</v>
          </cell>
          <cell r="DJ657" t="str">
            <v>НКРКП</v>
          </cell>
          <cell r="DL657">
            <v>40816</v>
          </cell>
          <cell r="DM657">
            <v>96</v>
          </cell>
          <cell r="DT657">
            <v>858.32</v>
          </cell>
        </row>
        <row r="658">
          <cell r="W658">
            <v>610.64</v>
          </cell>
          <cell r="AF658">
            <v>39883</v>
          </cell>
          <cell r="AG658">
            <v>1518</v>
          </cell>
          <cell r="AH658">
            <v>524.58379373848982</v>
          </cell>
          <cell r="AM658">
            <v>543</v>
          </cell>
          <cell r="AO658">
            <v>331577.52</v>
          </cell>
          <cell r="AQ658">
            <v>284849</v>
          </cell>
          <cell r="AU658">
            <v>0</v>
          </cell>
          <cell r="AW658">
            <v>0</v>
          </cell>
          <cell r="AY658">
            <v>207798.25</v>
          </cell>
          <cell r="AZ658">
            <v>382.68554327808471</v>
          </cell>
          <cell r="BA658">
            <v>0</v>
          </cell>
          <cell r="BB658">
            <v>0</v>
          </cell>
          <cell r="BC658">
            <v>0</v>
          </cell>
          <cell r="BD658">
            <v>0</v>
          </cell>
          <cell r="BG658">
            <v>0</v>
          </cell>
          <cell r="BH658">
            <v>0</v>
          </cell>
          <cell r="BI658">
            <v>14918</v>
          </cell>
          <cell r="BJ658">
            <v>27.47329650092081</v>
          </cell>
          <cell r="BK658">
            <v>0</v>
          </cell>
          <cell r="BL658">
            <v>0</v>
          </cell>
          <cell r="BM658">
            <v>30959</v>
          </cell>
          <cell r="BN658">
            <v>57.014732965009209</v>
          </cell>
          <cell r="BO658">
            <v>0</v>
          </cell>
          <cell r="BP658">
            <v>0</v>
          </cell>
          <cell r="BY658">
            <v>913.52</v>
          </cell>
          <cell r="CF658">
            <v>97</v>
          </cell>
          <cell r="CG658">
            <v>2142.25</v>
          </cell>
          <cell r="CJ658">
            <v>0</v>
          </cell>
          <cell r="CK658">
            <v>0</v>
          </cell>
          <cell r="CL658">
            <v>0</v>
          </cell>
          <cell r="CM658">
            <v>0</v>
          </cell>
          <cell r="CN658">
            <v>0</v>
          </cell>
          <cell r="CO658">
            <v>0</v>
          </cell>
          <cell r="CX658">
            <v>0</v>
          </cell>
          <cell r="CY658">
            <v>0</v>
          </cell>
          <cell r="DB658">
            <v>0</v>
          </cell>
          <cell r="DC658">
            <v>0</v>
          </cell>
          <cell r="DJ658" t="str">
            <v>НКРКП</v>
          </cell>
          <cell r="DL658">
            <v>40816</v>
          </cell>
          <cell r="DM658">
            <v>96</v>
          </cell>
          <cell r="DT658">
            <v>897.24</v>
          </cell>
        </row>
        <row r="659">
          <cell r="W659">
            <v>705.02</v>
          </cell>
          <cell r="AF659">
            <v>39883</v>
          </cell>
          <cell r="AG659">
            <v>1522</v>
          </cell>
          <cell r="AH659">
            <v>629.482905982906</v>
          </cell>
          <cell r="AM659">
            <v>234</v>
          </cell>
          <cell r="AO659">
            <v>164974.68</v>
          </cell>
          <cell r="AQ659">
            <v>147299</v>
          </cell>
          <cell r="AU659">
            <v>0</v>
          </cell>
          <cell r="AW659">
            <v>0</v>
          </cell>
          <cell r="AY659">
            <v>87832.25</v>
          </cell>
          <cell r="AZ659">
            <v>375.35149572649573</v>
          </cell>
          <cell r="BA659">
            <v>0</v>
          </cell>
          <cell r="BB659">
            <v>0</v>
          </cell>
          <cell r="BC659">
            <v>0</v>
          </cell>
          <cell r="BD659">
            <v>0</v>
          </cell>
          <cell r="BG659">
            <v>0</v>
          </cell>
          <cell r="BH659">
            <v>0</v>
          </cell>
          <cell r="BI659">
            <v>6042</v>
          </cell>
          <cell r="BJ659">
            <v>25.820512820512821</v>
          </cell>
          <cell r="BK659">
            <v>0</v>
          </cell>
          <cell r="BL659">
            <v>0</v>
          </cell>
          <cell r="BM659">
            <v>39394</v>
          </cell>
          <cell r="BN659">
            <v>168.35042735042734</v>
          </cell>
          <cell r="BO659">
            <v>0</v>
          </cell>
          <cell r="BP659">
            <v>0</v>
          </cell>
          <cell r="BY659">
            <v>798.97</v>
          </cell>
          <cell r="CF659">
            <v>41</v>
          </cell>
          <cell r="CG659">
            <v>2142.25</v>
          </cell>
          <cell r="CJ659">
            <v>0</v>
          </cell>
          <cell r="CK659">
            <v>0</v>
          </cell>
          <cell r="CL659">
            <v>0</v>
          </cell>
          <cell r="CM659">
            <v>0</v>
          </cell>
          <cell r="CN659">
            <v>0</v>
          </cell>
          <cell r="CO659">
            <v>0</v>
          </cell>
          <cell r="CX659">
            <v>0</v>
          </cell>
          <cell r="CY659">
            <v>0</v>
          </cell>
          <cell r="DB659">
            <v>0</v>
          </cell>
          <cell r="DC659">
            <v>0</v>
          </cell>
          <cell r="DJ659" t="str">
            <v>НКРКП</v>
          </cell>
          <cell r="DL659">
            <v>40816</v>
          </cell>
          <cell r="DM659">
            <v>96</v>
          </cell>
          <cell r="DT659">
            <v>987.75</v>
          </cell>
        </row>
        <row r="660">
          <cell r="W660">
            <v>640.44000000000005</v>
          </cell>
          <cell r="AF660">
            <v>39883</v>
          </cell>
          <cell r="AG660">
            <v>1523</v>
          </cell>
          <cell r="AH660">
            <v>571.82058047493399</v>
          </cell>
          <cell r="AM660">
            <v>379</v>
          </cell>
          <cell r="AO660">
            <v>242726.76</v>
          </cell>
          <cell r="AQ660">
            <v>216720</v>
          </cell>
          <cell r="AU660">
            <v>0</v>
          </cell>
          <cell r="AW660">
            <v>0</v>
          </cell>
          <cell r="AY660">
            <v>143530.75</v>
          </cell>
          <cell r="AZ660">
            <v>378.7091029023747</v>
          </cell>
          <cell r="BA660">
            <v>0</v>
          </cell>
          <cell r="BB660">
            <v>0</v>
          </cell>
          <cell r="BC660">
            <v>0</v>
          </cell>
          <cell r="BD660">
            <v>0</v>
          </cell>
          <cell r="BG660">
            <v>0</v>
          </cell>
          <cell r="BH660">
            <v>0</v>
          </cell>
          <cell r="BI660">
            <v>11594</v>
          </cell>
          <cell r="BJ660">
            <v>30.591029023746703</v>
          </cell>
          <cell r="BK660">
            <v>0</v>
          </cell>
          <cell r="BL660">
            <v>0</v>
          </cell>
          <cell r="BM660">
            <v>45763</v>
          </cell>
          <cell r="BN660">
            <v>120.74670184696571</v>
          </cell>
          <cell r="BO660">
            <v>0</v>
          </cell>
          <cell r="BP660">
            <v>0</v>
          </cell>
          <cell r="BY660">
            <v>928.17</v>
          </cell>
          <cell r="CF660">
            <v>67</v>
          </cell>
          <cell r="CG660">
            <v>2142.25</v>
          </cell>
          <cell r="CJ660">
            <v>0</v>
          </cell>
          <cell r="CK660">
            <v>0</v>
          </cell>
          <cell r="CL660">
            <v>0</v>
          </cell>
          <cell r="CM660">
            <v>0</v>
          </cell>
          <cell r="CN660">
            <v>0</v>
          </cell>
          <cell r="CO660">
            <v>0</v>
          </cell>
          <cell r="CX660">
            <v>0</v>
          </cell>
          <cell r="CY660">
            <v>0</v>
          </cell>
          <cell r="DB660">
            <v>0</v>
          </cell>
          <cell r="DC660">
            <v>0</v>
          </cell>
          <cell r="DJ660" t="str">
            <v>НКРКП</v>
          </cell>
          <cell r="DL660">
            <v>40816</v>
          </cell>
          <cell r="DM660">
            <v>96</v>
          </cell>
          <cell r="DT660">
            <v>925.3</v>
          </cell>
        </row>
        <row r="661">
          <cell r="W661">
            <v>615.77</v>
          </cell>
          <cell r="AF661">
            <v>39883</v>
          </cell>
          <cell r="AG661">
            <v>1520</v>
          </cell>
          <cell r="AH661">
            <v>549.79115479115478</v>
          </cell>
          <cell r="AM661">
            <v>407</v>
          </cell>
          <cell r="AO661">
            <v>250618.38999999998</v>
          </cell>
          <cell r="AQ661">
            <v>223765</v>
          </cell>
          <cell r="AU661">
            <v>0</v>
          </cell>
          <cell r="AW661">
            <v>0</v>
          </cell>
          <cell r="AY661">
            <v>139246.25</v>
          </cell>
          <cell r="AZ661">
            <v>342.12837837837839</v>
          </cell>
          <cell r="BA661">
            <v>0</v>
          </cell>
          <cell r="BB661">
            <v>0</v>
          </cell>
          <cell r="BC661">
            <v>0</v>
          </cell>
          <cell r="BD661">
            <v>0</v>
          </cell>
          <cell r="BG661">
            <v>0</v>
          </cell>
          <cell r="BH661">
            <v>0</v>
          </cell>
          <cell r="BI661">
            <v>8383</v>
          </cell>
          <cell r="BJ661">
            <v>20.597051597051596</v>
          </cell>
          <cell r="BK661">
            <v>0</v>
          </cell>
          <cell r="BL661">
            <v>0</v>
          </cell>
          <cell r="BM661">
            <v>51631</v>
          </cell>
          <cell r="BN661">
            <v>126.85749385749386</v>
          </cell>
          <cell r="BO661">
            <v>0</v>
          </cell>
          <cell r="BP661">
            <v>0</v>
          </cell>
          <cell r="BY661">
            <v>1047.17</v>
          </cell>
          <cell r="CF661">
            <v>65</v>
          </cell>
          <cell r="CG661">
            <v>2142.25</v>
          </cell>
          <cell r="CJ661">
            <v>0</v>
          </cell>
          <cell r="CK661">
            <v>0</v>
          </cell>
          <cell r="CL661">
            <v>0</v>
          </cell>
          <cell r="CM661">
            <v>0</v>
          </cell>
          <cell r="CN661">
            <v>0</v>
          </cell>
          <cell r="CO661">
            <v>0</v>
          </cell>
          <cell r="CX661">
            <v>0</v>
          </cell>
          <cell r="CY661">
            <v>0</v>
          </cell>
          <cell r="DB661">
            <v>0</v>
          </cell>
          <cell r="DC661">
            <v>0</v>
          </cell>
          <cell r="DJ661" t="str">
            <v>НКРКП</v>
          </cell>
          <cell r="DL661">
            <v>40816</v>
          </cell>
          <cell r="DM661">
            <v>96</v>
          </cell>
          <cell r="DT661">
            <v>873.13</v>
          </cell>
        </row>
        <row r="662">
          <cell r="W662">
            <v>551.04999999999995</v>
          </cell>
          <cell r="AF662">
            <v>39883</v>
          </cell>
          <cell r="AG662">
            <v>1524</v>
          </cell>
          <cell r="AH662">
            <v>492.00908173562061</v>
          </cell>
          <cell r="AM662">
            <v>991</v>
          </cell>
          <cell r="AO662">
            <v>546090.54999999993</v>
          </cell>
          <cell r="AQ662">
            <v>487581</v>
          </cell>
          <cell r="AU662">
            <v>0</v>
          </cell>
          <cell r="AW662">
            <v>0</v>
          </cell>
          <cell r="AY662">
            <v>377036</v>
          </cell>
          <cell r="AZ662">
            <v>380.46014127144298</v>
          </cell>
          <cell r="BA662">
            <v>0</v>
          </cell>
          <cell r="BB662">
            <v>0</v>
          </cell>
          <cell r="BC662">
            <v>0</v>
          </cell>
          <cell r="BD662">
            <v>0</v>
          </cell>
          <cell r="BG662">
            <v>0</v>
          </cell>
          <cell r="BH662">
            <v>0</v>
          </cell>
          <cell r="BI662">
            <v>16440</v>
          </cell>
          <cell r="BJ662">
            <v>16.589303733602421</v>
          </cell>
          <cell r="BK662">
            <v>0</v>
          </cell>
          <cell r="BL662">
            <v>0</v>
          </cell>
          <cell r="BM662">
            <v>71504</v>
          </cell>
          <cell r="BN662">
            <v>72.153380423814326</v>
          </cell>
          <cell r="BO662">
            <v>0</v>
          </cell>
          <cell r="BP662">
            <v>0</v>
          </cell>
          <cell r="BY662">
            <v>1087.67</v>
          </cell>
          <cell r="CF662">
            <v>176</v>
          </cell>
          <cell r="CG662">
            <v>2142.25</v>
          </cell>
          <cell r="CJ662">
            <v>0</v>
          </cell>
          <cell r="CK662">
            <v>0</v>
          </cell>
          <cell r="CL662">
            <v>0</v>
          </cell>
          <cell r="CM662">
            <v>0</v>
          </cell>
          <cell r="CN662">
            <v>0</v>
          </cell>
          <cell r="CO662">
            <v>0</v>
          </cell>
          <cell r="CX662">
            <v>0</v>
          </cell>
          <cell r="CY662">
            <v>0</v>
          </cell>
          <cell r="DB662">
            <v>0</v>
          </cell>
          <cell r="DC662">
            <v>0</v>
          </cell>
          <cell r="DJ662" t="str">
            <v>НКРКП</v>
          </cell>
          <cell r="DL662">
            <v>40816</v>
          </cell>
          <cell r="DM662">
            <v>96</v>
          </cell>
          <cell r="DT662">
            <v>836.51</v>
          </cell>
        </row>
        <row r="663">
          <cell r="W663">
            <v>665.89</v>
          </cell>
          <cell r="AF663">
            <v>39891</v>
          </cell>
          <cell r="AG663">
            <v>1553</v>
          </cell>
          <cell r="AH663">
            <v>590.01044826423993</v>
          </cell>
          <cell r="AM663">
            <v>2967</v>
          </cell>
          <cell r="AO663">
            <v>1975695.63</v>
          </cell>
          <cell r="AQ663">
            <v>1750561</v>
          </cell>
          <cell r="AU663">
            <v>0</v>
          </cell>
          <cell r="AW663">
            <v>0</v>
          </cell>
          <cell r="AY663">
            <v>998288.5</v>
          </cell>
          <cell r="AZ663">
            <v>336.46393663633302</v>
          </cell>
          <cell r="BA663">
            <v>0</v>
          </cell>
          <cell r="BB663">
            <v>0</v>
          </cell>
          <cell r="BC663">
            <v>0</v>
          </cell>
          <cell r="BD663">
            <v>0</v>
          </cell>
          <cell r="BG663">
            <v>0</v>
          </cell>
          <cell r="BH663">
            <v>0</v>
          </cell>
          <cell r="BI663">
            <v>80340</v>
          </cell>
          <cell r="BJ663">
            <v>27.077856420626897</v>
          </cell>
          <cell r="BK663">
            <v>0</v>
          </cell>
          <cell r="BL663">
            <v>0</v>
          </cell>
          <cell r="BM663">
            <v>395054</v>
          </cell>
          <cell r="BN663">
            <v>133.14930906639702</v>
          </cell>
          <cell r="BO663">
            <v>0</v>
          </cell>
          <cell r="BP663">
            <v>0</v>
          </cell>
          <cell r="BY663">
            <v>1066.23</v>
          </cell>
          <cell r="CF663">
            <v>466</v>
          </cell>
          <cell r="CG663">
            <v>2142.25</v>
          </cell>
          <cell r="CJ663">
            <v>0</v>
          </cell>
          <cell r="CK663">
            <v>0</v>
          </cell>
          <cell r="CL663">
            <v>0</v>
          </cell>
          <cell r="CM663">
            <v>0</v>
          </cell>
          <cell r="CN663">
            <v>0</v>
          </cell>
          <cell r="CO663">
            <v>0</v>
          </cell>
          <cell r="CX663">
            <v>0</v>
          </cell>
          <cell r="CY663">
            <v>0</v>
          </cell>
          <cell r="DB663">
            <v>0</v>
          </cell>
          <cell r="DC663">
            <v>0</v>
          </cell>
          <cell r="DJ663" t="str">
            <v>НКРКП</v>
          </cell>
          <cell r="DL663">
            <v>40816</v>
          </cell>
          <cell r="DM663">
            <v>96</v>
          </cell>
          <cell r="DT663">
            <v>918.56</v>
          </cell>
        </row>
        <row r="664">
          <cell r="W664">
            <v>670.91</v>
          </cell>
          <cell r="AF664">
            <v>39891</v>
          </cell>
          <cell r="AG664">
            <v>1554</v>
          </cell>
          <cell r="AH664">
            <v>599.66666666666663</v>
          </cell>
          <cell r="AM664">
            <v>60</v>
          </cell>
          <cell r="AO664">
            <v>40254.6</v>
          </cell>
          <cell r="AQ664">
            <v>35980</v>
          </cell>
          <cell r="AU664">
            <v>0</v>
          </cell>
          <cell r="AW664">
            <v>0</v>
          </cell>
          <cell r="AY664">
            <v>21422.5</v>
          </cell>
          <cell r="AZ664">
            <v>357.04166666666669</v>
          </cell>
          <cell r="BA664">
            <v>0</v>
          </cell>
          <cell r="BB664">
            <v>0</v>
          </cell>
          <cell r="BC664">
            <v>0</v>
          </cell>
          <cell r="BD664">
            <v>0</v>
          </cell>
          <cell r="BG664">
            <v>0</v>
          </cell>
          <cell r="BH664">
            <v>0</v>
          </cell>
          <cell r="BI664">
            <v>1378</v>
          </cell>
          <cell r="BJ664">
            <v>22.966666666666665</v>
          </cell>
          <cell r="BK664">
            <v>0</v>
          </cell>
          <cell r="BL664">
            <v>0</v>
          </cell>
          <cell r="BM664">
            <v>7989</v>
          </cell>
          <cell r="BN664">
            <v>133.15</v>
          </cell>
          <cell r="BO664">
            <v>0</v>
          </cell>
          <cell r="BP664">
            <v>0</v>
          </cell>
          <cell r="BY664">
            <v>1066.23</v>
          </cell>
          <cell r="CF664">
            <v>10</v>
          </cell>
          <cell r="CG664">
            <v>2142.25</v>
          </cell>
          <cell r="CJ664">
            <v>0</v>
          </cell>
          <cell r="CK664">
            <v>0</v>
          </cell>
          <cell r="CL664">
            <v>0</v>
          </cell>
          <cell r="CM664">
            <v>0</v>
          </cell>
          <cell r="CN664">
            <v>0</v>
          </cell>
          <cell r="CO664">
            <v>0</v>
          </cell>
          <cell r="CX664">
            <v>0</v>
          </cell>
          <cell r="CY664">
            <v>0</v>
          </cell>
          <cell r="DB664">
            <v>0</v>
          </cell>
          <cell r="DC664">
            <v>0</v>
          </cell>
          <cell r="DJ664" t="str">
            <v>НКРКП</v>
          </cell>
          <cell r="DL664">
            <v>40816</v>
          </cell>
          <cell r="DM664">
            <v>96</v>
          </cell>
          <cell r="DT664">
            <v>932.35</v>
          </cell>
        </row>
        <row r="665">
          <cell r="W665">
            <v>771.66</v>
          </cell>
          <cell r="AF665">
            <v>39891</v>
          </cell>
          <cell r="AG665">
            <v>1555</v>
          </cell>
          <cell r="AH665">
            <v>662.09767929723353</v>
          </cell>
          <cell r="AM665">
            <v>7627</v>
          </cell>
          <cell r="AO665">
            <v>5885450.8199999994</v>
          </cell>
          <cell r="AQ665">
            <v>5049819</v>
          </cell>
          <cell r="AU665">
            <v>0</v>
          </cell>
          <cell r="AW665">
            <v>0</v>
          </cell>
          <cell r="AY665">
            <v>2874899.5</v>
          </cell>
          <cell r="AZ665">
            <v>376.93713124426381</v>
          </cell>
          <cell r="BA665">
            <v>0</v>
          </cell>
          <cell r="BB665">
            <v>0</v>
          </cell>
          <cell r="BC665">
            <v>0</v>
          </cell>
          <cell r="BD665">
            <v>0</v>
          </cell>
          <cell r="BG665">
            <v>0</v>
          </cell>
          <cell r="BH665">
            <v>0</v>
          </cell>
          <cell r="BI665">
            <v>255875</v>
          </cell>
          <cell r="BJ665">
            <v>33.548577422315461</v>
          </cell>
          <cell r="BK665">
            <v>0</v>
          </cell>
          <cell r="BL665">
            <v>0</v>
          </cell>
          <cell r="BM665">
            <v>1044062</v>
          </cell>
          <cell r="BN665">
            <v>136.89025829290676</v>
          </cell>
          <cell r="BO665">
            <v>0</v>
          </cell>
          <cell r="BP665">
            <v>0</v>
          </cell>
          <cell r="BY665">
            <v>1003.46</v>
          </cell>
          <cell r="CF665">
            <v>1342</v>
          </cell>
          <cell r="CG665">
            <v>2142.25</v>
          </cell>
          <cell r="CJ665">
            <v>0</v>
          </cell>
          <cell r="CK665">
            <v>0</v>
          </cell>
          <cell r="CL665">
            <v>0</v>
          </cell>
          <cell r="CM665">
            <v>0</v>
          </cell>
          <cell r="CN665">
            <v>0</v>
          </cell>
          <cell r="CO665">
            <v>0</v>
          </cell>
          <cell r="CX665">
            <v>0</v>
          </cell>
          <cell r="CY665">
            <v>0</v>
          </cell>
          <cell r="DB665">
            <v>0</v>
          </cell>
          <cell r="DC665">
            <v>0</v>
          </cell>
          <cell r="DJ665" t="str">
            <v>НКРКП</v>
          </cell>
          <cell r="DL665">
            <v>40904</v>
          </cell>
          <cell r="DM665">
            <v>236</v>
          </cell>
          <cell r="DT665">
            <v>999.9</v>
          </cell>
        </row>
        <row r="666">
          <cell r="W666">
            <v>767.3</v>
          </cell>
          <cell r="AF666">
            <v>39891</v>
          </cell>
          <cell r="AG666">
            <v>1556</v>
          </cell>
          <cell r="AH666">
            <v>655.53921568627447</v>
          </cell>
          <cell r="AM666">
            <v>204</v>
          </cell>
          <cell r="AO666">
            <v>156529.19999999998</v>
          </cell>
          <cell r="AQ666">
            <v>133730</v>
          </cell>
          <cell r="AU666">
            <v>0</v>
          </cell>
          <cell r="AW666">
            <v>0</v>
          </cell>
          <cell r="AY666">
            <v>72836.5</v>
          </cell>
          <cell r="AZ666">
            <v>357.04166666666669</v>
          </cell>
          <cell r="BA666">
            <v>0</v>
          </cell>
          <cell r="BB666">
            <v>0</v>
          </cell>
          <cell r="BC666">
            <v>0</v>
          </cell>
          <cell r="BD666">
            <v>0</v>
          </cell>
          <cell r="BG666">
            <v>0</v>
          </cell>
          <cell r="BH666">
            <v>0</v>
          </cell>
          <cell r="BI666">
            <v>9506</v>
          </cell>
          <cell r="BJ666">
            <v>46.598039215686278</v>
          </cell>
          <cell r="BK666">
            <v>0</v>
          </cell>
          <cell r="BL666">
            <v>0</v>
          </cell>
          <cell r="BM666">
            <v>27926</v>
          </cell>
          <cell r="BN666">
            <v>136.89215686274511</v>
          </cell>
          <cell r="BO666">
            <v>0</v>
          </cell>
          <cell r="BP666">
            <v>0</v>
          </cell>
          <cell r="BY666">
            <v>1003.46</v>
          </cell>
          <cell r="CF666">
            <v>34</v>
          </cell>
          <cell r="CG666">
            <v>2142.25</v>
          </cell>
          <cell r="CJ666">
            <v>0</v>
          </cell>
          <cell r="CK666">
            <v>0</v>
          </cell>
          <cell r="CL666">
            <v>0</v>
          </cell>
          <cell r="CM666">
            <v>0</v>
          </cell>
          <cell r="CN666">
            <v>0</v>
          </cell>
          <cell r="CO666">
            <v>0</v>
          </cell>
          <cell r="CX666">
            <v>0</v>
          </cell>
          <cell r="CY666">
            <v>0</v>
          </cell>
          <cell r="DB666">
            <v>0</v>
          </cell>
          <cell r="DC666">
            <v>0</v>
          </cell>
          <cell r="DJ666" t="str">
            <v>НКРКП</v>
          </cell>
          <cell r="DL666">
            <v>40904</v>
          </cell>
          <cell r="DM666">
            <v>236</v>
          </cell>
          <cell r="DT666">
            <v>999.9</v>
          </cell>
        </row>
        <row r="667">
          <cell r="W667">
            <v>441.3</v>
          </cell>
          <cell r="AF667">
            <v>39773</v>
          </cell>
          <cell r="AG667">
            <v>1093</v>
          </cell>
          <cell r="AH667">
            <v>401.18041154889136</v>
          </cell>
          <cell r="AM667">
            <v>250.76</v>
          </cell>
          <cell r="AO667">
            <v>110660.38799999999</v>
          </cell>
          <cell r="AQ667">
            <v>100600</v>
          </cell>
          <cell r="AU667">
            <v>0</v>
          </cell>
          <cell r="AW667">
            <v>0</v>
          </cell>
          <cell r="AY667">
            <v>32002.080000000002</v>
          </cell>
          <cell r="AZ667">
            <v>127.62035412346468</v>
          </cell>
          <cell r="BA667">
            <v>0</v>
          </cell>
          <cell r="BB667">
            <v>0</v>
          </cell>
          <cell r="BC667">
            <v>0</v>
          </cell>
          <cell r="BD667">
            <v>0</v>
          </cell>
          <cell r="BG667">
            <v>0</v>
          </cell>
          <cell r="BH667">
            <v>0</v>
          </cell>
          <cell r="BI667">
            <v>17558</v>
          </cell>
          <cell r="BJ667">
            <v>70.01914180890094</v>
          </cell>
          <cell r="BK667">
            <v>0</v>
          </cell>
          <cell r="BL667">
            <v>0</v>
          </cell>
          <cell r="BM667">
            <v>26717</v>
          </cell>
          <cell r="BN667">
            <v>106.54410591800925</v>
          </cell>
          <cell r="BO667">
            <v>0</v>
          </cell>
          <cell r="BP667">
            <v>0</v>
          </cell>
          <cell r="BY667">
            <v>928.68</v>
          </cell>
          <cell r="CF667">
            <v>44</v>
          </cell>
          <cell r="CG667">
            <v>727.32</v>
          </cell>
          <cell r="CJ667">
            <v>0</v>
          </cell>
          <cell r="CK667">
            <v>0</v>
          </cell>
          <cell r="CL667">
            <v>0</v>
          </cell>
          <cell r="CM667">
            <v>0</v>
          </cell>
          <cell r="CN667">
            <v>0</v>
          </cell>
          <cell r="CO667">
            <v>0</v>
          </cell>
          <cell r="CX667">
            <v>0</v>
          </cell>
          <cell r="CY667">
            <v>0</v>
          </cell>
          <cell r="DB667">
            <v>0</v>
          </cell>
          <cell r="DC667">
            <v>0</v>
          </cell>
          <cell r="DJ667" t="str">
            <v>НКРЕ</v>
          </cell>
          <cell r="DL667">
            <v>40526</v>
          </cell>
          <cell r="DM667">
            <v>1752</v>
          </cell>
          <cell r="DO667" t="str">
            <v>на теплову енергію</v>
          </cell>
          <cell r="DT667">
            <v>485.43</v>
          </cell>
        </row>
        <row r="668">
          <cell r="W668">
            <v>701.43</v>
          </cell>
          <cell r="AF668">
            <v>39882</v>
          </cell>
          <cell r="AG668">
            <v>1508</v>
          </cell>
          <cell r="AH668">
            <v>608.19018964433496</v>
          </cell>
          <cell r="AM668">
            <v>1573.4190000000001</v>
          </cell>
          <cell r="AO668">
            <v>1103643.28917</v>
          </cell>
          <cell r="AQ668">
            <v>956938</v>
          </cell>
          <cell r="AU668">
            <v>0</v>
          </cell>
          <cell r="AW668">
            <v>0</v>
          </cell>
          <cell r="AY668">
            <v>584834.25</v>
          </cell>
          <cell r="AZ668">
            <v>371.69644576555891</v>
          </cell>
          <cell r="BA668">
            <v>0</v>
          </cell>
          <cell r="BB668">
            <v>0</v>
          </cell>
          <cell r="BC668">
            <v>0</v>
          </cell>
          <cell r="BD668">
            <v>0</v>
          </cell>
          <cell r="BG668">
            <v>0</v>
          </cell>
          <cell r="BH668">
            <v>0</v>
          </cell>
          <cell r="BI668">
            <v>68305</v>
          </cell>
          <cell r="BJ668">
            <v>43.411831177836291</v>
          </cell>
          <cell r="BK668">
            <v>0</v>
          </cell>
          <cell r="BL668">
            <v>0</v>
          </cell>
          <cell r="BM668">
            <v>167640</v>
          </cell>
          <cell r="BN668">
            <v>106.54504617015556</v>
          </cell>
          <cell r="BO668">
            <v>0</v>
          </cell>
          <cell r="BP668">
            <v>0</v>
          </cell>
          <cell r="BY668">
            <v>928.68</v>
          </cell>
          <cell r="CF668">
            <v>273</v>
          </cell>
          <cell r="CG668">
            <v>2142.25</v>
          </cell>
          <cell r="CJ668">
            <v>0</v>
          </cell>
          <cell r="CK668">
            <v>0</v>
          </cell>
          <cell r="CL668">
            <v>0</v>
          </cell>
          <cell r="CM668">
            <v>0</v>
          </cell>
          <cell r="CN668">
            <v>0</v>
          </cell>
          <cell r="CO668">
            <v>0</v>
          </cell>
          <cell r="CX668">
            <v>0</v>
          </cell>
          <cell r="CY668">
            <v>0</v>
          </cell>
          <cell r="DB668">
            <v>0</v>
          </cell>
          <cell r="DC668">
            <v>0</v>
          </cell>
          <cell r="DJ668" t="str">
            <v>НКРКП</v>
          </cell>
          <cell r="DL668">
            <v>40816</v>
          </cell>
          <cell r="DM668">
            <v>96</v>
          </cell>
          <cell r="DT668">
            <v>981.03</v>
          </cell>
        </row>
        <row r="669">
          <cell r="W669">
            <v>829.12</v>
          </cell>
          <cell r="AF669">
            <v>39882</v>
          </cell>
          <cell r="AG669">
            <v>1509</v>
          </cell>
          <cell r="AH669">
            <v>675.54232476088089</v>
          </cell>
          <cell r="AM669">
            <v>181.39500000000001</v>
          </cell>
          <cell r="AO669">
            <v>150398.2224</v>
          </cell>
          <cell r="AQ669">
            <v>122540</v>
          </cell>
          <cell r="AU669">
            <v>0</v>
          </cell>
          <cell r="AW669">
            <v>0</v>
          </cell>
          <cell r="AY669">
            <v>68552</v>
          </cell>
          <cell r="AZ669">
            <v>377.91559855563821</v>
          </cell>
          <cell r="BA669">
            <v>0</v>
          </cell>
          <cell r="BB669">
            <v>0</v>
          </cell>
          <cell r="BC669">
            <v>0</v>
          </cell>
          <cell r="BD669">
            <v>0</v>
          </cell>
          <cell r="BG669">
            <v>0</v>
          </cell>
          <cell r="BH669">
            <v>0</v>
          </cell>
          <cell r="BI669">
            <v>16842</v>
          </cell>
          <cell r="BJ669">
            <v>92.847101629041589</v>
          </cell>
          <cell r="BK669">
            <v>0</v>
          </cell>
          <cell r="BL669">
            <v>0</v>
          </cell>
          <cell r="BM669">
            <v>19327</v>
          </cell>
          <cell r="BN669">
            <v>106.54648694837233</v>
          </cell>
          <cell r="BO669">
            <v>0</v>
          </cell>
          <cell r="BP669">
            <v>0</v>
          </cell>
          <cell r="BY669">
            <v>928.68</v>
          </cell>
          <cell r="CF669">
            <v>32</v>
          </cell>
          <cell r="CG669">
            <v>2142.25</v>
          </cell>
          <cell r="CJ669">
            <v>0</v>
          </cell>
          <cell r="CK669">
            <v>0</v>
          </cell>
          <cell r="CL669">
            <v>0</v>
          </cell>
          <cell r="CM669">
            <v>0</v>
          </cell>
          <cell r="CN669">
            <v>0</v>
          </cell>
          <cell r="CO669">
            <v>0</v>
          </cell>
          <cell r="CX669">
            <v>0</v>
          </cell>
          <cell r="CY669">
            <v>0</v>
          </cell>
          <cell r="DB669">
            <v>0</v>
          </cell>
          <cell r="DC669">
            <v>0</v>
          </cell>
          <cell r="DJ669" t="str">
            <v>НКРКП</v>
          </cell>
          <cell r="DL669">
            <v>40816</v>
          </cell>
          <cell r="DM669">
            <v>96</v>
          </cell>
          <cell r="DT669">
            <v>999.9</v>
          </cell>
        </row>
        <row r="670">
          <cell r="W670">
            <v>645.86</v>
          </cell>
          <cell r="AF670">
            <v>39877</v>
          </cell>
          <cell r="AG670">
            <v>1490</v>
          </cell>
          <cell r="AH670">
            <v>598.01878787878786</v>
          </cell>
          <cell r="AM670">
            <v>1650</v>
          </cell>
          <cell r="AO670">
            <v>1065669</v>
          </cell>
          <cell r="AQ670">
            <v>986731</v>
          </cell>
          <cell r="AU670">
            <v>0</v>
          </cell>
          <cell r="AW670">
            <v>0</v>
          </cell>
          <cell r="AY670">
            <v>608470</v>
          </cell>
          <cell r="AZ670">
            <v>368.76969696969695</v>
          </cell>
          <cell r="BA670">
            <v>0</v>
          </cell>
          <cell r="BB670">
            <v>0</v>
          </cell>
          <cell r="BC670">
            <v>0</v>
          </cell>
          <cell r="BD670">
            <v>0</v>
          </cell>
          <cell r="BG670">
            <v>0</v>
          </cell>
          <cell r="BH670">
            <v>0</v>
          </cell>
          <cell r="BI670">
            <v>49186</v>
          </cell>
          <cell r="BJ670">
            <v>29.809696969696969</v>
          </cell>
          <cell r="BK670">
            <v>0</v>
          </cell>
          <cell r="BL670">
            <v>0</v>
          </cell>
          <cell r="BM670">
            <v>150977</v>
          </cell>
          <cell r="BN670">
            <v>91.50121212121212</v>
          </cell>
          <cell r="BO670">
            <v>0</v>
          </cell>
          <cell r="BP670">
            <v>0</v>
          </cell>
          <cell r="BY670">
            <v>772.68</v>
          </cell>
          <cell r="CF670">
            <v>284</v>
          </cell>
          <cell r="CG670">
            <v>2142.5</v>
          </cell>
          <cell r="CJ670">
            <v>0</v>
          </cell>
          <cell r="CK670">
            <v>0</v>
          </cell>
          <cell r="CL670">
            <v>0</v>
          </cell>
          <cell r="CM670">
            <v>0</v>
          </cell>
          <cell r="CN670">
            <v>0</v>
          </cell>
          <cell r="CO670">
            <v>0</v>
          </cell>
          <cell r="CX670">
            <v>0</v>
          </cell>
          <cell r="CY670">
            <v>0</v>
          </cell>
          <cell r="DB670">
            <v>0</v>
          </cell>
          <cell r="DC670">
            <v>0</v>
          </cell>
          <cell r="DJ670" t="str">
            <v>НКРКП</v>
          </cell>
          <cell r="DL670">
            <v>40816</v>
          </cell>
          <cell r="DM670">
            <v>96</v>
          </cell>
          <cell r="DT670">
            <v>923.21</v>
          </cell>
        </row>
        <row r="671">
          <cell r="W671">
            <v>739.92</v>
          </cell>
          <cell r="AF671">
            <v>39877</v>
          </cell>
          <cell r="AG671">
            <v>1491</v>
          </cell>
          <cell r="AH671">
            <v>616.59726962457341</v>
          </cell>
          <cell r="AM671">
            <v>293</v>
          </cell>
          <cell r="AO671">
            <v>216796.56</v>
          </cell>
          <cell r="AQ671">
            <v>180663</v>
          </cell>
          <cell r="AU671">
            <v>0</v>
          </cell>
          <cell r="AW671">
            <v>0</v>
          </cell>
          <cell r="AY671">
            <v>104982.5</v>
          </cell>
          <cell r="AZ671">
            <v>358.30204778156997</v>
          </cell>
          <cell r="BA671">
            <v>0</v>
          </cell>
          <cell r="BB671">
            <v>0</v>
          </cell>
          <cell r="BC671">
            <v>0</v>
          </cell>
          <cell r="BD671">
            <v>0</v>
          </cell>
          <cell r="BG671">
            <v>0</v>
          </cell>
          <cell r="BH671">
            <v>0</v>
          </cell>
          <cell r="BI671">
            <v>18078</v>
          </cell>
          <cell r="BJ671">
            <v>61.69965870307167</v>
          </cell>
          <cell r="BK671">
            <v>0</v>
          </cell>
          <cell r="BL671">
            <v>0</v>
          </cell>
          <cell r="BM671">
            <v>26810</v>
          </cell>
          <cell r="BN671">
            <v>91.501706484641645</v>
          </cell>
          <cell r="BO671">
            <v>0</v>
          </cell>
          <cell r="BP671">
            <v>0</v>
          </cell>
          <cell r="BY671">
            <v>772.68</v>
          </cell>
          <cell r="CF671">
            <v>49</v>
          </cell>
          <cell r="CG671">
            <v>2142.5</v>
          </cell>
          <cell r="CJ671">
            <v>0</v>
          </cell>
          <cell r="CK671">
            <v>0</v>
          </cell>
          <cell r="CL671">
            <v>0</v>
          </cell>
          <cell r="CM671">
            <v>0</v>
          </cell>
          <cell r="CN671">
            <v>0</v>
          </cell>
          <cell r="CO671">
            <v>0</v>
          </cell>
          <cell r="CX671">
            <v>0</v>
          </cell>
          <cell r="CY671">
            <v>0</v>
          </cell>
          <cell r="DB671">
            <v>0</v>
          </cell>
          <cell r="DC671">
            <v>0</v>
          </cell>
          <cell r="DJ671" t="str">
            <v>НКРКП</v>
          </cell>
          <cell r="DL671">
            <v>40816</v>
          </cell>
          <cell r="DM671">
            <v>96</v>
          </cell>
          <cell r="DT671">
            <v>999.9</v>
          </cell>
        </row>
        <row r="672">
          <cell r="W672">
            <v>677.35</v>
          </cell>
          <cell r="AF672">
            <v>39877</v>
          </cell>
          <cell r="AG672">
            <v>1502</v>
          </cell>
          <cell r="AH672">
            <v>604.77072554907295</v>
          </cell>
          <cell r="AM672">
            <v>678.05200000000002</v>
          </cell>
          <cell r="AO672">
            <v>459278.52220000001</v>
          </cell>
          <cell r="AQ672">
            <v>410066</v>
          </cell>
          <cell r="AU672">
            <v>0</v>
          </cell>
          <cell r="AW672">
            <v>0</v>
          </cell>
          <cell r="AY672">
            <v>252785.5</v>
          </cell>
          <cell r="AZ672">
            <v>372.81137729849627</v>
          </cell>
          <cell r="BA672">
            <v>0</v>
          </cell>
          <cell r="BB672">
            <v>0</v>
          </cell>
          <cell r="BC672">
            <v>0</v>
          </cell>
          <cell r="BD672">
            <v>0</v>
          </cell>
          <cell r="BG672">
            <v>0</v>
          </cell>
          <cell r="BH672">
            <v>0</v>
          </cell>
          <cell r="BI672">
            <v>13532</v>
          </cell>
          <cell r="BJ672">
            <v>19.957171426380278</v>
          </cell>
          <cell r="BK672">
            <v>0</v>
          </cell>
          <cell r="BL672">
            <v>0</v>
          </cell>
          <cell r="BM672">
            <v>80100</v>
          </cell>
          <cell r="BN672">
            <v>118.13253260811855</v>
          </cell>
          <cell r="BO672">
            <v>0</v>
          </cell>
          <cell r="BP672">
            <v>0</v>
          </cell>
          <cell r="BY672">
            <v>696.24</v>
          </cell>
          <cell r="CF672">
            <v>118</v>
          </cell>
          <cell r="CG672">
            <v>2142.25</v>
          </cell>
          <cell r="CJ672">
            <v>0</v>
          </cell>
          <cell r="CK672">
            <v>0</v>
          </cell>
          <cell r="CL672">
            <v>0</v>
          </cell>
          <cell r="CM672">
            <v>0</v>
          </cell>
          <cell r="CN672">
            <v>0</v>
          </cell>
          <cell r="CO672">
            <v>0</v>
          </cell>
          <cell r="CX672">
            <v>0</v>
          </cell>
          <cell r="CY672">
            <v>0</v>
          </cell>
          <cell r="DB672">
            <v>0</v>
          </cell>
          <cell r="DC672">
            <v>0</v>
          </cell>
          <cell r="DJ672" t="str">
            <v>НКРКП</v>
          </cell>
          <cell r="DL672">
            <v>40816</v>
          </cell>
          <cell r="DM672">
            <v>96</v>
          </cell>
          <cell r="DT672">
            <v>958.52</v>
          </cell>
        </row>
        <row r="673">
          <cell r="W673">
            <v>564.21</v>
          </cell>
          <cell r="AF673">
            <v>39877</v>
          </cell>
          <cell r="AG673">
            <v>1497</v>
          </cell>
          <cell r="AH673">
            <v>503.75784737413085</v>
          </cell>
          <cell r="AM673">
            <v>562.29</v>
          </cell>
          <cell r="AO673">
            <v>317249.6409</v>
          </cell>
          <cell r="AQ673">
            <v>283258</v>
          </cell>
          <cell r="AU673">
            <v>0</v>
          </cell>
          <cell r="AW673">
            <v>0</v>
          </cell>
          <cell r="AY673">
            <v>187232.65000000002</v>
          </cell>
          <cell r="AZ673">
            <v>332.98235785804485</v>
          </cell>
          <cell r="BA673">
            <v>0</v>
          </cell>
          <cell r="BB673">
            <v>0</v>
          </cell>
          <cell r="BC673">
            <v>0</v>
          </cell>
          <cell r="BD673">
            <v>0</v>
          </cell>
          <cell r="BG673">
            <v>0</v>
          </cell>
          <cell r="BH673">
            <v>0</v>
          </cell>
          <cell r="BI673">
            <v>6374</v>
          </cell>
          <cell r="BJ673">
            <v>11.335787582919846</v>
          </cell>
          <cell r="BK673">
            <v>0</v>
          </cell>
          <cell r="BL673">
            <v>0</v>
          </cell>
          <cell r="BM673">
            <v>40161</v>
          </cell>
          <cell r="BN673">
            <v>71.423998292695941</v>
          </cell>
          <cell r="BO673">
            <v>0</v>
          </cell>
          <cell r="BP673">
            <v>0</v>
          </cell>
          <cell r="BY673">
            <v>814.53</v>
          </cell>
          <cell r="CF673">
            <v>87.4</v>
          </cell>
          <cell r="CG673">
            <v>2142.25</v>
          </cell>
          <cell r="CJ673">
            <v>0</v>
          </cell>
          <cell r="CK673">
            <v>0</v>
          </cell>
          <cell r="CL673">
            <v>0</v>
          </cell>
          <cell r="CM673">
            <v>0</v>
          </cell>
          <cell r="CN673">
            <v>0</v>
          </cell>
          <cell r="CO673">
            <v>0</v>
          </cell>
          <cell r="CX673">
            <v>0</v>
          </cell>
          <cell r="CY673">
            <v>0</v>
          </cell>
          <cell r="DB673">
            <v>0</v>
          </cell>
          <cell r="DC673">
            <v>0</v>
          </cell>
          <cell r="DJ673" t="str">
            <v>НКРКП</v>
          </cell>
          <cell r="DL673">
            <v>40816</v>
          </cell>
          <cell r="DM673">
            <v>96</v>
          </cell>
          <cell r="DT673">
            <v>814.41</v>
          </cell>
        </row>
        <row r="674">
          <cell r="W674">
            <v>729.97</v>
          </cell>
          <cell r="AF674">
            <v>39877</v>
          </cell>
          <cell r="AG674">
            <v>1499</v>
          </cell>
          <cell r="AH674">
            <v>651.75579192772841</v>
          </cell>
          <cell r="AM674">
            <v>144.12299999999999</v>
          </cell>
          <cell r="AO674">
            <v>105205.46631</v>
          </cell>
          <cell r="AQ674">
            <v>93933</v>
          </cell>
          <cell r="AU674">
            <v>0</v>
          </cell>
          <cell r="AW674">
            <v>0</v>
          </cell>
          <cell r="AY674">
            <v>46529.67</v>
          </cell>
          <cell r="AZ674">
            <v>322.84694323598592</v>
          </cell>
          <cell r="BA674">
            <v>0</v>
          </cell>
          <cell r="BB674">
            <v>0</v>
          </cell>
          <cell r="BC674">
            <v>0</v>
          </cell>
          <cell r="BD674">
            <v>0</v>
          </cell>
          <cell r="BG674">
            <v>0</v>
          </cell>
          <cell r="BH674">
            <v>0</v>
          </cell>
          <cell r="BI674">
            <v>21</v>
          </cell>
          <cell r="BJ674">
            <v>0.14570887367040652</v>
          </cell>
          <cell r="BK674">
            <v>0</v>
          </cell>
          <cell r="BL674">
            <v>0</v>
          </cell>
          <cell r="BM674">
            <v>22661</v>
          </cell>
          <cell r="BN674">
            <v>157.23375172595632</v>
          </cell>
          <cell r="BO674">
            <v>0</v>
          </cell>
          <cell r="BP674">
            <v>0</v>
          </cell>
          <cell r="BY674">
            <v>689.36</v>
          </cell>
          <cell r="CF674">
            <v>21.72</v>
          </cell>
          <cell r="CG674">
            <v>2142.25</v>
          </cell>
          <cell r="CJ674">
            <v>0</v>
          </cell>
          <cell r="CK674">
            <v>0</v>
          </cell>
          <cell r="CL674">
            <v>0</v>
          </cell>
          <cell r="CM674">
            <v>0</v>
          </cell>
          <cell r="CN674">
            <v>0</v>
          </cell>
          <cell r="CO674">
            <v>0</v>
          </cell>
          <cell r="CX674">
            <v>0</v>
          </cell>
          <cell r="CY674">
            <v>0</v>
          </cell>
          <cell r="DB674">
            <v>0</v>
          </cell>
          <cell r="DC674">
            <v>0</v>
          </cell>
          <cell r="DJ674" t="str">
            <v>НКРКП</v>
          </cell>
          <cell r="DL674">
            <v>40816</v>
          </cell>
          <cell r="DM674">
            <v>96</v>
          </cell>
          <cell r="DT674">
            <v>972.56</v>
          </cell>
        </row>
        <row r="675">
          <cell r="W675">
            <v>698.01</v>
          </cell>
          <cell r="AF675">
            <v>39877</v>
          </cell>
          <cell r="AG675">
            <v>1500</v>
          </cell>
          <cell r="AH675">
            <v>623.22495750863538</v>
          </cell>
          <cell r="AM675">
            <v>310.06299999999999</v>
          </cell>
          <cell r="AO675">
            <v>216427.07462999999</v>
          </cell>
          <cell r="AQ675">
            <v>193239</v>
          </cell>
          <cell r="AU675">
            <v>0</v>
          </cell>
          <cell r="AW675">
            <v>0</v>
          </cell>
          <cell r="AY675">
            <v>109254.75</v>
          </cell>
          <cell r="AZ675">
            <v>352.36306815066615</v>
          </cell>
          <cell r="BA675">
            <v>0</v>
          </cell>
          <cell r="BB675">
            <v>0</v>
          </cell>
          <cell r="BC675">
            <v>0</v>
          </cell>
          <cell r="BD675">
            <v>0</v>
          </cell>
          <cell r="BG675">
            <v>0</v>
          </cell>
          <cell r="BH675">
            <v>0</v>
          </cell>
          <cell r="BI675">
            <v>3506</v>
          </cell>
          <cell r="BJ675">
            <v>11.307379468043592</v>
          </cell>
          <cell r="BK675">
            <v>0</v>
          </cell>
          <cell r="BL675">
            <v>0</v>
          </cell>
          <cell r="BM675">
            <v>41521</v>
          </cell>
          <cell r="BN675">
            <v>133.91149540577237</v>
          </cell>
          <cell r="BO675">
            <v>0</v>
          </cell>
          <cell r="BP675">
            <v>0</v>
          </cell>
          <cell r="BY675">
            <v>631.58000000000004</v>
          </cell>
          <cell r="CF675">
            <v>51</v>
          </cell>
          <cell r="CG675">
            <v>2142.25</v>
          </cell>
          <cell r="CJ675">
            <v>0</v>
          </cell>
          <cell r="CK675">
            <v>0</v>
          </cell>
          <cell r="CL675">
            <v>0</v>
          </cell>
          <cell r="CM675">
            <v>0</v>
          </cell>
          <cell r="CN675">
            <v>0</v>
          </cell>
          <cell r="CO675">
            <v>0</v>
          </cell>
          <cell r="CX675">
            <v>0</v>
          </cell>
          <cell r="CY675">
            <v>0</v>
          </cell>
          <cell r="DB675">
            <v>0</v>
          </cell>
          <cell r="DC675">
            <v>0</v>
          </cell>
          <cell r="DJ675" t="str">
            <v>НКРКП</v>
          </cell>
          <cell r="DL675">
            <v>40816</v>
          </cell>
          <cell r="DM675">
            <v>96</v>
          </cell>
          <cell r="DT675">
            <v>964.28</v>
          </cell>
        </row>
        <row r="676">
          <cell r="W676">
            <v>573.69000000000005</v>
          </cell>
          <cell r="AF676">
            <v>39877</v>
          </cell>
          <cell r="AG676">
            <v>1496</v>
          </cell>
          <cell r="AH676">
            <v>512.22815533980588</v>
          </cell>
          <cell r="AM676">
            <v>412</v>
          </cell>
          <cell r="AO676">
            <v>236360.28000000003</v>
          </cell>
          <cell r="AQ676">
            <v>211038</v>
          </cell>
          <cell r="AU676">
            <v>0</v>
          </cell>
          <cell r="AW676">
            <v>0</v>
          </cell>
          <cell r="AY676">
            <v>134961.75</v>
          </cell>
          <cell r="AZ676">
            <v>327.57706310679612</v>
          </cell>
          <cell r="BA676">
            <v>0</v>
          </cell>
          <cell r="BB676">
            <v>0</v>
          </cell>
          <cell r="BC676">
            <v>0</v>
          </cell>
          <cell r="BD676">
            <v>0</v>
          </cell>
          <cell r="BG676">
            <v>0</v>
          </cell>
          <cell r="BH676">
            <v>0</v>
          </cell>
          <cell r="BI676">
            <v>5631</v>
          </cell>
          <cell r="BJ676">
            <v>13.66747572815534</v>
          </cell>
          <cell r="BK676">
            <v>0</v>
          </cell>
          <cell r="BL676">
            <v>0</v>
          </cell>
          <cell r="BM676">
            <v>37029</v>
          </cell>
          <cell r="BN676">
            <v>89.876213592233015</v>
          </cell>
          <cell r="BO676">
            <v>0</v>
          </cell>
          <cell r="BP676">
            <v>0</v>
          </cell>
          <cell r="BY676">
            <v>751</v>
          </cell>
          <cell r="CF676">
            <v>63</v>
          </cell>
          <cell r="CG676">
            <v>2142.25</v>
          </cell>
          <cell r="CJ676">
            <v>0</v>
          </cell>
          <cell r="CK676">
            <v>0</v>
          </cell>
          <cell r="CL676">
            <v>0</v>
          </cell>
          <cell r="CM676">
            <v>0</v>
          </cell>
          <cell r="CN676">
            <v>0</v>
          </cell>
          <cell r="CO676">
            <v>0</v>
          </cell>
          <cell r="CX676">
            <v>0</v>
          </cell>
          <cell r="CY676">
            <v>0</v>
          </cell>
          <cell r="DB676">
            <v>0</v>
          </cell>
          <cell r="DC676">
            <v>0</v>
          </cell>
          <cell r="DJ676" t="str">
            <v>НКРКП</v>
          </cell>
          <cell r="DL676">
            <v>40816</v>
          </cell>
          <cell r="DM676">
            <v>96</v>
          </cell>
          <cell r="DT676">
            <v>821.08</v>
          </cell>
        </row>
        <row r="677">
          <cell r="W677">
            <v>735.92</v>
          </cell>
          <cell r="AF677">
            <v>39877</v>
          </cell>
          <cell r="AG677">
            <v>1495</v>
          </cell>
          <cell r="AH677">
            <v>657.08117758507615</v>
          </cell>
          <cell r="AM677">
            <v>439.13600000000002</v>
          </cell>
          <cell r="AO677">
            <v>323168.96512000001</v>
          </cell>
          <cell r="AQ677">
            <v>288548</v>
          </cell>
          <cell r="AU677">
            <v>0</v>
          </cell>
          <cell r="AW677">
            <v>0</v>
          </cell>
          <cell r="AY677">
            <v>162811</v>
          </cell>
          <cell r="AZ677">
            <v>370.75302412009034</v>
          </cell>
          <cell r="BA677">
            <v>0</v>
          </cell>
          <cell r="BB677">
            <v>0</v>
          </cell>
          <cell r="BC677">
            <v>0</v>
          </cell>
          <cell r="BD677">
            <v>0</v>
          </cell>
          <cell r="BG677">
            <v>0</v>
          </cell>
          <cell r="BH677">
            <v>0</v>
          </cell>
          <cell r="BI677">
            <v>14649</v>
          </cell>
          <cell r="BJ677">
            <v>33.358686147343874</v>
          </cell>
          <cell r="BK677">
            <v>0</v>
          </cell>
          <cell r="BL677">
            <v>0</v>
          </cell>
          <cell r="BM677">
            <v>74027</v>
          </cell>
          <cell r="BN677">
            <v>168.57420024775922</v>
          </cell>
          <cell r="BO677">
            <v>0</v>
          </cell>
          <cell r="BP677">
            <v>0</v>
          </cell>
          <cell r="BY677">
            <v>750.69</v>
          </cell>
          <cell r="CF677">
            <v>76</v>
          </cell>
          <cell r="CG677">
            <v>2142.25</v>
          </cell>
          <cell r="CJ677">
            <v>0</v>
          </cell>
          <cell r="CK677">
            <v>0</v>
          </cell>
          <cell r="CL677">
            <v>0</v>
          </cell>
          <cell r="CM677">
            <v>0</v>
          </cell>
          <cell r="CN677">
            <v>0</v>
          </cell>
          <cell r="CO677">
            <v>0</v>
          </cell>
          <cell r="CX677">
            <v>0</v>
          </cell>
          <cell r="CY677">
            <v>0</v>
          </cell>
          <cell r="DB677">
            <v>0</v>
          </cell>
          <cell r="DC677">
            <v>0</v>
          </cell>
          <cell r="DJ677" t="str">
            <v>НКРКП</v>
          </cell>
          <cell r="DL677">
            <v>40816</v>
          </cell>
          <cell r="DM677">
            <v>96</v>
          </cell>
          <cell r="DT677">
            <v>999.9</v>
          </cell>
        </row>
        <row r="678">
          <cell r="W678">
            <v>524.70117609099998</v>
          </cell>
          <cell r="AF678">
            <v>39811</v>
          </cell>
          <cell r="AG678">
            <v>1268</v>
          </cell>
          <cell r="AH678">
            <v>437.25097470597711</v>
          </cell>
          <cell r="AM678">
            <v>31035</v>
          </cell>
          <cell r="AO678">
            <v>16284100.999984184</v>
          </cell>
          <cell r="AQ678">
            <v>13570084</v>
          </cell>
          <cell r="AU678">
            <v>0</v>
          </cell>
          <cell r="AW678">
            <v>0</v>
          </cell>
          <cell r="AY678">
            <v>8196947.9999940712</v>
          </cell>
          <cell r="AZ678">
            <v>264.11947800850879</v>
          </cell>
          <cell r="BA678">
            <v>0</v>
          </cell>
          <cell r="BB678">
            <v>0</v>
          </cell>
          <cell r="BC678">
            <v>0</v>
          </cell>
          <cell r="BD678">
            <v>0</v>
          </cell>
          <cell r="BG678">
            <v>0</v>
          </cell>
          <cell r="BH678">
            <v>0</v>
          </cell>
          <cell r="BI678">
            <v>790916</v>
          </cell>
          <cell r="BJ678">
            <v>25.484646367004995</v>
          </cell>
          <cell r="BK678">
            <v>0</v>
          </cell>
          <cell r="BL678">
            <v>0</v>
          </cell>
          <cell r="BM678">
            <v>3304537</v>
          </cell>
          <cell r="BN678">
            <v>106.47775092637345</v>
          </cell>
          <cell r="BO678">
            <v>0</v>
          </cell>
          <cell r="BP678">
            <v>0</v>
          </cell>
          <cell r="BY678">
            <v>1336.18</v>
          </cell>
          <cell r="CF678">
            <v>5346.1610706700003</v>
          </cell>
          <cell r="CG678">
            <v>1533.24</v>
          </cell>
          <cell r="CJ678">
            <v>0</v>
          </cell>
          <cell r="CK678">
            <v>0</v>
          </cell>
          <cell r="CL678">
            <v>0</v>
          </cell>
          <cell r="CM678">
            <v>0</v>
          </cell>
          <cell r="CN678">
            <v>0</v>
          </cell>
          <cell r="CO678">
            <v>0</v>
          </cell>
          <cell r="CX678">
            <v>0</v>
          </cell>
          <cell r="CY678">
            <v>0</v>
          </cell>
          <cell r="DB678">
            <v>0</v>
          </cell>
          <cell r="DC678">
            <v>0</v>
          </cell>
          <cell r="DJ678" t="str">
            <v>НКРКП</v>
          </cell>
          <cell r="DL678">
            <v>40816</v>
          </cell>
          <cell r="DM678">
            <v>100</v>
          </cell>
          <cell r="DT678">
            <v>906.84</v>
          </cell>
        </row>
        <row r="679">
          <cell r="W679">
            <v>701.57</v>
          </cell>
          <cell r="AF679">
            <v>39877</v>
          </cell>
          <cell r="AG679">
            <v>1492</v>
          </cell>
          <cell r="AH679">
            <v>626.40436964341222</v>
          </cell>
          <cell r="AM679">
            <v>180.15199999999999</v>
          </cell>
          <cell r="AO679">
            <v>126389.23864</v>
          </cell>
          <cell r="AQ679">
            <v>112848</v>
          </cell>
          <cell r="AU679">
            <v>0</v>
          </cell>
          <cell r="AW679">
            <v>0</v>
          </cell>
          <cell r="AY679">
            <v>64717.372500000005</v>
          </cell>
          <cell r="AZ679">
            <v>359.2376021359741</v>
          </cell>
          <cell r="BA679">
            <v>0</v>
          </cell>
          <cell r="BB679">
            <v>0</v>
          </cell>
          <cell r="BC679">
            <v>0</v>
          </cell>
          <cell r="BD679">
            <v>0</v>
          </cell>
          <cell r="BG679">
            <v>0</v>
          </cell>
          <cell r="BH679">
            <v>0</v>
          </cell>
          <cell r="BI679">
            <v>1675</v>
          </cell>
          <cell r="BJ679">
            <v>9.2977041609307705</v>
          </cell>
          <cell r="BK679">
            <v>0</v>
          </cell>
          <cell r="BL679">
            <v>0</v>
          </cell>
          <cell r="BM679">
            <v>19625</v>
          </cell>
          <cell r="BN679">
            <v>108.93578755717395</v>
          </cell>
          <cell r="BO679">
            <v>0</v>
          </cell>
          <cell r="BP679">
            <v>0</v>
          </cell>
          <cell r="BY679">
            <v>702.4</v>
          </cell>
          <cell r="CF679">
            <v>30.21</v>
          </cell>
          <cell r="CG679">
            <v>2142.25</v>
          </cell>
          <cell r="CJ679">
            <v>0</v>
          </cell>
          <cell r="CK679">
            <v>0</v>
          </cell>
          <cell r="CL679">
            <v>0</v>
          </cell>
          <cell r="CM679">
            <v>0</v>
          </cell>
          <cell r="CN679">
            <v>0</v>
          </cell>
          <cell r="CO679">
            <v>0</v>
          </cell>
          <cell r="CX679">
            <v>0</v>
          </cell>
          <cell r="CY679">
            <v>0</v>
          </cell>
          <cell r="DB679">
            <v>0</v>
          </cell>
          <cell r="DC679">
            <v>0</v>
          </cell>
          <cell r="DJ679" t="str">
            <v>НКРКП</v>
          </cell>
          <cell r="DL679">
            <v>40816</v>
          </cell>
          <cell r="DM679">
            <v>96</v>
          </cell>
          <cell r="DT679">
            <v>971.52</v>
          </cell>
        </row>
        <row r="680">
          <cell r="W680">
            <v>764.48</v>
          </cell>
          <cell r="AF680">
            <v>39877</v>
          </cell>
          <cell r="AG680">
            <v>1498</v>
          </cell>
          <cell r="AH680">
            <v>696.42531682482593</v>
          </cell>
          <cell r="AM680">
            <v>164.602</v>
          </cell>
          <cell r="AO680">
            <v>125834.93696000001</v>
          </cell>
          <cell r="AQ680">
            <v>114633</v>
          </cell>
          <cell r="AU680">
            <v>0</v>
          </cell>
          <cell r="AW680">
            <v>0</v>
          </cell>
          <cell r="AY680">
            <v>57204.75</v>
          </cell>
          <cell r="AZ680">
            <v>347.53374807110487</v>
          </cell>
          <cell r="BA680">
            <v>0</v>
          </cell>
          <cell r="BB680">
            <v>0</v>
          </cell>
          <cell r="BC680">
            <v>0</v>
          </cell>
          <cell r="BD680">
            <v>0</v>
          </cell>
          <cell r="BG680">
            <v>0</v>
          </cell>
          <cell r="BH680">
            <v>0</v>
          </cell>
          <cell r="BI680">
            <v>2256</v>
          </cell>
          <cell r="BJ680">
            <v>13.705787292985503</v>
          </cell>
          <cell r="BK680">
            <v>0</v>
          </cell>
          <cell r="BL680">
            <v>0</v>
          </cell>
          <cell r="BM680">
            <v>33705</v>
          </cell>
          <cell r="BN680">
            <v>204.76664925092041</v>
          </cell>
          <cell r="BO680">
            <v>0</v>
          </cell>
          <cell r="BP680">
            <v>0</v>
          </cell>
          <cell r="BY680">
            <v>638.58000000000004</v>
          </cell>
          <cell r="CF680">
            <v>26.7</v>
          </cell>
          <cell r="CG680">
            <v>2142.5</v>
          </cell>
          <cell r="CJ680">
            <v>0</v>
          </cell>
          <cell r="CK680">
            <v>0</v>
          </cell>
          <cell r="CL680">
            <v>0</v>
          </cell>
          <cell r="CM680">
            <v>0</v>
          </cell>
          <cell r="CN680">
            <v>0</v>
          </cell>
          <cell r="CO680">
            <v>0</v>
          </cell>
          <cell r="CX680">
            <v>0</v>
          </cell>
          <cell r="CY680">
            <v>0</v>
          </cell>
          <cell r="DB680">
            <v>0</v>
          </cell>
          <cell r="DC680">
            <v>0</v>
          </cell>
          <cell r="DJ680" t="str">
            <v>НКРКП</v>
          </cell>
          <cell r="DL680">
            <v>40816</v>
          </cell>
          <cell r="DM680">
            <v>96</v>
          </cell>
          <cell r="DT680">
            <v>999.9</v>
          </cell>
        </row>
        <row r="681">
          <cell r="W681">
            <v>695.44</v>
          </cell>
          <cell r="AF681">
            <v>39877</v>
          </cell>
          <cell r="AG681">
            <v>1493</v>
          </cell>
          <cell r="AH681">
            <v>620.93229166666663</v>
          </cell>
          <cell r="AM681">
            <v>192</v>
          </cell>
          <cell r="AO681">
            <v>133524.48000000001</v>
          </cell>
          <cell r="AQ681">
            <v>119219</v>
          </cell>
          <cell r="AU681">
            <v>0</v>
          </cell>
          <cell r="AW681">
            <v>0</v>
          </cell>
          <cell r="AY681">
            <v>64267.5</v>
          </cell>
          <cell r="AZ681">
            <v>334.7265625</v>
          </cell>
          <cell r="BA681">
            <v>0</v>
          </cell>
          <cell r="BB681">
            <v>0</v>
          </cell>
          <cell r="BC681">
            <v>0</v>
          </cell>
          <cell r="BD681">
            <v>0</v>
          </cell>
          <cell r="BG681">
            <v>0</v>
          </cell>
          <cell r="BH681">
            <v>0</v>
          </cell>
          <cell r="BI681">
            <v>128</v>
          </cell>
          <cell r="BJ681">
            <v>0.66666666666666663</v>
          </cell>
          <cell r="BK681">
            <v>0</v>
          </cell>
          <cell r="BL681">
            <v>0</v>
          </cell>
          <cell r="BM681">
            <v>25209</v>
          </cell>
          <cell r="BN681">
            <v>131.296875</v>
          </cell>
          <cell r="BO681">
            <v>0</v>
          </cell>
          <cell r="BP681">
            <v>0</v>
          </cell>
          <cell r="BY681">
            <v>766.92</v>
          </cell>
          <cell r="CF681">
            <v>30</v>
          </cell>
          <cell r="CG681">
            <v>2142.25</v>
          </cell>
          <cell r="CJ681">
            <v>0</v>
          </cell>
          <cell r="CK681">
            <v>0</v>
          </cell>
          <cell r="CL681">
            <v>0</v>
          </cell>
          <cell r="CM681">
            <v>0</v>
          </cell>
          <cell r="CN681">
            <v>0</v>
          </cell>
          <cell r="CO681">
            <v>0</v>
          </cell>
          <cell r="CX681">
            <v>0</v>
          </cell>
          <cell r="CY681">
            <v>0</v>
          </cell>
          <cell r="DB681">
            <v>0</v>
          </cell>
          <cell r="DC681">
            <v>0</v>
          </cell>
          <cell r="DJ681" t="str">
            <v>НКРКП</v>
          </cell>
          <cell r="DL681">
            <v>40816</v>
          </cell>
          <cell r="DM681">
            <v>96</v>
          </cell>
          <cell r="DT681">
            <v>946.71</v>
          </cell>
        </row>
        <row r="682">
          <cell r="W682">
            <v>523.23</v>
          </cell>
          <cell r="AF682">
            <v>39877</v>
          </cell>
          <cell r="AG682">
            <v>1494</v>
          </cell>
          <cell r="AH682">
            <v>467.17289719626166</v>
          </cell>
          <cell r="AM682">
            <v>428</v>
          </cell>
          <cell r="AO682">
            <v>223942.44</v>
          </cell>
          <cell r="AQ682">
            <v>199950</v>
          </cell>
          <cell r="AU682">
            <v>0</v>
          </cell>
          <cell r="AW682">
            <v>0</v>
          </cell>
          <cell r="AY682">
            <v>141388.5</v>
          </cell>
          <cell r="AZ682">
            <v>330.34696261682245</v>
          </cell>
          <cell r="BA682">
            <v>0</v>
          </cell>
          <cell r="BB682">
            <v>0</v>
          </cell>
          <cell r="BC682">
            <v>0</v>
          </cell>
          <cell r="BD682">
            <v>0</v>
          </cell>
          <cell r="BG682">
            <v>0</v>
          </cell>
          <cell r="BH682">
            <v>0</v>
          </cell>
          <cell r="BI682">
            <v>2473</v>
          </cell>
          <cell r="BJ682">
            <v>5.77803738317757</v>
          </cell>
          <cell r="BK682">
            <v>0</v>
          </cell>
          <cell r="BL682">
            <v>0</v>
          </cell>
          <cell r="BM682">
            <v>28206</v>
          </cell>
          <cell r="BN682">
            <v>65.901869158878512</v>
          </cell>
          <cell r="BO682">
            <v>0</v>
          </cell>
          <cell r="BP682">
            <v>0</v>
          </cell>
          <cell r="BY682">
            <v>858.08</v>
          </cell>
          <cell r="CF682">
            <v>66</v>
          </cell>
          <cell r="CG682">
            <v>2142.25</v>
          </cell>
          <cell r="CJ682">
            <v>0</v>
          </cell>
          <cell r="CK682">
            <v>0</v>
          </cell>
          <cell r="CL682">
            <v>0</v>
          </cell>
          <cell r="CM682">
            <v>0</v>
          </cell>
          <cell r="CN682">
            <v>0</v>
          </cell>
          <cell r="CO682">
            <v>0</v>
          </cell>
          <cell r="CX682">
            <v>0</v>
          </cell>
          <cell r="CY682">
            <v>0</v>
          </cell>
          <cell r="DB682">
            <v>0</v>
          </cell>
          <cell r="DC682">
            <v>0</v>
          </cell>
          <cell r="DJ682" t="str">
            <v>НКРКП</v>
          </cell>
          <cell r="DL682">
            <v>40816</v>
          </cell>
          <cell r="DM682">
            <v>96</v>
          </cell>
          <cell r="DT682">
            <v>770.18</v>
          </cell>
        </row>
        <row r="683">
          <cell r="W683">
            <v>398.17</v>
          </cell>
          <cell r="AF683">
            <v>39721</v>
          </cell>
          <cell r="AG683">
            <v>961</v>
          </cell>
          <cell r="AH683">
            <v>361.96670792079209</v>
          </cell>
          <cell r="AM683">
            <v>8080</v>
          </cell>
          <cell r="AO683">
            <v>3217213.6</v>
          </cell>
          <cell r="AQ683">
            <v>2924691</v>
          </cell>
          <cell r="AU683">
            <v>0</v>
          </cell>
          <cell r="AW683">
            <v>0</v>
          </cell>
          <cell r="AY683">
            <v>944788.68</v>
          </cell>
          <cell r="AZ683">
            <v>116.92929207920793</v>
          </cell>
          <cell r="BA683">
            <v>0</v>
          </cell>
          <cell r="BB683">
            <v>0</v>
          </cell>
          <cell r="BC683">
            <v>0</v>
          </cell>
          <cell r="BD683">
            <v>0</v>
          </cell>
          <cell r="BG683">
            <v>0</v>
          </cell>
          <cell r="BH683">
            <v>0</v>
          </cell>
          <cell r="BI683">
            <v>260117</v>
          </cell>
          <cell r="BJ683">
            <v>32.192698019801981</v>
          </cell>
          <cell r="BK683">
            <v>0</v>
          </cell>
          <cell r="BL683">
            <v>0</v>
          </cell>
          <cell r="BM683">
            <v>1219187</v>
          </cell>
          <cell r="BN683">
            <v>150.88948019801981</v>
          </cell>
          <cell r="BO683">
            <v>0</v>
          </cell>
          <cell r="BP683">
            <v>0</v>
          </cell>
          <cell r="BY683">
            <v>1243.3499999999999</v>
          </cell>
          <cell r="CF683">
            <v>1299</v>
          </cell>
          <cell r="CG683">
            <v>727.32</v>
          </cell>
          <cell r="CJ683">
            <v>0</v>
          </cell>
          <cell r="CK683">
            <v>0</v>
          </cell>
          <cell r="CL683">
            <v>0</v>
          </cell>
          <cell r="CM683">
            <v>0</v>
          </cell>
          <cell r="CN683">
            <v>0</v>
          </cell>
          <cell r="CO683">
            <v>0</v>
          </cell>
          <cell r="CX683">
            <v>0</v>
          </cell>
          <cell r="CY683">
            <v>0</v>
          </cell>
          <cell r="DB683">
            <v>0</v>
          </cell>
          <cell r="DC683">
            <v>0</v>
          </cell>
          <cell r="DJ683" t="str">
            <v>НКРЕ</v>
          </cell>
          <cell r="DL683">
            <v>40526</v>
          </cell>
          <cell r="DM683">
            <v>1752</v>
          </cell>
          <cell r="DO683" t="str">
            <v>Тариф на теплову енергію</v>
          </cell>
          <cell r="DT683">
            <v>437.99</v>
          </cell>
        </row>
        <row r="684">
          <cell r="W684">
            <v>660</v>
          </cell>
          <cell r="AF684">
            <v>39871</v>
          </cell>
          <cell r="AG684">
            <v>1428</v>
          </cell>
          <cell r="AH684">
            <v>600.00042964554245</v>
          </cell>
          <cell r="AM684">
            <v>4655</v>
          </cell>
          <cell r="AO684">
            <v>3072300</v>
          </cell>
          <cell r="AQ684">
            <v>2793002</v>
          </cell>
          <cell r="AU684">
            <v>0</v>
          </cell>
          <cell r="AW684">
            <v>0</v>
          </cell>
          <cell r="AY684">
            <v>1692377.5</v>
          </cell>
          <cell r="AZ684">
            <v>363.5612244897959</v>
          </cell>
          <cell r="BA684">
            <v>0</v>
          </cell>
          <cell r="BB684">
            <v>0</v>
          </cell>
          <cell r="BC684">
            <v>0</v>
          </cell>
          <cell r="BD684">
            <v>0</v>
          </cell>
          <cell r="BG684">
            <v>0</v>
          </cell>
          <cell r="BH684">
            <v>0</v>
          </cell>
          <cell r="BI684">
            <v>58993</v>
          </cell>
          <cell r="BJ684">
            <v>12.673039742212675</v>
          </cell>
          <cell r="BK684">
            <v>0</v>
          </cell>
          <cell r="BL684">
            <v>0</v>
          </cell>
          <cell r="BM684">
            <v>702404</v>
          </cell>
          <cell r="BN684">
            <v>150.89237379162191</v>
          </cell>
          <cell r="BO684">
            <v>0</v>
          </cell>
          <cell r="BP684">
            <v>0</v>
          </cell>
          <cell r="BY684">
            <v>1243.3499999999999</v>
          </cell>
          <cell r="CF684">
            <v>790</v>
          </cell>
          <cell r="CG684">
            <v>2142.25</v>
          </cell>
          <cell r="CJ684">
            <v>0</v>
          </cell>
          <cell r="CK684">
            <v>0</v>
          </cell>
          <cell r="CL684">
            <v>0</v>
          </cell>
          <cell r="CM684">
            <v>0</v>
          </cell>
          <cell r="CN684">
            <v>0</v>
          </cell>
          <cell r="CO684">
            <v>0</v>
          </cell>
          <cell r="CX684">
            <v>0</v>
          </cell>
          <cell r="CY684">
            <v>0</v>
          </cell>
          <cell r="DB684">
            <v>0</v>
          </cell>
          <cell r="DC684">
            <v>0</v>
          </cell>
          <cell r="DJ684" t="str">
            <v>НКРКП</v>
          </cell>
          <cell r="DL684">
            <v>40816</v>
          </cell>
          <cell r="DM684">
            <v>96</v>
          </cell>
          <cell r="DT684">
            <v>933.16</v>
          </cell>
        </row>
        <row r="685">
          <cell r="W685">
            <v>1168.8800000000001</v>
          </cell>
          <cell r="AF685">
            <v>39871</v>
          </cell>
          <cell r="AG685">
            <v>1429</v>
          </cell>
          <cell r="AH685">
            <v>601.89097744360902</v>
          </cell>
          <cell r="AM685">
            <v>266</v>
          </cell>
          <cell r="AO685">
            <v>310922.08</v>
          </cell>
          <cell r="AQ685">
            <v>160103</v>
          </cell>
          <cell r="AU685">
            <v>0</v>
          </cell>
          <cell r="AW685">
            <v>0</v>
          </cell>
          <cell r="AY685">
            <v>92116.75</v>
          </cell>
          <cell r="AZ685">
            <v>346.30357142857144</v>
          </cell>
          <cell r="BA685">
            <v>0</v>
          </cell>
          <cell r="BB685">
            <v>0</v>
          </cell>
          <cell r="BC685">
            <v>0</v>
          </cell>
          <cell r="BD685">
            <v>0</v>
          </cell>
          <cell r="BG685">
            <v>0</v>
          </cell>
          <cell r="BH685">
            <v>0</v>
          </cell>
          <cell r="BI685">
            <v>9309</v>
          </cell>
          <cell r="BJ685">
            <v>34.996240601503757</v>
          </cell>
          <cell r="BK685">
            <v>0</v>
          </cell>
          <cell r="BL685">
            <v>0</v>
          </cell>
          <cell r="BM685">
            <v>40137</v>
          </cell>
          <cell r="BN685">
            <v>150.89097744360902</v>
          </cell>
          <cell r="BO685">
            <v>0</v>
          </cell>
          <cell r="BP685">
            <v>0</v>
          </cell>
          <cell r="BY685">
            <v>1243.3499999999999</v>
          </cell>
          <cell r="CF685">
            <v>43</v>
          </cell>
          <cell r="CG685">
            <v>2142.25</v>
          </cell>
          <cell r="CJ685">
            <v>0</v>
          </cell>
          <cell r="CK685">
            <v>0</v>
          </cell>
          <cell r="CL685">
            <v>0</v>
          </cell>
          <cell r="CM685">
            <v>0</v>
          </cell>
          <cell r="CN685">
            <v>0</v>
          </cell>
          <cell r="CO685">
            <v>0</v>
          </cell>
          <cell r="CX685">
            <v>0</v>
          </cell>
          <cell r="CY685">
            <v>0</v>
          </cell>
          <cell r="DB685">
            <v>0</v>
          </cell>
          <cell r="DC685">
            <v>0</v>
          </cell>
          <cell r="DJ685" t="str">
            <v>НКРКП</v>
          </cell>
          <cell r="DL685">
            <v>40816</v>
          </cell>
          <cell r="DM685">
            <v>96</v>
          </cell>
          <cell r="DT685">
            <v>1168.8800000000001</v>
          </cell>
        </row>
        <row r="686">
          <cell r="W686">
            <v>604.39</v>
          </cell>
          <cell r="AF686">
            <v>39895</v>
          </cell>
          <cell r="AG686">
            <v>1577</v>
          </cell>
          <cell r="AH686">
            <v>538.88146399055495</v>
          </cell>
          <cell r="AM686">
            <v>4235</v>
          </cell>
          <cell r="AO686">
            <v>2559591.65</v>
          </cell>
          <cell r="AQ686">
            <v>2282163</v>
          </cell>
          <cell r="AU686">
            <v>0</v>
          </cell>
          <cell r="AW686">
            <v>0</v>
          </cell>
          <cell r="AY686">
            <v>1649532.5</v>
          </cell>
          <cell r="AZ686">
            <v>389.5</v>
          </cell>
          <cell r="BA686">
            <v>0</v>
          </cell>
          <cell r="BB686">
            <v>0</v>
          </cell>
          <cell r="BC686">
            <v>0</v>
          </cell>
          <cell r="BD686">
            <v>0</v>
          </cell>
          <cell r="BG686">
            <v>0</v>
          </cell>
          <cell r="BH686">
            <v>0</v>
          </cell>
          <cell r="BI686">
            <v>49184</v>
          </cell>
          <cell r="BJ686">
            <v>11.613695395513577</v>
          </cell>
          <cell r="BK686">
            <v>0</v>
          </cell>
          <cell r="BL686">
            <v>0</v>
          </cell>
          <cell r="BM686">
            <v>319292</v>
          </cell>
          <cell r="BN686">
            <v>75.393624557260921</v>
          </cell>
          <cell r="BO686">
            <v>0</v>
          </cell>
          <cell r="BP686">
            <v>0</v>
          </cell>
          <cell r="BY686">
            <v>1142.78</v>
          </cell>
          <cell r="CF686">
            <v>770</v>
          </cell>
          <cell r="CG686">
            <v>2142.25</v>
          </cell>
          <cell r="CJ686">
            <v>0</v>
          </cell>
          <cell r="CK686">
            <v>0</v>
          </cell>
          <cell r="CL686">
            <v>0</v>
          </cell>
          <cell r="CM686">
            <v>0</v>
          </cell>
          <cell r="CN686">
            <v>0</v>
          </cell>
          <cell r="CO686">
            <v>0</v>
          </cell>
          <cell r="CX686">
            <v>0</v>
          </cell>
          <cell r="CY686">
            <v>0</v>
          </cell>
          <cell r="DB686">
            <v>0</v>
          </cell>
          <cell r="DC686">
            <v>0</v>
          </cell>
          <cell r="DJ686" t="str">
            <v>НКРКП</v>
          </cell>
          <cell r="DL686">
            <v>40816</v>
          </cell>
          <cell r="DM686">
            <v>96</v>
          </cell>
          <cell r="DT686">
            <v>897.17</v>
          </cell>
        </row>
        <row r="687">
          <cell r="W687">
            <v>684.25</v>
          </cell>
          <cell r="AF687">
            <v>39871</v>
          </cell>
          <cell r="AG687">
            <v>1433</v>
          </cell>
          <cell r="AH687">
            <v>684.25250836120404</v>
          </cell>
          <cell r="AM687">
            <v>598</v>
          </cell>
          <cell r="AO687">
            <v>409181.5</v>
          </cell>
          <cell r="AQ687">
            <v>409183</v>
          </cell>
          <cell r="AU687">
            <v>0</v>
          </cell>
          <cell r="AW687">
            <v>0</v>
          </cell>
          <cell r="AY687">
            <v>218509.5</v>
          </cell>
          <cell r="AZ687">
            <v>365.40050167224081</v>
          </cell>
          <cell r="BA687">
            <v>0</v>
          </cell>
          <cell r="BB687">
            <v>0</v>
          </cell>
          <cell r="BC687">
            <v>0</v>
          </cell>
          <cell r="BD687">
            <v>0</v>
          </cell>
          <cell r="BG687">
            <v>0</v>
          </cell>
          <cell r="BH687">
            <v>0</v>
          </cell>
          <cell r="BI687">
            <v>34423</v>
          </cell>
          <cell r="BJ687">
            <v>57.563545150501675</v>
          </cell>
          <cell r="BK687">
            <v>0</v>
          </cell>
          <cell r="BL687">
            <v>0</v>
          </cell>
          <cell r="BM687">
            <v>100160</v>
          </cell>
          <cell r="BN687">
            <v>167.49163879598663</v>
          </cell>
          <cell r="BO687">
            <v>0</v>
          </cell>
          <cell r="BP687">
            <v>0</v>
          </cell>
          <cell r="BY687">
            <v>1218.8499999999999</v>
          </cell>
          <cell r="CF687">
            <v>102</v>
          </cell>
          <cell r="CG687">
            <v>2142.25</v>
          </cell>
          <cell r="CJ687">
            <v>0</v>
          </cell>
          <cell r="CK687">
            <v>0</v>
          </cell>
          <cell r="CL687">
            <v>0</v>
          </cell>
          <cell r="CM687">
            <v>0</v>
          </cell>
          <cell r="CN687">
            <v>0</v>
          </cell>
          <cell r="CO687">
            <v>0</v>
          </cell>
          <cell r="CX687">
            <v>0</v>
          </cell>
          <cell r="CY687">
            <v>0</v>
          </cell>
          <cell r="DB687">
            <v>0</v>
          </cell>
          <cell r="DC687">
            <v>0</v>
          </cell>
          <cell r="DJ687" t="str">
            <v>НКРКП</v>
          </cell>
          <cell r="DL687">
            <v>40816</v>
          </cell>
          <cell r="DM687">
            <v>96</v>
          </cell>
          <cell r="DT687">
            <v>958.32</v>
          </cell>
        </row>
        <row r="688">
          <cell r="W688">
            <v>943.08</v>
          </cell>
          <cell r="AF688">
            <v>39871</v>
          </cell>
          <cell r="AG688">
            <v>1431</v>
          </cell>
          <cell r="AH688">
            <v>857.61111111111109</v>
          </cell>
          <cell r="AM688">
            <v>234</v>
          </cell>
          <cell r="AO688">
            <v>220680.72</v>
          </cell>
          <cell r="AQ688">
            <v>200681</v>
          </cell>
          <cell r="AU688">
            <v>0</v>
          </cell>
          <cell r="AW688">
            <v>0</v>
          </cell>
          <cell r="AY688">
            <v>94259</v>
          </cell>
          <cell r="AZ688">
            <v>402.81623931623932</v>
          </cell>
          <cell r="BA688">
            <v>0</v>
          </cell>
          <cell r="BB688">
            <v>0</v>
          </cell>
          <cell r="BC688">
            <v>0</v>
          </cell>
          <cell r="BD688">
            <v>0</v>
          </cell>
          <cell r="BG688">
            <v>0</v>
          </cell>
          <cell r="BH688">
            <v>0</v>
          </cell>
          <cell r="BI688">
            <v>13982</v>
          </cell>
          <cell r="BJ688">
            <v>59.752136752136749</v>
          </cell>
          <cell r="BK688">
            <v>0</v>
          </cell>
          <cell r="BL688">
            <v>0</v>
          </cell>
          <cell r="BM688">
            <v>61747</v>
          </cell>
          <cell r="BN688">
            <v>263.87606837606836</v>
          </cell>
          <cell r="BO688">
            <v>0</v>
          </cell>
          <cell r="BP688">
            <v>0</v>
          </cell>
          <cell r="BY688">
            <v>751.4</v>
          </cell>
          <cell r="CF688">
            <v>44</v>
          </cell>
          <cell r="CG688">
            <v>2142.25</v>
          </cell>
          <cell r="CJ688">
            <v>0</v>
          </cell>
          <cell r="CK688">
            <v>0</v>
          </cell>
          <cell r="CL688">
            <v>0</v>
          </cell>
          <cell r="CM688">
            <v>0</v>
          </cell>
          <cell r="CN688">
            <v>0</v>
          </cell>
          <cell r="CO688">
            <v>0</v>
          </cell>
          <cell r="CX688">
            <v>0</v>
          </cell>
          <cell r="CY688">
            <v>0</v>
          </cell>
          <cell r="DB688">
            <v>0</v>
          </cell>
          <cell r="DC688">
            <v>0</v>
          </cell>
          <cell r="DJ688" t="str">
            <v>НКРКП</v>
          </cell>
          <cell r="DL688">
            <v>40816</v>
          </cell>
          <cell r="DM688">
            <v>96</v>
          </cell>
          <cell r="DT688">
            <v>999.9</v>
          </cell>
        </row>
        <row r="689">
          <cell r="W689">
            <v>794.26</v>
          </cell>
          <cell r="AF689">
            <v>39871</v>
          </cell>
          <cell r="AG689">
            <v>1435</v>
          </cell>
          <cell r="AH689">
            <v>697.4741784037559</v>
          </cell>
          <cell r="AM689">
            <v>852</v>
          </cell>
          <cell r="AO689">
            <v>676709.52</v>
          </cell>
          <cell r="AQ689">
            <v>594248</v>
          </cell>
          <cell r="AU689">
            <v>0</v>
          </cell>
          <cell r="AW689">
            <v>0</v>
          </cell>
          <cell r="AY689">
            <v>310626.25</v>
          </cell>
          <cell r="AZ689">
            <v>364.58480046948358</v>
          </cell>
          <cell r="BA689">
            <v>0</v>
          </cell>
          <cell r="BB689">
            <v>0</v>
          </cell>
          <cell r="BC689">
            <v>0</v>
          </cell>
          <cell r="BD689">
            <v>0</v>
          </cell>
          <cell r="BG689">
            <v>0</v>
          </cell>
          <cell r="BH689">
            <v>0</v>
          </cell>
          <cell r="BI689">
            <v>50053</v>
          </cell>
          <cell r="BJ689">
            <v>58.747652582159624</v>
          </cell>
          <cell r="BK689">
            <v>0</v>
          </cell>
          <cell r="BL689">
            <v>0</v>
          </cell>
          <cell r="BM689">
            <v>129139</v>
          </cell>
          <cell r="BN689">
            <v>151.57159624413146</v>
          </cell>
          <cell r="BO689">
            <v>0</v>
          </cell>
          <cell r="BP689">
            <v>0</v>
          </cell>
          <cell r="BY689">
            <v>1232.72</v>
          </cell>
          <cell r="CF689">
            <v>145</v>
          </cell>
          <cell r="CG689">
            <v>2142.25</v>
          </cell>
          <cell r="CJ689">
            <v>0</v>
          </cell>
          <cell r="CK689">
            <v>0</v>
          </cell>
          <cell r="CL689">
            <v>0</v>
          </cell>
          <cell r="CM689">
            <v>0</v>
          </cell>
          <cell r="CN689">
            <v>0</v>
          </cell>
          <cell r="CO689">
            <v>0</v>
          </cell>
          <cell r="CX689">
            <v>0</v>
          </cell>
          <cell r="CY689">
            <v>0</v>
          </cell>
          <cell r="DB689">
            <v>0</v>
          </cell>
          <cell r="DC689">
            <v>0</v>
          </cell>
          <cell r="DJ689" t="str">
            <v>НКРКП</v>
          </cell>
          <cell r="DL689">
            <v>40816</v>
          </cell>
          <cell r="DM689">
            <v>96</v>
          </cell>
          <cell r="DT689">
            <v>999.9</v>
          </cell>
        </row>
        <row r="690">
          <cell r="W690">
            <v>1310.18</v>
          </cell>
          <cell r="AF690">
            <v>39871</v>
          </cell>
          <cell r="AG690">
            <v>1430</v>
          </cell>
          <cell r="AH690">
            <v>1162.0320156308894</v>
          </cell>
          <cell r="AM690">
            <v>129.999</v>
          </cell>
          <cell r="AO690">
            <v>170322.08981999999</v>
          </cell>
          <cell r="AQ690">
            <v>151063</v>
          </cell>
          <cell r="AU690">
            <v>0</v>
          </cell>
          <cell r="AW690">
            <v>0</v>
          </cell>
          <cell r="AY690">
            <v>47129.5</v>
          </cell>
          <cell r="AZ690">
            <v>362.53740413387794</v>
          </cell>
          <cell r="BA690">
            <v>0</v>
          </cell>
          <cell r="BB690">
            <v>0</v>
          </cell>
          <cell r="BC690">
            <v>0</v>
          </cell>
          <cell r="BD690">
            <v>0</v>
          </cell>
          <cell r="BG690">
            <v>0</v>
          </cell>
          <cell r="BH690">
            <v>0</v>
          </cell>
          <cell r="BI690">
            <v>11794</v>
          </cell>
          <cell r="BJ690">
            <v>90.723774798267684</v>
          </cell>
          <cell r="BK690">
            <v>0</v>
          </cell>
          <cell r="BL690">
            <v>0</v>
          </cell>
          <cell r="BM690">
            <v>50287</v>
          </cell>
          <cell r="BN690">
            <v>386.82605250809621</v>
          </cell>
          <cell r="BO690">
            <v>0</v>
          </cell>
          <cell r="BP690">
            <v>0</v>
          </cell>
          <cell r="BY690">
            <v>1019.99</v>
          </cell>
          <cell r="CF690">
            <v>22</v>
          </cell>
          <cell r="CG690">
            <v>2142.25</v>
          </cell>
          <cell r="CJ690">
            <v>0</v>
          </cell>
          <cell r="CK690">
            <v>0</v>
          </cell>
          <cell r="CL690">
            <v>0</v>
          </cell>
          <cell r="CM690">
            <v>0</v>
          </cell>
          <cell r="CN690">
            <v>0</v>
          </cell>
          <cell r="CO690">
            <v>0</v>
          </cell>
          <cell r="CX690">
            <v>0</v>
          </cell>
          <cell r="CY690">
            <v>0</v>
          </cell>
          <cell r="DB690">
            <v>0</v>
          </cell>
          <cell r="DC690">
            <v>0</v>
          </cell>
          <cell r="DJ690" t="str">
            <v>НКРКП</v>
          </cell>
          <cell r="DL690">
            <v>40816</v>
          </cell>
          <cell r="DM690">
            <v>96</v>
          </cell>
          <cell r="DT690">
            <v>1336.34</v>
          </cell>
        </row>
        <row r="691">
          <cell r="W691">
            <v>287.98</v>
          </cell>
          <cell r="AF691">
            <v>39769</v>
          </cell>
          <cell r="AG691">
            <v>1071</v>
          </cell>
          <cell r="AH691">
            <v>261.80306778304822</v>
          </cell>
          <cell r="AM691">
            <v>3824.26</v>
          </cell>
          <cell r="AO691">
            <v>1101310.3948000001</v>
          </cell>
          <cell r="AQ691">
            <v>1001203</v>
          </cell>
          <cell r="AU691">
            <v>0</v>
          </cell>
          <cell r="AW691">
            <v>0</v>
          </cell>
          <cell r="AY691">
            <v>427664.16000000003</v>
          </cell>
          <cell r="AZ691">
            <v>111.82925847091987</v>
          </cell>
          <cell r="BA691">
            <v>0</v>
          </cell>
          <cell r="BB691">
            <v>0</v>
          </cell>
          <cell r="BC691">
            <v>0</v>
          </cell>
          <cell r="BD691">
            <v>0</v>
          </cell>
          <cell r="BG691">
            <v>0</v>
          </cell>
          <cell r="BH691">
            <v>0</v>
          </cell>
          <cell r="BI691">
            <v>65318</v>
          </cell>
          <cell r="BJ691">
            <v>17.079905654950238</v>
          </cell>
          <cell r="BK691">
            <v>0</v>
          </cell>
          <cell r="BL691">
            <v>0</v>
          </cell>
          <cell r="BM691">
            <v>364629</v>
          </cell>
          <cell r="BN691">
            <v>95.346289216737347</v>
          </cell>
          <cell r="BO691">
            <v>0</v>
          </cell>
          <cell r="BP691">
            <v>0</v>
          </cell>
          <cell r="BY691">
            <v>1478.46</v>
          </cell>
          <cell r="CF691">
            <v>588</v>
          </cell>
          <cell r="CG691">
            <v>727.32</v>
          </cell>
          <cell r="CJ691">
            <v>0</v>
          </cell>
          <cell r="CK691">
            <v>0</v>
          </cell>
          <cell r="CL691">
            <v>0</v>
          </cell>
          <cell r="CM691">
            <v>0</v>
          </cell>
          <cell r="CN691">
            <v>0</v>
          </cell>
          <cell r="CO691">
            <v>0</v>
          </cell>
          <cell r="CX691">
            <v>0</v>
          </cell>
          <cell r="CY691">
            <v>0</v>
          </cell>
          <cell r="DB691">
            <v>0</v>
          </cell>
          <cell r="DC691">
            <v>0</v>
          </cell>
          <cell r="DJ691" t="str">
            <v>НКРЕ</v>
          </cell>
          <cell r="DL691">
            <v>40526</v>
          </cell>
          <cell r="DM691">
            <v>1752</v>
          </cell>
          <cell r="DO691" t="str">
            <v>Тариф на теплову енергію</v>
          </cell>
          <cell r="DT691">
            <v>316.77999999999997</v>
          </cell>
        </row>
        <row r="692">
          <cell r="W692">
            <v>604.19000000000005</v>
          </cell>
          <cell r="AF692">
            <v>39875</v>
          </cell>
          <cell r="AG692">
            <v>1466</v>
          </cell>
          <cell r="AH692">
            <v>517.33813892529486</v>
          </cell>
          <cell r="AM692">
            <v>763</v>
          </cell>
          <cell r="AO692">
            <v>460996.97000000003</v>
          </cell>
          <cell r="AQ692">
            <v>394729</v>
          </cell>
          <cell r="AU692">
            <v>0</v>
          </cell>
          <cell r="AW692">
            <v>0</v>
          </cell>
          <cell r="AY692">
            <v>278492.5</v>
          </cell>
          <cell r="AZ692">
            <v>364.9967234600262</v>
          </cell>
          <cell r="BA692">
            <v>0</v>
          </cell>
          <cell r="BB692">
            <v>0</v>
          </cell>
          <cell r="BC692">
            <v>0</v>
          </cell>
          <cell r="BD692">
            <v>0</v>
          </cell>
          <cell r="BG692">
            <v>0</v>
          </cell>
          <cell r="BH692">
            <v>0</v>
          </cell>
          <cell r="BI692">
            <v>14193</v>
          </cell>
          <cell r="BJ692">
            <v>18.601572739187418</v>
          </cell>
          <cell r="BK692">
            <v>0</v>
          </cell>
          <cell r="BL692">
            <v>0</v>
          </cell>
          <cell r="BM692">
            <v>72749</v>
          </cell>
          <cell r="BN692">
            <v>95.346002621231975</v>
          </cell>
          <cell r="BO692">
            <v>0</v>
          </cell>
          <cell r="BP692">
            <v>0</v>
          </cell>
          <cell r="BY692">
            <v>1478.46</v>
          </cell>
          <cell r="CF692">
            <v>130</v>
          </cell>
          <cell r="CG692">
            <v>2142.25</v>
          </cell>
          <cell r="CJ692">
            <v>0</v>
          </cell>
          <cell r="CK692">
            <v>0</v>
          </cell>
          <cell r="CL692">
            <v>0</v>
          </cell>
          <cell r="CM692">
            <v>0</v>
          </cell>
          <cell r="CN692">
            <v>0</v>
          </cell>
          <cell r="CO692">
            <v>0</v>
          </cell>
          <cell r="CX692">
            <v>0</v>
          </cell>
          <cell r="CY692">
            <v>0</v>
          </cell>
          <cell r="DB692">
            <v>0</v>
          </cell>
          <cell r="DC692">
            <v>0</v>
          </cell>
          <cell r="DJ692" t="str">
            <v>НКРКП</v>
          </cell>
          <cell r="DL692">
            <v>40816</v>
          </cell>
          <cell r="DM692">
            <v>96</v>
          </cell>
          <cell r="DT692">
            <v>879.09</v>
          </cell>
        </row>
        <row r="693">
          <cell r="W693">
            <v>286.38</v>
          </cell>
          <cell r="AF693">
            <v>39764</v>
          </cell>
          <cell r="AG693">
            <v>1077</v>
          </cell>
          <cell r="AH693">
            <v>260.34977549479578</v>
          </cell>
          <cell r="AM693">
            <v>5258.23</v>
          </cell>
          <cell r="AO693">
            <v>1505851.9073999999</v>
          </cell>
          <cell r="AQ693">
            <v>1368979</v>
          </cell>
          <cell r="AU693">
            <v>0</v>
          </cell>
          <cell r="AW693">
            <v>0</v>
          </cell>
          <cell r="AY693">
            <v>636405</v>
          </cell>
          <cell r="AZ693">
            <v>121.03027064240248</v>
          </cell>
          <cell r="BA693">
            <v>0</v>
          </cell>
          <cell r="BB693">
            <v>0</v>
          </cell>
          <cell r="BC693">
            <v>0</v>
          </cell>
          <cell r="BD693">
            <v>0</v>
          </cell>
          <cell r="BG693">
            <v>0</v>
          </cell>
          <cell r="BH693">
            <v>0</v>
          </cell>
          <cell r="BI693">
            <v>100503</v>
          </cell>
          <cell r="BJ693">
            <v>19.113465938157898</v>
          </cell>
          <cell r="BK693">
            <v>0</v>
          </cell>
          <cell r="BL693">
            <v>0</v>
          </cell>
          <cell r="BM693">
            <v>428783</v>
          </cell>
          <cell r="BN693">
            <v>81.54512069650815</v>
          </cell>
          <cell r="BO693">
            <v>0</v>
          </cell>
          <cell r="BP693">
            <v>0</v>
          </cell>
          <cell r="BY693">
            <v>1789.9</v>
          </cell>
          <cell r="CF693">
            <v>875</v>
          </cell>
          <cell r="CG693">
            <v>727.32</v>
          </cell>
          <cell r="CJ693">
            <v>0</v>
          </cell>
          <cell r="CK693">
            <v>0</v>
          </cell>
          <cell r="CL693">
            <v>0</v>
          </cell>
          <cell r="CM693">
            <v>0</v>
          </cell>
          <cell r="CN693">
            <v>0</v>
          </cell>
          <cell r="CO693">
            <v>0</v>
          </cell>
          <cell r="CX693">
            <v>0</v>
          </cell>
          <cell r="CY693">
            <v>0</v>
          </cell>
          <cell r="DB693">
            <v>0</v>
          </cell>
          <cell r="DC693">
            <v>0</v>
          </cell>
          <cell r="DJ693" t="str">
            <v>НКРЕ</v>
          </cell>
          <cell r="DL693">
            <v>40526</v>
          </cell>
          <cell r="DM693">
            <v>1752</v>
          </cell>
          <cell r="DO693" t="str">
            <v>на теплову енергію</v>
          </cell>
          <cell r="DT693">
            <v>315.02</v>
          </cell>
        </row>
        <row r="694">
          <cell r="W694">
            <v>518.25</v>
          </cell>
          <cell r="AF694">
            <v>39863</v>
          </cell>
          <cell r="AG694">
            <v>1391</v>
          </cell>
          <cell r="AH694">
            <v>469.42194497760715</v>
          </cell>
          <cell r="AM694">
            <v>3126</v>
          </cell>
          <cell r="AO694">
            <v>1620049.5</v>
          </cell>
          <cell r="AQ694">
            <v>1467413</v>
          </cell>
          <cell r="AU694">
            <v>0</v>
          </cell>
          <cell r="AW694">
            <v>0</v>
          </cell>
          <cell r="AY694">
            <v>1036849</v>
          </cell>
          <cell r="AZ694">
            <v>331.68554062699934</v>
          </cell>
          <cell r="BA694">
            <v>0</v>
          </cell>
          <cell r="BB694">
            <v>0</v>
          </cell>
          <cell r="BC694">
            <v>0</v>
          </cell>
          <cell r="BD694">
            <v>0</v>
          </cell>
          <cell r="BG694">
            <v>0</v>
          </cell>
          <cell r="BH694">
            <v>0</v>
          </cell>
          <cell r="BI694">
            <v>54239</v>
          </cell>
          <cell r="BJ694">
            <v>17.350927703134996</v>
          </cell>
          <cell r="BK694">
            <v>0</v>
          </cell>
          <cell r="BL694">
            <v>0</v>
          </cell>
          <cell r="BM694">
            <v>254910</v>
          </cell>
          <cell r="BN694">
            <v>81.545105566218808</v>
          </cell>
          <cell r="BO694">
            <v>0</v>
          </cell>
          <cell r="BP694">
            <v>0</v>
          </cell>
          <cell r="BY694">
            <v>1789.9</v>
          </cell>
          <cell r="CF694">
            <v>484</v>
          </cell>
          <cell r="CG694">
            <v>2142.25</v>
          </cell>
          <cell r="CJ694">
            <v>0</v>
          </cell>
          <cell r="CK694">
            <v>0</v>
          </cell>
          <cell r="CL694">
            <v>0</v>
          </cell>
          <cell r="CM694">
            <v>0</v>
          </cell>
          <cell r="CN694">
            <v>0</v>
          </cell>
          <cell r="CO694">
            <v>0</v>
          </cell>
          <cell r="CX694">
            <v>0</v>
          </cell>
          <cell r="CY694">
            <v>0</v>
          </cell>
          <cell r="DB694">
            <v>0</v>
          </cell>
          <cell r="DC694">
            <v>0</v>
          </cell>
          <cell r="DJ694" t="str">
            <v>НКРКП</v>
          </cell>
          <cell r="DL694">
            <v>40816</v>
          </cell>
          <cell r="DM694">
            <v>96</v>
          </cell>
          <cell r="DT694">
            <v>767.62</v>
          </cell>
        </row>
        <row r="695">
          <cell r="W695">
            <v>557.79</v>
          </cell>
          <cell r="AF695">
            <v>39863</v>
          </cell>
          <cell r="AG695">
            <v>1392</v>
          </cell>
          <cell r="AH695">
            <v>497.57732201791606</v>
          </cell>
          <cell r="AM695">
            <v>4242</v>
          </cell>
          <cell r="AO695">
            <v>2366145.1799999997</v>
          </cell>
          <cell r="AQ695">
            <v>2110723</v>
          </cell>
          <cell r="AU695">
            <v>0</v>
          </cell>
          <cell r="AW695">
            <v>0</v>
          </cell>
          <cell r="AY695">
            <v>1495290.5</v>
          </cell>
          <cell r="AZ695">
            <v>352.49658180103722</v>
          </cell>
          <cell r="BA695">
            <v>0</v>
          </cell>
          <cell r="BB695">
            <v>0</v>
          </cell>
          <cell r="BC695">
            <v>0</v>
          </cell>
          <cell r="BD695">
            <v>0</v>
          </cell>
          <cell r="BG695">
            <v>0</v>
          </cell>
          <cell r="BH695">
            <v>0</v>
          </cell>
          <cell r="BI695">
            <v>104640</v>
          </cell>
          <cell r="BJ695">
            <v>24.667609618104667</v>
          </cell>
          <cell r="BK695">
            <v>0</v>
          </cell>
          <cell r="BL695">
            <v>0</v>
          </cell>
          <cell r="BM695">
            <v>345914</v>
          </cell>
          <cell r="BN695">
            <v>81.545025931164545</v>
          </cell>
          <cell r="BO695">
            <v>0</v>
          </cell>
          <cell r="BP695">
            <v>0</v>
          </cell>
          <cell r="BY695">
            <v>1789.9</v>
          </cell>
          <cell r="CF695">
            <v>698</v>
          </cell>
          <cell r="CG695">
            <v>2142.25</v>
          </cell>
          <cell r="CJ695">
            <v>0</v>
          </cell>
          <cell r="CK695">
            <v>0</v>
          </cell>
          <cell r="CL695">
            <v>0</v>
          </cell>
          <cell r="CM695">
            <v>0</v>
          </cell>
          <cell r="CN695">
            <v>0</v>
          </cell>
          <cell r="CO695">
            <v>0</v>
          </cell>
          <cell r="CX695">
            <v>0</v>
          </cell>
          <cell r="CY695">
            <v>0</v>
          </cell>
          <cell r="DB695">
            <v>0</v>
          </cell>
          <cell r="DC695">
            <v>0</v>
          </cell>
          <cell r="DJ695" t="str">
            <v>НКРКП</v>
          </cell>
          <cell r="DL695">
            <v>40816</v>
          </cell>
          <cell r="DM695">
            <v>96</v>
          </cell>
          <cell r="DT695">
            <v>822.79</v>
          </cell>
        </row>
        <row r="696">
          <cell r="W696">
            <v>672.19</v>
          </cell>
          <cell r="AF696">
            <v>39875</v>
          </cell>
          <cell r="AG696">
            <v>1464</v>
          </cell>
          <cell r="AH696">
            <v>579.14968814968813</v>
          </cell>
          <cell r="AM696">
            <v>481</v>
          </cell>
          <cell r="AO696">
            <v>323323.39</v>
          </cell>
          <cell r="AQ696">
            <v>278571</v>
          </cell>
          <cell r="AU696">
            <v>0</v>
          </cell>
          <cell r="AW696">
            <v>0</v>
          </cell>
          <cell r="AY696">
            <v>169237.75</v>
          </cell>
          <cell r="AZ696">
            <v>351.84563409563407</v>
          </cell>
          <cell r="BA696">
            <v>0</v>
          </cell>
          <cell r="BB696">
            <v>0</v>
          </cell>
          <cell r="BC696">
            <v>0</v>
          </cell>
          <cell r="BD696">
            <v>0</v>
          </cell>
          <cell r="BG696">
            <v>0</v>
          </cell>
          <cell r="BH696">
            <v>0</v>
          </cell>
          <cell r="BI696">
            <v>4505</v>
          </cell>
          <cell r="BJ696">
            <v>9.365904365904365</v>
          </cell>
          <cell r="BK696">
            <v>0</v>
          </cell>
          <cell r="BL696">
            <v>0</v>
          </cell>
          <cell r="BM696">
            <v>74656</v>
          </cell>
          <cell r="BN696">
            <v>155.20997920997922</v>
          </cell>
          <cell r="BO696">
            <v>0</v>
          </cell>
          <cell r="BP696">
            <v>0</v>
          </cell>
          <cell r="BY696">
            <v>948.15</v>
          </cell>
          <cell r="CF696">
            <v>79</v>
          </cell>
          <cell r="CG696">
            <v>2142.25</v>
          </cell>
          <cell r="CJ696">
            <v>0</v>
          </cell>
          <cell r="CK696">
            <v>0</v>
          </cell>
          <cell r="CL696">
            <v>0</v>
          </cell>
          <cell r="CM696">
            <v>0</v>
          </cell>
          <cell r="CN696">
            <v>0</v>
          </cell>
          <cell r="CO696">
            <v>0</v>
          </cell>
          <cell r="CX696">
            <v>0</v>
          </cell>
          <cell r="CY696">
            <v>0</v>
          </cell>
          <cell r="DB696">
            <v>0</v>
          </cell>
          <cell r="DC696">
            <v>0</v>
          </cell>
          <cell r="DJ696" t="str">
            <v>НКРКП</v>
          </cell>
          <cell r="DL696">
            <v>40816</v>
          </cell>
          <cell r="DM696">
            <v>96</v>
          </cell>
          <cell r="DT696">
            <v>937.97</v>
          </cell>
        </row>
        <row r="697">
          <cell r="W697">
            <v>743.94</v>
          </cell>
          <cell r="AF697">
            <v>39875</v>
          </cell>
          <cell r="AG697">
            <v>1465</v>
          </cell>
          <cell r="AH697">
            <v>638.90476190476193</v>
          </cell>
          <cell r="AM697">
            <v>21</v>
          </cell>
          <cell r="AO697">
            <v>15622.740000000002</v>
          </cell>
          <cell r="AQ697">
            <v>13417</v>
          </cell>
          <cell r="AU697">
            <v>0</v>
          </cell>
          <cell r="AW697">
            <v>0</v>
          </cell>
          <cell r="AY697">
            <v>8569</v>
          </cell>
          <cell r="AZ697">
            <v>408.04761904761904</v>
          </cell>
          <cell r="BA697">
            <v>0</v>
          </cell>
          <cell r="BB697">
            <v>0</v>
          </cell>
          <cell r="BC697">
            <v>0</v>
          </cell>
          <cell r="BD697">
            <v>0</v>
          </cell>
          <cell r="BG697">
            <v>0</v>
          </cell>
          <cell r="BH697">
            <v>0</v>
          </cell>
          <cell r="BI697">
            <v>1223</v>
          </cell>
          <cell r="BJ697">
            <v>58.238095238095241</v>
          </cell>
          <cell r="BK697">
            <v>0</v>
          </cell>
          <cell r="BL697">
            <v>0</v>
          </cell>
          <cell r="BM697">
            <v>3259</v>
          </cell>
          <cell r="BN697">
            <v>155.1904761904762</v>
          </cell>
          <cell r="BO697">
            <v>0</v>
          </cell>
          <cell r="BP697">
            <v>0</v>
          </cell>
          <cell r="BY697">
            <v>948.15</v>
          </cell>
          <cell r="CF697">
            <v>4</v>
          </cell>
          <cell r="CG697">
            <v>2142.25</v>
          </cell>
          <cell r="CJ697">
            <v>0</v>
          </cell>
          <cell r="CK697">
            <v>0</v>
          </cell>
          <cell r="CL697">
            <v>0</v>
          </cell>
          <cell r="CM697">
            <v>0</v>
          </cell>
          <cell r="CN697">
            <v>0</v>
          </cell>
          <cell r="CO697">
            <v>0</v>
          </cell>
          <cell r="CX697">
            <v>0</v>
          </cell>
          <cell r="CY697">
            <v>0</v>
          </cell>
          <cell r="DB697">
            <v>0</v>
          </cell>
          <cell r="DC697">
            <v>0</v>
          </cell>
          <cell r="DJ697" t="str">
            <v>НКРКП</v>
          </cell>
          <cell r="DL697">
            <v>40816</v>
          </cell>
          <cell r="DM697">
            <v>96</v>
          </cell>
          <cell r="DT697">
            <v>999.9</v>
          </cell>
        </row>
        <row r="698">
          <cell r="W698">
            <v>563.01</v>
          </cell>
          <cell r="AF698">
            <v>39875</v>
          </cell>
          <cell r="AG698">
            <v>1461</v>
          </cell>
          <cell r="AH698">
            <v>482.94444444444446</v>
          </cell>
          <cell r="AM698">
            <v>486</v>
          </cell>
          <cell r="AO698">
            <v>273622.86</v>
          </cell>
          <cell r="AQ698">
            <v>234711</v>
          </cell>
          <cell r="AU698">
            <v>0</v>
          </cell>
          <cell r="AW698">
            <v>0</v>
          </cell>
          <cell r="AY698">
            <v>162811</v>
          </cell>
          <cell r="AZ698">
            <v>335.00205761316874</v>
          </cell>
          <cell r="BA698">
            <v>0</v>
          </cell>
          <cell r="BB698">
            <v>0</v>
          </cell>
          <cell r="BC698">
            <v>0</v>
          </cell>
          <cell r="BD698">
            <v>0</v>
          </cell>
          <cell r="BG698">
            <v>0</v>
          </cell>
          <cell r="BH698">
            <v>0</v>
          </cell>
          <cell r="BI698">
            <v>7156</v>
          </cell>
          <cell r="BJ698">
            <v>14.724279835390947</v>
          </cell>
          <cell r="BK698">
            <v>0</v>
          </cell>
          <cell r="BL698">
            <v>0</v>
          </cell>
          <cell r="BM698">
            <v>47301</v>
          </cell>
          <cell r="BN698">
            <v>97.327160493827165</v>
          </cell>
          <cell r="BO698">
            <v>0</v>
          </cell>
          <cell r="BP698">
            <v>0</v>
          </cell>
          <cell r="BY698">
            <v>959.33</v>
          </cell>
          <cell r="CF698">
            <v>76</v>
          </cell>
          <cell r="CG698">
            <v>2142.25</v>
          </cell>
          <cell r="CJ698">
            <v>0</v>
          </cell>
          <cell r="CK698">
            <v>0</v>
          </cell>
          <cell r="CL698">
            <v>0</v>
          </cell>
          <cell r="CM698">
            <v>0</v>
          </cell>
          <cell r="CN698">
            <v>0</v>
          </cell>
          <cell r="CO698">
            <v>0</v>
          </cell>
          <cell r="CX698">
            <v>0</v>
          </cell>
          <cell r="CY698">
            <v>0</v>
          </cell>
          <cell r="DB698">
            <v>0</v>
          </cell>
          <cell r="DC698">
            <v>0</v>
          </cell>
          <cell r="DJ698" t="str">
            <v>НКРКП</v>
          </cell>
          <cell r="DL698">
            <v>40816</v>
          </cell>
          <cell r="DM698">
            <v>96</v>
          </cell>
          <cell r="DT698">
            <v>814.16</v>
          </cell>
        </row>
        <row r="699">
          <cell r="W699">
            <v>531.23</v>
          </cell>
          <cell r="AF699">
            <v>39875</v>
          </cell>
          <cell r="AG699">
            <v>1469</v>
          </cell>
          <cell r="AH699">
            <v>451.31829896907215</v>
          </cell>
          <cell r="AM699">
            <v>776</v>
          </cell>
          <cell r="AO699">
            <v>412234.48000000004</v>
          </cell>
          <cell r="AQ699">
            <v>350223</v>
          </cell>
          <cell r="AU699">
            <v>0</v>
          </cell>
          <cell r="AW699">
            <v>0</v>
          </cell>
          <cell r="AY699">
            <v>250643.25</v>
          </cell>
          <cell r="AZ699">
            <v>322.99387886597935</v>
          </cell>
          <cell r="BA699">
            <v>0</v>
          </cell>
          <cell r="BB699">
            <v>0</v>
          </cell>
          <cell r="BC699">
            <v>0</v>
          </cell>
          <cell r="BD699">
            <v>0</v>
          </cell>
          <cell r="BG699">
            <v>0</v>
          </cell>
          <cell r="BH699">
            <v>0</v>
          </cell>
          <cell r="BI699">
            <v>19543</v>
          </cell>
          <cell r="BJ699">
            <v>25.184278350515463</v>
          </cell>
          <cell r="BK699">
            <v>0</v>
          </cell>
          <cell r="BL699">
            <v>0</v>
          </cell>
          <cell r="BM699">
            <v>0</v>
          </cell>
          <cell r="BN699">
            <v>0</v>
          </cell>
          <cell r="BO699">
            <v>0</v>
          </cell>
          <cell r="BP699">
            <v>0</v>
          </cell>
          <cell r="BY699">
            <v>1237.58</v>
          </cell>
          <cell r="CF699">
            <v>117</v>
          </cell>
          <cell r="CG699">
            <v>2142.25</v>
          </cell>
          <cell r="CJ699">
            <v>0</v>
          </cell>
          <cell r="CK699">
            <v>0</v>
          </cell>
          <cell r="CL699">
            <v>0</v>
          </cell>
          <cell r="CM699">
            <v>0</v>
          </cell>
          <cell r="CN699">
            <v>0</v>
          </cell>
          <cell r="CO699">
            <v>0</v>
          </cell>
          <cell r="CX699">
            <v>0</v>
          </cell>
          <cell r="CY699">
            <v>0</v>
          </cell>
          <cell r="DB699">
            <v>0</v>
          </cell>
          <cell r="DC699">
            <v>0</v>
          </cell>
          <cell r="DJ699" t="str">
            <v>НКРКП</v>
          </cell>
          <cell r="DL699">
            <v>40816</v>
          </cell>
          <cell r="DM699">
            <v>96</v>
          </cell>
          <cell r="DT699">
            <v>774.32</v>
          </cell>
        </row>
        <row r="700">
          <cell r="W700">
            <v>193.6</v>
          </cell>
          <cell r="AF700">
            <v>39667</v>
          </cell>
          <cell r="AG700">
            <v>524</v>
          </cell>
          <cell r="AH700">
            <v>176.0024906600249</v>
          </cell>
          <cell r="AM700">
            <v>7227</v>
          </cell>
          <cell r="AO700">
            <v>1399147.2</v>
          </cell>
          <cell r="AQ700">
            <v>1271970</v>
          </cell>
          <cell r="AU700">
            <v>0</v>
          </cell>
          <cell r="AW700">
            <v>0</v>
          </cell>
          <cell r="AY700">
            <v>848636.99999999988</v>
          </cell>
          <cell r="AZ700">
            <v>117.42590286425902</v>
          </cell>
          <cell r="BA700">
            <v>0</v>
          </cell>
          <cell r="BB700">
            <v>0</v>
          </cell>
          <cell r="BC700">
            <v>0</v>
          </cell>
          <cell r="BD700">
            <v>0</v>
          </cell>
          <cell r="BG700">
            <v>101293</v>
          </cell>
          <cell r="BH700">
            <v>14.015912550159126</v>
          </cell>
          <cell r="BI700">
            <v>43707</v>
          </cell>
          <cell r="BJ700">
            <v>6.0477376504773765</v>
          </cell>
          <cell r="BK700">
            <v>0</v>
          </cell>
          <cell r="BL700">
            <v>0</v>
          </cell>
          <cell r="BM700">
            <v>163970</v>
          </cell>
          <cell r="BN700">
            <v>22.688529126885292</v>
          </cell>
          <cell r="BO700">
            <v>0</v>
          </cell>
          <cell r="BP700">
            <v>0</v>
          </cell>
          <cell r="BY700">
            <v>1064.52</v>
          </cell>
          <cell r="CF700">
            <v>1166.8000329978549</v>
          </cell>
          <cell r="CG700">
            <v>727.32</v>
          </cell>
          <cell r="CJ700">
            <v>0</v>
          </cell>
          <cell r="CK700">
            <v>0</v>
          </cell>
          <cell r="CL700">
            <v>0</v>
          </cell>
          <cell r="CM700">
            <v>0</v>
          </cell>
          <cell r="CN700">
            <v>0</v>
          </cell>
          <cell r="CO700">
            <v>0</v>
          </cell>
          <cell r="CX700">
            <v>0</v>
          </cell>
          <cell r="CY700">
            <v>0</v>
          </cell>
          <cell r="DB700">
            <v>0</v>
          </cell>
          <cell r="DC700">
            <v>0</v>
          </cell>
          <cell r="DJ700" t="str">
            <v>МОС</v>
          </cell>
          <cell r="DL700">
            <v>40618</v>
          </cell>
          <cell r="DM700" t="str">
            <v>№ 61</v>
          </cell>
          <cell r="DO700" t="str">
            <v>тариф на послуги з централізованого теплопостачання</v>
          </cell>
          <cell r="DT700">
            <v>245.84</v>
          </cell>
        </row>
        <row r="701">
          <cell r="W701">
            <v>470.53</v>
          </cell>
          <cell r="AF701">
            <v>39874</v>
          </cell>
          <cell r="AG701">
            <v>938</v>
          </cell>
          <cell r="AH701">
            <v>415.30013368983958</v>
          </cell>
          <cell r="AM701">
            <v>1496</v>
          </cell>
          <cell r="AO701">
            <v>703912.88</v>
          </cell>
          <cell r="AQ701">
            <v>621289</v>
          </cell>
          <cell r="AU701">
            <v>0</v>
          </cell>
          <cell r="AW701">
            <v>0</v>
          </cell>
          <cell r="AY701">
            <v>517439</v>
          </cell>
          <cell r="AZ701">
            <v>345.8816844919786</v>
          </cell>
          <cell r="BA701">
            <v>0</v>
          </cell>
          <cell r="BB701">
            <v>0</v>
          </cell>
          <cell r="BC701">
            <v>0</v>
          </cell>
          <cell r="BD701">
            <v>0</v>
          </cell>
          <cell r="BG701">
            <v>20992</v>
          </cell>
          <cell r="BH701">
            <v>14.032085561497325</v>
          </cell>
          <cell r="BI701">
            <v>16220</v>
          </cell>
          <cell r="BJ701">
            <v>10.842245989304812</v>
          </cell>
          <cell r="BK701">
            <v>0</v>
          </cell>
          <cell r="BL701">
            <v>0</v>
          </cell>
          <cell r="BM701">
            <v>38222</v>
          </cell>
          <cell r="BN701">
            <v>25.549465240641712</v>
          </cell>
          <cell r="BO701">
            <v>0</v>
          </cell>
          <cell r="BP701">
            <v>0</v>
          </cell>
          <cell r="BY701">
            <v>1198.5899999999999</v>
          </cell>
          <cell r="CF701">
            <v>241.53996965806979</v>
          </cell>
          <cell r="CG701">
            <v>2142.25</v>
          </cell>
          <cell r="CJ701">
            <v>0</v>
          </cell>
          <cell r="CK701">
            <v>0</v>
          </cell>
          <cell r="CL701">
            <v>0</v>
          </cell>
          <cell r="CM701">
            <v>0</v>
          </cell>
          <cell r="CN701">
            <v>0</v>
          </cell>
          <cell r="CO701">
            <v>0</v>
          </cell>
          <cell r="CX701">
            <v>0</v>
          </cell>
          <cell r="CY701">
            <v>0</v>
          </cell>
          <cell r="DB701">
            <v>0</v>
          </cell>
          <cell r="DC701">
            <v>0</v>
          </cell>
          <cell r="DJ701" t="str">
            <v>НКРКП</v>
          </cell>
          <cell r="DL701">
            <v>40942</v>
          </cell>
          <cell r="DM701" t="str">
            <v>№ 37</v>
          </cell>
          <cell r="DT701">
            <v>751.87</v>
          </cell>
        </row>
        <row r="702">
          <cell r="W702">
            <v>470.53</v>
          </cell>
          <cell r="AF702">
            <v>39874</v>
          </cell>
          <cell r="AG702">
            <v>938</v>
          </cell>
          <cell r="AH702">
            <v>415.30016926838442</v>
          </cell>
          <cell r="AM702">
            <v>5317</v>
          </cell>
          <cell r="AO702">
            <v>2501808.0099999998</v>
          </cell>
          <cell r="AQ702">
            <v>2208151</v>
          </cell>
          <cell r="AU702">
            <v>0</v>
          </cell>
          <cell r="AW702">
            <v>0</v>
          </cell>
          <cell r="AY702">
            <v>1839035.9</v>
          </cell>
          <cell r="AZ702">
            <v>345.87848410757942</v>
          </cell>
          <cell r="BA702">
            <v>0</v>
          </cell>
          <cell r="BB702">
            <v>0</v>
          </cell>
          <cell r="BC702">
            <v>0</v>
          </cell>
          <cell r="BD702">
            <v>0</v>
          </cell>
          <cell r="BG702">
            <v>74608</v>
          </cell>
          <cell r="BH702">
            <v>14.031972917058491</v>
          </cell>
          <cell r="BI702">
            <v>57650</v>
          </cell>
          <cell r="BJ702">
            <v>10.842580402482604</v>
          </cell>
          <cell r="BK702">
            <v>0</v>
          </cell>
          <cell r="BL702">
            <v>0</v>
          </cell>
          <cell r="BM702">
            <v>135848</v>
          </cell>
          <cell r="BN702">
            <v>25.549746097423359</v>
          </cell>
          <cell r="BO702">
            <v>0</v>
          </cell>
          <cell r="BP702">
            <v>0</v>
          </cell>
          <cell r="BY702">
            <v>1198.5899999999999</v>
          </cell>
          <cell r="CF702">
            <v>858.45998366203753</v>
          </cell>
          <cell r="CG702">
            <v>2142.25</v>
          </cell>
          <cell r="CJ702">
            <v>0</v>
          </cell>
          <cell r="CK702">
            <v>0</v>
          </cell>
          <cell r="CL702">
            <v>0</v>
          </cell>
          <cell r="CM702">
            <v>0</v>
          </cell>
          <cell r="CN702">
            <v>0</v>
          </cell>
          <cell r="CO702">
            <v>0</v>
          </cell>
          <cell r="CX702">
            <v>0</v>
          </cell>
          <cell r="CY702">
            <v>0</v>
          </cell>
          <cell r="DB702">
            <v>0</v>
          </cell>
          <cell r="DC702">
            <v>0</v>
          </cell>
          <cell r="DJ702" t="str">
            <v>НКРКП</v>
          </cell>
          <cell r="DL702">
            <v>40942</v>
          </cell>
          <cell r="DM702" t="str">
            <v>№ 37</v>
          </cell>
          <cell r="DT702">
            <v>751.87</v>
          </cell>
        </row>
        <row r="703">
          <cell r="W703">
            <v>215</v>
          </cell>
          <cell r="AF703">
            <v>39856</v>
          </cell>
          <cell r="AG703">
            <v>893</v>
          </cell>
          <cell r="AH703">
            <v>215</v>
          </cell>
          <cell r="AM703">
            <v>7205</v>
          </cell>
          <cell r="AO703">
            <v>1549075</v>
          </cell>
          <cell r="AQ703">
            <v>1549075</v>
          </cell>
          <cell r="AU703">
            <v>0</v>
          </cell>
          <cell r="AW703">
            <v>0</v>
          </cell>
          <cell r="AY703">
            <v>383372.37409999996</v>
          </cell>
          <cell r="AZ703">
            <v>53.209212227619702</v>
          </cell>
          <cell r="BA703">
            <v>222599</v>
          </cell>
          <cell r="BB703">
            <v>30.895072866065231</v>
          </cell>
          <cell r="BC703">
            <v>0</v>
          </cell>
          <cell r="BD703">
            <v>0</v>
          </cell>
          <cell r="BG703">
            <v>104152</v>
          </cell>
          <cell r="BH703">
            <v>14.455517002081887</v>
          </cell>
          <cell r="BI703">
            <v>0</v>
          </cell>
          <cell r="BJ703">
            <v>0</v>
          </cell>
          <cell r="BK703">
            <v>0</v>
          </cell>
          <cell r="BL703">
            <v>0</v>
          </cell>
          <cell r="BM703">
            <v>56720</v>
          </cell>
          <cell r="BN703">
            <v>7.8723108952116583</v>
          </cell>
          <cell r="BO703">
            <v>0</v>
          </cell>
          <cell r="BP703">
            <v>0</v>
          </cell>
          <cell r="BY703">
            <v>1629</v>
          </cell>
          <cell r="CF703">
            <v>527.11</v>
          </cell>
          <cell r="CG703">
            <v>727.31</v>
          </cell>
          <cell r="CJ703">
            <v>0</v>
          </cell>
          <cell r="CK703">
            <v>0</v>
          </cell>
          <cell r="CL703">
            <v>0</v>
          </cell>
          <cell r="CM703">
            <v>0</v>
          </cell>
          <cell r="CN703">
            <v>0</v>
          </cell>
          <cell r="CO703">
            <v>0</v>
          </cell>
          <cell r="CX703">
            <v>0</v>
          </cell>
          <cell r="CY703">
            <v>0</v>
          </cell>
          <cell r="DB703">
            <v>0</v>
          </cell>
          <cell r="DC703">
            <v>0</v>
          </cell>
          <cell r="DJ703" t="str">
            <v>МОС</v>
          </cell>
          <cell r="DL703">
            <v>39862</v>
          </cell>
          <cell r="DM703" t="str">
            <v>№71</v>
          </cell>
          <cell r="DO703" t="str">
            <v>Тариф на послуги з теплопостачання</v>
          </cell>
          <cell r="DT703">
            <v>215</v>
          </cell>
        </row>
        <row r="704">
          <cell r="W704">
            <v>585.67999999999995</v>
          </cell>
          <cell r="AF704">
            <v>39948</v>
          </cell>
          <cell r="AG704">
            <v>1012</v>
          </cell>
          <cell r="AH704">
            <v>557.79008925823325</v>
          </cell>
          <cell r="AM704">
            <v>8122.5</v>
          </cell>
          <cell r="AO704">
            <v>4757185.8</v>
          </cell>
          <cell r="AQ704">
            <v>4530650</v>
          </cell>
          <cell r="AU704">
            <v>0</v>
          </cell>
          <cell r="AW704">
            <v>0</v>
          </cell>
          <cell r="AY704">
            <v>2291158.7820000001</v>
          </cell>
          <cell r="AZ704">
            <v>282.07556565096957</v>
          </cell>
          <cell r="BA704">
            <v>57138.39</v>
          </cell>
          <cell r="BB704">
            <v>7.0345817174515233</v>
          </cell>
          <cell r="BC704">
            <v>0</v>
          </cell>
          <cell r="BD704">
            <v>0</v>
          </cell>
          <cell r="BG704">
            <v>22850</v>
          </cell>
          <cell r="BH704">
            <v>2.8131732840874113</v>
          </cell>
          <cell r="BI704">
            <v>90133</v>
          </cell>
          <cell r="BJ704">
            <v>11.096706678978148</v>
          </cell>
          <cell r="BK704">
            <v>0</v>
          </cell>
          <cell r="BL704">
            <v>0</v>
          </cell>
          <cell r="BM704">
            <v>826929</v>
          </cell>
          <cell r="BN704">
            <v>101.80720221606649</v>
          </cell>
          <cell r="BO704">
            <v>0</v>
          </cell>
          <cell r="BP704">
            <v>0</v>
          </cell>
          <cell r="BY704">
            <v>1641</v>
          </cell>
          <cell r="CF704">
            <v>1150.44</v>
          </cell>
          <cell r="CG704">
            <v>1991.55</v>
          </cell>
          <cell r="CJ704">
            <v>0</v>
          </cell>
          <cell r="CK704">
            <v>0</v>
          </cell>
          <cell r="CL704">
            <v>0</v>
          </cell>
          <cell r="CM704">
            <v>0</v>
          </cell>
          <cell r="CN704">
            <v>0</v>
          </cell>
          <cell r="CO704">
            <v>0</v>
          </cell>
          <cell r="CX704">
            <v>0</v>
          </cell>
          <cell r="CY704">
            <v>0</v>
          </cell>
          <cell r="DB704">
            <v>0</v>
          </cell>
          <cell r="DC704">
            <v>0</v>
          </cell>
          <cell r="DJ704" t="str">
            <v>МОС</v>
          </cell>
          <cell r="DL704">
            <v>40009</v>
          </cell>
          <cell r="DM704" t="str">
            <v>№267</v>
          </cell>
          <cell r="DT704">
            <v>585.67999999999995</v>
          </cell>
        </row>
        <row r="705">
          <cell r="W705">
            <v>613.57000000000005</v>
          </cell>
          <cell r="AF705">
            <v>39948</v>
          </cell>
          <cell r="AG705">
            <v>1012</v>
          </cell>
          <cell r="AH705">
            <v>557.7901774235022</v>
          </cell>
          <cell r="AM705">
            <v>1944.5</v>
          </cell>
          <cell r="AO705">
            <v>1193086.865</v>
          </cell>
          <cell r="AQ705">
            <v>1084623</v>
          </cell>
          <cell r="AU705">
            <v>0</v>
          </cell>
          <cell r="AW705">
            <v>0</v>
          </cell>
          <cell r="AY705">
            <v>548495.97198000003</v>
          </cell>
          <cell r="AZ705">
            <v>282.07558343018775</v>
          </cell>
          <cell r="BA705">
            <v>13678.75</v>
          </cell>
          <cell r="BB705">
            <v>7.0345847261506815</v>
          </cell>
          <cell r="BC705">
            <v>0</v>
          </cell>
          <cell r="BD705">
            <v>0</v>
          </cell>
          <cell r="BG705">
            <v>5470</v>
          </cell>
          <cell r="BH705">
            <v>2.8130624839290306</v>
          </cell>
          <cell r="BI705">
            <v>21577</v>
          </cell>
          <cell r="BJ705">
            <v>11.096425816405246</v>
          </cell>
          <cell r="BK705">
            <v>0</v>
          </cell>
          <cell r="BL705">
            <v>0</v>
          </cell>
          <cell r="BM705">
            <v>197964</v>
          </cell>
          <cell r="BN705">
            <v>101.80714836718951</v>
          </cell>
          <cell r="BO705">
            <v>0</v>
          </cell>
          <cell r="BP705">
            <v>0</v>
          </cell>
          <cell r="BY705">
            <v>1641</v>
          </cell>
          <cell r="CF705">
            <v>275.41160000000002</v>
          </cell>
          <cell r="CG705">
            <v>1991.55</v>
          </cell>
          <cell r="CJ705">
            <v>0</v>
          </cell>
          <cell r="CK705">
            <v>0</v>
          </cell>
          <cell r="CL705">
            <v>0</v>
          </cell>
          <cell r="CM705">
            <v>0</v>
          </cell>
          <cell r="CN705">
            <v>0</v>
          </cell>
          <cell r="CO705">
            <v>0</v>
          </cell>
          <cell r="CX705">
            <v>0</v>
          </cell>
          <cell r="CY705">
            <v>0</v>
          </cell>
          <cell r="DB705">
            <v>0</v>
          </cell>
          <cell r="DC705">
            <v>0</v>
          </cell>
          <cell r="DJ705" t="str">
            <v>МОС</v>
          </cell>
          <cell r="DL705">
            <v>40009</v>
          </cell>
          <cell r="DM705" t="str">
            <v>№267</v>
          </cell>
          <cell r="DT705">
            <v>613.57000000000005</v>
          </cell>
        </row>
        <row r="706">
          <cell r="W706">
            <v>385.24</v>
          </cell>
          <cell r="AF706">
            <v>40435</v>
          </cell>
          <cell r="AG706">
            <v>904</v>
          </cell>
          <cell r="AH706">
            <v>356.65817599664001</v>
          </cell>
          <cell r="AM706">
            <v>31238.21</v>
          </cell>
          <cell r="AO706">
            <v>12034208.020400001</v>
          </cell>
          <cell r="AQ706">
            <v>11141363</v>
          </cell>
          <cell r="AU706">
            <v>0</v>
          </cell>
          <cell r="AW706">
            <v>0</v>
          </cell>
          <cell r="AY706">
            <v>5434194.629999999</v>
          </cell>
          <cell r="AZ706">
            <v>173.95985973588111</v>
          </cell>
          <cell r="BA706">
            <v>0</v>
          </cell>
          <cell r="BB706">
            <v>0</v>
          </cell>
          <cell r="BC706">
            <v>0</v>
          </cell>
          <cell r="BD706">
            <v>0</v>
          </cell>
          <cell r="BG706">
            <v>0</v>
          </cell>
          <cell r="BH706">
            <v>0</v>
          </cell>
          <cell r="BI706">
            <v>805911</v>
          </cell>
          <cell r="BJ706">
            <v>25.798885403485027</v>
          </cell>
          <cell r="BK706">
            <v>0</v>
          </cell>
          <cell r="BL706">
            <v>0</v>
          </cell>
          <cell r="BM706">
            <v>3782576.0496148113</v>
          </cell>
          <cell r="BN706">
            <v>121.08811771272462</v>
          </cell>
          <cell r="BO706">
            <v>0</v>
          </cell>
          <cell r="BP706">
            <v>0</v>
          </cell>
          <cell r="BY706">
            <v>2231</v>
          </cell>
          <cell r="CF706">
            <v>4980.9299999999994</v>
          </cell>
          <cell r="CG706">
            <v>1091</v>
          </cell>
          <cell r="CJ706">
            <v>0</v>
          </cell>
          <cell r="CK706">
            <v>0</v>
          </cell>
          <cell r="CL706">
            <v>0</v>
          </cell>
          <cell r="CM706">
            <v>0</v>
          </cell>
          <cell r="CN706">
            <v>0</v>
          </cell>
          <cell r="CO706">
            <v>0</v>
          </cell>
          <cell r="CX706">
            <v>0</v>
          </cell>
          <cell r="CY706">
            <v>0</v>
          </cell>
          <cell r="DB706">
            <v>0</v>
          </cell>
          <cell r="DC706">
            <v>0</v>
          </cell>
          <cell r="DJ706" t="str">
            <v>МОС</v>
          </cell>
          <cell r="DL706">
            <v>40645</v>
          </cell>
          <cell r="DM706">
            <v>110</v>
          </cell>
          <cell r="DO706" t="str">
            <v>середньорічний одноставковий тариф на теплову енергію для населення</v>
          </cell>
          <cell r="DT706">
            <v>385.24</v>
          </cell>
        </row>
        <row r="707">
          <cell r="W707">
            <v>615</v>
          </cell>
          <cell r="AF707">
            <v>40435</v>
          </cell>
          <cell r="AG707">
            <v>905</v>
          </cell>
          <cell r="AH707">
            <v>572.01167960443991</v>
          </cell>
          <cell r="AM707">
            <v>4914.55</v>
          </cell>
          <cell r="AO707">
            <v>3022448.25</v>
          </cell>
          <cell r="AQ707">
            <v>2811180</v>
          </cell>
          <cell r="AU707">
            <v>0</v>
          </cell>
          <cell r="AW707">
            <v>0</v>
          </cell>
          <cell r="AY707">
            <v>1931588.6075000002</v>
          </cell>
          <cell r="AZ707">
            <v>393.03468425389917</v>
          </cell>
          <cell r="BA707">
            <v>0</v>
          </cell>
          <cell r="BB707">
            <v>0</v>
          </cell>
          <cell r="BC707">
            <v>0</v>
          </cell>
          <cell r="BD707">
            <v>0</v>
          </cell>
          <cell r="BG707">
            <v>0</v>
          </cell>
          <cell r="BH707">
            <v>0</v>
          </cell>
          <cell r="BI707">
            <v>126790</v>
          </cell>
          <cell r="BJ707">
            <v>25.798903256656253</v>
          </cell>
          <cell r="BK707">
            <v>0</v>
          </cell>
          <cell r="BL707">
            <v>0</v>
          </cell>
          <cell r="BM707">
            <v>595031.10089598899</v>
          </cell>
          <cell r="BN707">
            <v>121.0753987437281</v>
          </cell>
          <cell r="BO707">
            <v>0</v>
          </cell>
          <cell r="BP707">
            <v>0</v>
          </cell>
          <cell r="BY707">
            <v>2231</v>
          </cell>
          <cell r="CF707">
            <v>783.625</v>
          </cell>
          <cell r="CG707">
            <v>2464.94</v>
          </cell>
          <cell r="CJ707">
            <v>0</v>
          </cell>
          <cell r="CK707">
            <v>0</v>
          </cell>
          <cell r="CL707">
            <v>0</v>
          </cell>
          <cell r="CM707">
            <v>0</v>
          </cell>
          <cell r="CN707">
            <v>0</v>
          </cell>
          <cell r="CO707">
            <v>0</v>
          </cell>
          <cell r="CX707">
            <v>0</v>
          </cell>
          <cell r="CY707">
            <v>0</v>
          </cell>
          <cell r="DB707">
            <v>0</v>
          </cell>
          <cell r="DC707">
            <v>0</v>
          </cell>
          <cell r="DJ707" t="str">
            <v>МОС</v>
          </cell>
          <cell r="DL707">
            <v>40876</v>
          </cell>
          <cell r="DM707">
            <v>478</v>
          </cell>
          <cell r="DT707">
            <v>745</v>
          </cell>
        </row>
        <row r="708">
          <cell r="W708">
            <v>615</v>
          </cell>
          <cell r="AF708">
            <v>40435</v>
          </cell>
          <cell r="AG708">
            <v>906</v>
          </cell>
          <cell r="AH708">
            <v>572.01155550569365</v>
          </cell>
          <cell r="AM708">
            <v>2139.2399999999998</v>
          </cell>
          <cell r="AO708">
            <v>1315632.5999999999</v>
          </cell>
          <cell r="AQ708">
            <v>1223670</v>
          </cell>
          <cell r="AU708">
            <v>0</v>
          </cell>
          <cell r="AW708">
            <v>0</v>
          </cell>
          <cell r="AY708">
            <v>840796.21037400002</v>
          </cell>
          <cell r="AZ708">
            <v>393.03500793459364</v>
          </cell>
          <cell r="BA708">
            <v>0</v>
          </cell>
          <cell r="BB708">
            <v>0</v>
          </cell>
          <cell r="BC708">
            <v>0</v>
          </cell>
          <cell r="BD708">
            <v>0</v>
          </cell>
          <cell r="BG708">
            <v>0</v>
          </cell>
          <cell r="BH708">
            <v>0</v>
          </cell>
          <cell r="BI708">
            <v>55190</v>
          </cell>
          <cell r="BJ708">
            <v>25.798881845889198</v>
          </cell>
          <cell r="BK708">
            <v>0</v>
          </cell>
          <cell r="BL708">
            <v>0</v>
          </cell>
          <cell r="BM708">
            <v>262331.77789944835</v>
          </cell>
          <cell r="BN708">
            <v>122.62849324968137</v>
          </cell>
          <cell r="BO708">
            <v>0</v>
          </cell>
          <cell r="BP708">
            <v>0</v>
          </cell>
          <cell r="BY708">
            <v>2231</v>
          </cell>
          <cell r="CF708">
            <v>341.10210000000001</v>
          </cell>
          <cell r="CG708">
            <v>2464.94</v>
          </cell>
          <cell r="CJ708">
            <v>0</v>
          </cell>
          <cell r="CK708">
            <v>0</v>
          </cell>
          <cell r="CL708">
            <v>0</v>
          </cell>
          <cell r="CM708">
            <v>0</v>
          </cell>
          <cell r="CN708">
            <v>0</v>
          </cell>
          <cell r="CO708">
            <v>0</v>
          </cell>
          <cell r="CX708">
            <v>0</v>
          </cell>
          <cell r="CY708">
            <v>0</v>
          </cell>
          <cell r="DB708">
            <v>0</v>
          </cell>
          <cell r="DC708">
            <v>0</v>
          </cell>
          <cell r="DJ708" t="str">
            <v>МОС</v>
          </cell>
          <cell r="DL708">
            <v>40876</v>
          </cell>
          <cell r="DM708">
            <v>478</v>
          </cell>
          <cell r="DT708">
            <v>745</v>
          </cell>
        </row>
        <row r="709">
          <cell r="W709">
            <v>222.93</v>
          </cell>
          <cell r="AF709">
            <v>39885</v>
          </cell>
          <cell r="AG709">
            <v>40</v>
          </cell>
          <cell r="AH709">
            <v>212.31749216838045</v>
          </cell>
          <cell r="AM709">
            <v>12139.89</v>
          </cell>
          <cell r="AO709">
            <v>2706345.6776999999</v>
          </cell>
          <cell r="AQ709">
            <v>2577511</v>
          </cell>
          <cell r="AU709">
            <v>0</v>
          </cell>
          <cell r="AW709">
            <v>0</v>
          </cell>
          <cell r="AY709">
            <v>1489890</v>
          </cell>
          <cell r="AZ709">
            <v>122.72681218693086</v>
          </cell>
          <cell r="BA709">
            <v>0</v>
          </cell>
          <cell r="BB709">
            <v>0</v>
          </cell>
          <cell r="BC709">
            <v>0</v>
          </cell>
          <cell r="BD709">
            <v>0</v>
          </cell>
          <cell r="BG709">
            <v>0</v>
          </cell>
          <cell r="BH709">
            <v>0</v>
          </cell>
          <cell r="BI709">
            <v>261855</v>
          </cell>
          <cell r="BJ709">
            <v>21.56980005584894</v>
          </cell>
          <cell r="BK709">
            <v>0</v>
          </cell>
          <cell r="BL709">
            <v>0</v>
          </cell>
          <cell r="BM709">
            <v>639122</v>
          </cell>
          <cell r="BN709">
            <v>52.646440783236095</v>
          </cell>
          <cell r="BO709">
            <v>0</v>
          </cell>
          <cell r="BP709">
            <v>0</v>
          </cell>
          <cell r="BY709">
            <v>1436.35</v>
          </cell>
          <cell r="CF709">
            <v>2048.4655997360169</v>
          </cell>
          <cell r="CG709">
            <v>727.32</v>
          </cell>
          <cell r="CJ709">
            <v>0</v>
          </cell>
          <cell r="CK709">
            <v>0</v>
          </cell>
          <cell r="CL709">
            <v>0</v>
          </cell>
          <cell r="CM709">
            <v>0</v>
          </cell>
          <cell r="CN709">
            <v>0</v>
          </cell>
          <cell r="CO709">
            <v>0</v>
          </cell>
          <cell r="CX709">
            <v>0</v>
          </cell>
          <cell r="CY709">
            <v>0</v>
          </cell>
          <cell r="DB709">
            <v>0</v>
          </cell>
          <cell r="DC709">
            <v>0</v>
          </cell>
          <cell r="DJ709" t="str">
            <v>МОС (НКРЕ №1736 від 14.12.2010 - 245,22 грн/Гкал)</v>
          </cell>
          <cell r="DL709">
            <v>40759</v>
          </cell>
          <cell r="DM709">
            <v>151</v>
          </cell>
          <cell r="DO709" t="str">
            <v>тариф на теплову енергію</v>
          </cell>
          <cell r="DT709">
            <v>350.05</v>
          </cell>
        </row>
        <row r="710">
          <cell r="W710">
            <v>516.78</v>
          </cell>
          <cell r="AF710">
            <v>39885</v>
          </cell>
          <cell r="AG710">
            <v>40</v>
          </cell>
          <cell r="AH710">
            <v>478.49835317692953</v>
          </cell>
          <cell r="AM710">
            <v>4690.8500000000004</v>
          </cell>
          <cell r="AO710">
            <v>2424137.463</v>
          </cell>
          <cell r="AQ710">
            <v>2244564</v>
          </cell>
          <cell r="AU710">
            <v>0</v>
          </cell>
          <cell r="AW710">
            <v>0</v>
          </cell>
          <cell r="AY710">
            <v>1695651</v>
          </cell>
          <cell r="AZ710">
            <v>361.48054190605109</v>
          </cell>
          <cell r="BA710">
            <v>0</v>
          </cell>
          <cell r="BB710">
            <v>0</v>
          </cell>
          <cell r="BC710">
            <v>0</v>
          </cell>
          <cell r="BD710">
            <v>0</v>
          </cell>
          <cell r="BG710">
            <v>0</v>
          </cell>
          <cell r="BH710">
            <v>0</v>
          </cell>
          <cell r="BI710">
            <v>101181</v>
          </cell>
          <cell r="BJ710">
            <v>21.569864736668194</v>
          </cell>
          <cell r="BK710">
            <v>0</v>
          </cell>
          <cell r="BL710">
            <v>0</v>
          </cell>
          <cell r="BM710">
            <v>346534</v>
          </cell>
          <cell r="BN710">
            <v>73.874457720882134</v>
          </cell>
          <cell r="BO710">
            <v>0</v>
          </cell>
          <cell r="BP710">
            <v>0</v>
          </cell>
          <cell r="BY710">
            <v>1436.35</v>
          </cell>
          <cell r="CF710">
            <v>791.52806628544749</v>
          </cell>
          <cell r="CG710">
            <v>2142.25</v>
          </cell>
          <cell r="CJ710">
            <v>0</v>
          </cell>
          <cell r="CK710">
            <v>0</v>
          </cell>
          <cell r="CL710">
            <v>0</v>
          </cell>
          <cell r="CM710">
            <v>0</v>
          </cell>
          <cell r="CN710">
            <v>0</v>
          </cell>
          <cell r="CO710">
            <v>0</v>
          </cell>
          <cell r="CX710">
            <v>0</v>
          </cell>
          <cell r="CY710">
            <v>0</v>
          </cell>
          <cell r="DB710">
            <v>0</v>
          </cell>
          <cell r="DC710">
            <v>0</v>
          </cell>
          <cell r="DJ710" t="str">
            <v>НКРКП</v>
          </cell>
          <cell r="DL710">
            <v>40816</v>
          </cell>
          <cell r="DM710">
            <v>111</v>
          </cell>
          <cell r="DT710">
            <v>788.4</v>
          </cell>
        </row>
        <row r="711">
          <cell r="W711">
            <v>516.78</v>
          </cell>
          <cell r="AF711">
            <v>39885</v>
          </cell>
          <cell r="AG711">
            <v>40</v>
          </cell>
          <cell r="AH711">
            <v>478.50124312777956</v>
          </cell>
          <cell r="AM711">
            <v>1427.85</v>
          </cell>
          <cell r="AO711">
            <v>737884.32299999986</v>
          </cell>
          <cell r="AQ711">
            <v>683228</v>
          </cell>
          <cell r="AU711">
            <v>0</v>
          </cell>
          <cell r="AW711">
            <v>0</v>
          </cell>
          <cell r="AY711">
            <v>516140</v>
          </cell>
          <cell r="AZ711">
            <v>361.48054767657669</v>
          </cell>
          <cell r="BA711">
            <v>0</v>
          </cell>
          <cell r="BB711">
            <v>0</v>
          </cell>
          <cell r="BC711">
            <v>0</v>
          </cell>
          <cell r="BD711">
            <v>0</v>
          </cell>
          <cell r="BG711">
            <v>0</v>
          </cell>
          <cell r="BH711">
            <v>0</v>
          </cell>
          <cell r="BI711">
            <v>30798</v>
          </cell>
          <cell r="BJ711">
            <v>21.569492593759851</v>
          </cell>
          <cell r="BK711">
            <v>0</v>
          </cell>
          <cell r="BL711">
            <v>0</v>
          </cell>
          <cell r="BM711">
            <v>105481</v>
          </cell>
          <cell r="BN711">
            <v>73.874006373218478</v>
          </cell>
          <cell r="BO711">
            <v>0</v>
          </cell>
          <cell r="BP711">
            <v>0</v>
          </cell>
          <cell r="BY711">
            <v>1436.35</v>
          </cell>
          <cell r="CF711">
            <v>240.93359785272494</v>
          </cell>
          <cell r="CG711">
            <v>2142.25</v>
          </cell>
          <cell r="CJ711">
            <v>0</v>
          </cell>
          <cell r="CK711">
            <v>0</v>
          </cell>
          <cell r="CL711">
            <v>0</v>
          </cell>
          <cell r="CM711">
            <v>0</v>
          </cell>
          <cell r="CN711">
            <v>0</v>
          </cell>
          <cell r="CO711">
            <v>0</v>
          </cell>
          <cell r="CX711">
            <v>0</v>
          </cell>
          <cell r="CY711">
            <v>0</v>
          </cell>
          <cell r="DB711">
            <v>0</v>
          </cell>
          <cell r="DC711">
            <v>0</v>
          </cell>
          <cell r="DJ711" t="str">
            <v>НКРКП</v>
          </cell>
          <cell r="DL711">
            <v>40816</v>
          </cell>
          <cell r="DM711">
            <v>111</v>
          </cell>
          <cell r="DT711">
            <v>788.4</v>
          </cell>
        </row>
        <row r="712">
          <cell r="W712">
            <v>395.0625</v>
          </cell>
          <cell r="AF712">
            <v>40441</v>
          </cell>
          <cell r="AG712">
            <v>2309</v>
          </cell>
          <cell r="AH712">
            <v>395.06251650382887</v>
          </cell>
          <cell r="AM712">
            <v>15148</v>
          </cell>
          <cell r="AO712">
            <v>5984406.75</v>
          </cell>
          <cell r="AQ712">
            <v>5984407</v>
          </cell>
          <cell r="AU712">
            <v>0</v>
          </cell>
          <cell r="AW712">
            <v>0</v>
          </cell>
          <cell r="AY712">
            <v>2602775.5126799997</v>
          </cell>
          <cell r="AZ712">
            <v>171.82304678373382</v>
          </cell>
          <cell r="BA712">
            <v>0</v>
          </cell>
          <cell r="BB712">
            <v>0</v>
          </cell>
          <cell r="BC712">
            <v>0</v>
          </cell>
          <cell r="BD712">
            <v>0</v>
          </cell>
          <cell r="BG712">
            <v>0</v>
          </cell>
          <cell r="BH712">
            <v>0</v>
          </cell>
          <cell r="BI712">
            <v>218263</v>
          </cell>
          <cell r="BJ712">
            <v>14.408700818589914</v>
          </cell>
          <cell r="BK712">
            <v>0</v>
          </cell>
          <cell r="BL712">
            <v>0</v>
          </cell>
          <cell r="BM712">
            <v>2520018</v>
          </cell>
          <cell r="BN712">
            <v>166.35978346976498</v>
          </cell>
          <cell r="BO712">
            <v>0</v>
          </cell>
          <cell r="BP712">
            <v>0</v>
          </cell>
          <cell r="BY712">
            <v>2222.9699999999998</v>
          </cell>
          <cell r="CF712">
            <v>2385.67</v>
          </cell>
          <cell r="CG712">
            <v>1091.0039999999999</v>
          </cell>
          <cell r="CJ712">
            <v>0</v>
          </cell>
          <cell r="CK712">
            <v>0</v>
          </cell>
          <cell r="CL712">
            <v>0</v>
          </cell>
          <cell r="CM712">
            <v>0</v>
          </cell>
          <cell r="CN712">
            <v>0</v>
          </cell>
          <cell r="CO712">
            <v>0</v>
          </cell>
          <cell r="CX712">
            <v>0</v>
          </cell>
          <cell r="CY712">
            <v>0</v>
          </cell>
          <cell r="DB712">
            <v>0</v>
          </cell>
          <cell r="DC712">
            <v>0</v>
          </cell>
          <cell r="DJ712" t="str">
            <v>МОС</v>
          </cell>
          <cell r="DL712">
            <v>40760</v>
          </cell>
          <cell r="DM712" t="str">
            <v>ХVІІІ сісія VI скликання</v>
          </cell>
          <cell r="DO712" t="str">
            <v>тариф на послугу теплопостачання</v>
          </cell>
          <cell r="DT712">
            <v>395.0625</v>
          </cell>
        </row>
        <row r="713">
          <cell r="W713">
            <v>700.73599999999999</v>
          </cell>
          <cell r="AF713">
            <v>40441</v>
          </cell>
          <cell r="AG713">
            <v>2310</v>
          </cell>
          <cell r="AH713">
            <v>609.33566739606124</v>
          </cell>
          <cell r="AM713">
            <v>2285</v>
          </cell>
          <cell r="AO713">
            <v>1601181.76</v>
          </cell>
          <cell r="AQ713">
            <v>1392332</v>
          </cell>
          <cell r="AU713">
            <v>0</v>
          </cell>
          <cell r="AW713">
            <v>0</v>
          </cell>
          <cell r="AY713">
            <v>875917.8504</v>
          </cell>
          <cell r="AZ713">
            <v>383.33385137855578</v>
          </cell>
          <cell r="BA713">
            <v>0</v>
          </cell>
          <cell r="BB713">
            <v>0</v>
          </cell>
          <cell r="BC713">
            <v>0</v>
          </cell>
          <cell r="BD713">
            <v>0</v>
          </cell>
          <cell r="BG713">
            <v>0</v>
          </cell>
          <cell r="BH713">
            <v>0</v>
          </cell>
          <cell r="BI713">
            <v>32490</v>
          </cell>
          <cell r="BJ713">
            <v>14.218818380743983</v>
          </cell>
          <cell r="BK713">
            <v>0</v>
          </cell>
          <cell r="BL713">
            <v>0</v>
          </cell>
          <cell r="BM713">
            <v>379769</v>
          </cell>
          <cell r="BN713">
            <v>166.20087527352297</v>
          </cell>
          <cell r="BO713">
            <v>0</v>
          </cell>
          <cell r="BP713">
            <v>0</v>
          </cell>
          <cell r="BY713">
            <v>2222.9699999999998</v>
          </cell>
          <cell r="CF713">
            <v>355.35</v>
          </cell>
          <cell r="CG713">
            <v>2464.944</v>
          </cell>
          <cell r="CJ713">
            <v>0</v>
          </cell>
          <cell r="CK713">
            <v>0</v>
          </cell>
          <cell r="CL713">
            <v>0</v>
          </cell>
          <cell r="CM713">
            <v>0</v>
          </cell>
          <cell r="CN713">
            <v>0</v>
          </cell>
          <cell r="CO713">
            <v>0</v>
          </cell>
          <cell r="CX713">
            <v>0</v>
          </cell>
          <cell r="CY713">
            <v>0</v>
          </cell>
          <cell r="DB713">
            <v>0</v>
          </cell>
          <cell r="DC713">
            <v>0</v>
          </cell>
          <cell r="DJ713" t="str">
            <v>МОС</v>
          </cell>
          <cell r="DL713">
            <v>40760</v>
          </cell>
          <cell r="DM713" t="str">
            <v>ХVІІІ сісія VI скликання</v>
          </cell>
          <cell r="DT713">
            <v>700.73599999999999</v>
          </cell>
        </row>
        <row r="714">
          <cell r="W714">
            <v>700.74199999999996</v>
          </cell>
          <cell r="AF714">
            <v>40441</v>
          </cell>
          <cell r="AG714">
            <v>2311</v>
          </cell>
          <cell r="AH714">
            <v>604.19117647058829</v>
          </cell>
          <cell r="AM714">
            <v>272</v>
          </cell>
          <cell r="AO714">
            <v>190601.82399999999</v>
          </cell>
          <cell r="AQ714">
            <v>164340</v>
          </cell>
          <cell r="AU714">
            <v>0</v>
          </cell>
          <cell r="AW714">
            <v>0</v>
          </cell>
          <cell r="AY714">
            <v>104760.12</v>
          </cell>
          <cell r="AZ714">
            <v>385.14749999999998</v>
          </cell>
          <cell r="BA714">
            <v>0</v>
          </cell>
          <cell r="BB714">
            <v>0</v>
          </cell>
          <cell r="BC714">
            <v>0</v>
          </cell>
          <cell r="BD714">
            <v>0</v>
          </cell>
          <cell r="BG714">
            <v>0</v>
          </cell>
          <cell r="BH714">
            <v>0</v>
          </cell>
          <cell r="BI714">
            <v>3798</v>
          </cell>
          <cell r="BJ714">
            <v>13.963235294117647</v>
          </cell>
          <cell r="BK714">
            <v>0</v>
          </cell>
          <cell r="BL714">
            <v>0</v>
          </cell>
          <cell r="BM714">
            <v>44159</v>
          </cell>
          <cell r="BN714">
            <v>162.34926470588235</v>
          </cell>
          <cell r="BO714">
            <v>0</v>
          </cell>
          <cell r="BP714">
            <v>0</v>
          </cell>
          <cell r="BY714">
            <v>2222.9699999999998</v>
          </cell>
          <cell r="CF714">
            <v>42.5</v>
          </cell>
          <cell r="CG714">
            <v>2464.944</v>
          </cell>
          <cell r="CJ714">
            <v>0</v>
          </cell>
          <cell r="CK714">
            <v>0</v>
          </cell>
          <cell r="CL714">
            <v>0</v>
          </cell>
          <cell r="CM714">
            <v>0</v>
          </cell>
          <cell r="CN714">
            <v>0</v>
          </cell>
          <cell r="CO714">
            <v>0</v>
          </cell>
          <cell r="CX714">
            <v>0</v>
          </cell>
          <cell r="CY714">
            <v>0</v>
          </cell>
          <cell r="DB714">
            <v>0</v>
          </cell>
          <cell r="DC714">
            <v>0</v>
          </cell>
          <cell r="DJ714" t="str">
            <v>МОС</v>
          </cell>
          <cell r="DL714">
            <v>40760</v>
          </cell>
          <cell r="DM714" t="str">
            <v>ХVІІІ сісія VI скликання</v>
          </cell>
          <cell r="DT714">
            <v>700.73599999999999</v>
          </cell>
        </row>
        <row r="715">
          <cell r="W715">
            <v>775.03300000000002</v>
          </cell>
          <cell r="AF715">
            <v>40441</v>
          </cell>
          <cell r="AG715">
            <v>2312</v>
          </cell>
          <cell r="AH715">
            <v>775.03338632750399</v>
          </cell>
          <cell r="AM715">
            <v>629</v>
          </cell>
          <cell r="AO715">
            <v>487495.75699999998</v>
          </cell>
          <cell r="AQ715">
            <v>487496</v>
          </cell>
          <cell r="AU715">
            <v>0</v>
          </cell>
          <cell r="AW715">
            <v>0</v>
          </cell>
          <cell r="AY715">
            <v>116159.19587999998</v>
          </cell>
          <cell r="AZ715">
            <v>184.67280744038155</v>
          </cell>
          <cell r="BA715">
            <v>0</v>
          </cell>
          <cell r="BB715">
            <v>0</v>
          </cell>
          <cell r="BC715">
            <v>0</v>
          </cell>
          <cell r="BD715">
            <v>0</v>
          </cell>
          <cell r="BG715">
            <v>0</v>
          </cell>
          <cell r="BH715">
            <v>0</v>
          </cell>
          <cell r="BI715">
            <v>40662</v>
          </cell>
          <cell r="BJ715">
            <v>64.64546899841018</v>
          </cell>
          <cell r="BK715">
            <v>0</v>
          </cell>
          <cell r="BL715">
            <v>0</v>
          </cell>
          <cell r="BM715">
            <v>316085</v>
          </cell>
          <cell r="BN715">
            <v>502.51987281399045</v>
          </cell>
          <cell r="BO715">
            <v>0</v>
          </cell>
          <cell r="BP715">
            <v>0</v>
          </cell>
          <cell r="BY715">
            <v>1788.69</v>
          </cell>
          <cell r="CF715">
            <v>106.47</v>
          </cell>
          <cell r="CG715">
            <v>1091.0039999999999</v>
          </cell>
          <cell r="CJ715">
            <v>0</v>
          </cell>
          <cell r="CK715">
            <v>0</v>
          </cell>
          <cell r="CL715">
            <v>0</v>
          </cell>
          <cell r="CM715">
            <v>0</v>
          </cell>
          <cell r="CN715">
            <v>0</v>
          </cell>
          <cell r="CO715">
            <v>0</v>
          </cell>
          <cell r="CX715">
            <v>0</v>
          </cell>
          <cell r="CY715">
            <v>0</v>
          </cell>
          <cell r="DB715">
            <v>0</v>
          </cell>
          <cell r="DC715">
            <v>0</v>
          </cell>
          <cell r="DJ715" t="str">
            <v>МОС</v>
          </cell>
          <cell r="DL715">
            <v>40773</v>
          </cell>
          <cell r="DM715" t="str">
            <v>ХІ сісія VI скликання</v>
          </cell>
          <cell r="DO715" t="str">
            <v>тариф на виробництво теплової енергії та послуги з теплопостачання</v>
          </cell>
          <cell r="DT715">
            <v>775.03300000000002</v>
          </cell>
        </row>
        <row r="716">
          <cell r="W716">
            <v>1160.1415</v>
          </cell>
          <cell r="AF716">
            <v>40441</v>
          </cell>
          <cell r="AG716">
            <v>2313</v>
          </cell>
          <cell r="AH716">
            <v>1008.8187919463087</v>
          </cell>
          <cell r="AM716">
            <v>1639</v>
          </cell>
          <cell r="AO716">
            <v>1901471.9184999999</v>
          </cell>
          <cell r="AQ716">
            <v>1653454</v>
          </cell>
          <cell r="AU716">
            <v>0</v>
          </cell>
          <cell r="AW716">
            <v>0</v>
          </cell>
          <cell r="AY716">
            <v>684095.90831999993</v>
          </cell>
          <cell r="AZ716">
            <v>417.3861551677852</v>
          </cell>
          <cell r="BA716">
            <v>0</v>
          </cell>
          <cell r="BB716">
            <v>0</v>
          </cell>
          <cell r="BC716">
            <v>0</v>
          </cell>
          <cell r="BD716">
            <v>0</v>
          </cell>
          <cell r="BG716">
            <v>0</v>
          </cell>
          <cell r="BH716">
            <v>0</v>
          </cell>
          <cell r="BI716">
            <v>105982</v>
          </cell>
          <cell r="BJ716">
            <v>64.662599145820622</v>
          </cell>
          <cell r="BK716">
            <v>0</v>
          </cell>
          <cell r="BL716">
            <v>0</v>
          </cell>
          <cell r="BM716">
            <v>825268</v>
          </cell>
          <cell r="BN716">
            <v>503.51921903599754</v>
          </cell>
          <cell r="BO716">
            <v>0</v>
          </cell>
          <cell r="BP716">
            <v>0</v>
          </cell>
          <cell r="BY716">
            <v>1788.69</v>
          </cell>
          <cell r="CF716">
            <v>277.52999999999997</v>
          </cell>
          <cell r="CG716">
            <v>2464.944</v>
          </cell>
          <cell r="CJ716">
            <v>0</v>
          </cell>
          <cell r="CK716">
            <v>0</v>
          </cell>
          <cell r="CL716">
            <v>0</v>
          </cell>
          <cell r="CM716">
            <v>0</v>
          </cell>
          <cell r="CN716">
            <v>0</v>
          </cell>
          <cell r="CO716">
            <v>0</v>
          </cell>
          <cell r="CX716">
            <v>0</v>
          </cell>
          <cell r="CY716">
            <v>0</v>
          </cell>
          <cell r="DB716">
            <v>0</v>
          </cell>
          <cell r="DC716">
            <v>0</v>
          </cell>
          <cell r="DJ716" t="str">
            <v>МОС</v>
          </cell>
          <cell r="DL716">
            <v>40773</v>
          </cell>
          <cell r="DM716" t="str">
            <v>ХІ сісія VI скликання</v>
          </cell>
          <cell r="DT716">
            <v>1160.1415</v>
          </cell>
        </row>
        <row r="717">
          <cell r="W717">
            <v>1160.1415</v>
          </cell>
          <cell r="AF717">
            <v>40441</v>
          </cell>
          <cell r="AG717">
            <v>2314</v>
          </cell>
          <cell r="AH717">
            <v>999.3125</v>
          </cell>
          <cell r="AM717">
            <v>16</v>
          </cell>
          <cell r="AO717">
            <v>18562.263999999999</v>
          </cell>
          <cell r="AQ717">
            <v>15989</v>
          </cell>
          <cell r="AU717">
            <v>0</v>
          </cell>
          <cell r="AW717">
            <v>0</v>
          </cell>
          <cell r="AY717">
            <v>6556.7510400000001</v>
          </cell>
          <cell r="AZ717">
            <v>409.79694000000001</v>
          </cell>
          <cell r="BA717">
            <v>0</v>
          </cell>
          <cell r="BB717">
            <v>0</v>
          </cell>
          <cell r="BC717">
            <v>0</v>
          </cell>
          <cell r="BD717">
            <v>0</v>
          </cell>
          <cell r="BG717">
            <v>0</v>
          </cell>
          <cell r="BH717">
            <v>0</v>
          </cell>
          <cell r="BI717">
            <v>1014</v>
          </cell>
          <cell r="BJ717">
            <v>63.375</v>
          </cell>
          <cell r="BK717">
            <v>0</v>
          </cell>
          <cell r="BL717">
            <v>0</v>
          </cell>
          <cell r="BM717">
            <v>8046</v>
          </cell>
          <cell r="BN717">
            <v>502.875</v>
          </cell>
          <cell r="BO717">
            <v>0</v>
          </cell>
          <cell r="BP717">
            <v>0</v>
          </cell>
          <cell r="BY717">
            <v>1788.69</v>
          </cell>
          <cell r="CF717">
            <v>2.66</v>
          </cell>
          <cell r="CG717">
            <v>2464.944</v>
          </cell>
          <cell r="CJ717">
            <v>0</v>
          </cell>
          <cell r="CK717">
            <v>0</v>
          </cell>
          <cell r="CL717">
            <v>0</v>
          </cell>
          <cell r="CM717">
            <v>0</v>
          </cell>
          <cell r="CN717">
            <v>0</v>
          </cell>
          <cell r="CO717">
            <v>0</v>
          </cell>
          <cell r="CX717">
            <v>0</v>
          </cell>
          <cell r="CY717">
            <v>0</v>
          </cell>
          <cell r="DB717">
            <v>0</v>
          </cell>
          <cell r="DC717">
            <v>0</v>
          </cell>
          <cell r="DJ717" t="str">
            <v>МОС</v>
          </cell>
          <cell r="DL717">
            <v>40773</v>
          </cell>
          <cell r="DM717">
            <v>0</v>
          </cell>
          <cell r="DT717">
            <v>1160.1415</v>
          </cell>
        </row>
        <row r="718">
          <cell r="W718">
            <v>534.82830000000001</v>
          </cell>
          <cell r="AF718">
            <v>40441</v>
          </cell>
          <cell r="AG718">
            <v>2315</v>
          </cell>
          <cell r="AH718">
            <v>534.82838983050851</v>
          </cell>
          <cell r="AM718">
            <v>1888</v>
          </cell>
          <cell r="AO718">
            <v>1009755.8304</v>
          </cell>
          <cell r="AQ718">
            <v>1009756</v>
          </cell>
          <cell r="AU718">
            <v>0</v>
          </cell>
          <cell r="AW718">
            <v>0</v>
          </cell>
          <cell r="AY718">
            <v>359027.59631999995</v>
          </cell>
          <cell r="AZ718">
            <v>190.16292177966099</v>
          </cell>
          <cell r="BA718">
            <v>0</v>
          </cell>
          <cell r="BB718">
            <v>0</v>
          </cell>
          <cell r="BC718">
            <v>0</v>
          </cell>
          <cell r="BD718">
            <v>0</v>
          </cell>
          <cell r="BG718">
            <v>0</v>
          </cell>
          <cell r="BH718">
            <v>0</v>
          </cell>
          <cell r="BI718">
            <v>46588</v>
          </cell>
          <cell r="BJ718">
            <v>24.675847457627118</v>
          </cell>
          <cell r="BK718">
            <v>0</v>
          </cell>
          <cell r="BL718">
            <v>0</v>
          </cell>
          <cell r="BM718">
            <v>524206</v>
          </cell>
          <cell r="BN718">
            <v>277.65148305084745</v>
          </cell>
          <cell r="BO718">
            <v>0</v>
          </cell>
          <cell r="BP718">
            <v>0</v>
          </cell>
          <cell r="BY718">
            <v>1917.2</v>
          </cell>
          <cell r="CF718">
            <v>329.08</v>
          </cell>
          <cell r="CG718">
            <v>1091.0039999999999</v>
          </cell>
          <cell r="CJ718">
            <v>0</v>
          </cell>
          <cell r="CK718">
            <v>0</v>
          </cell>
          <cell r="CL718">
            <v>0</v>
          </cell>
          <cell r="CM718">
            <v>0</v>
          </cell>
          <cell r="CN718">
            <v>0</v>
          </cell>
          <cell r="CO718">
            <v>0</v>
          </cell>
          <cell r="CX718">
            <v>0</v>
          </cell>
          <cell r="CY718">
            <v>0</v>
          </cell>
          <cell r="DB718">
            <v>0</v>
          </cell>
          <cell r="DC718">
            <v>0</v>
          </cell>
          <cell r="DJ718" t="str">
            <v>МОС</v>
          </cell>
          <cell r="DL718">
            <v>40764</v>
          </cell>
          <cell r="DM718" t="str">
            <v>ХІV сесія VІ скликання</v>
          </cell>
          <cell r="DO718" t="str">
            <v>тариф на послуги з теплопостачання</v>
          </cell>
          <cell r="DT718">
            <v>534.82830000000001</v>
          </cell>
        </row>
        <row r="719">
          <cell r="W719">
            <v>890.24400000000003</v>
          </cell>
          <cell r="AF719">
            <v>40441</v>
          </cell>
          <cell r="AG719">
            <v>2316</v>
          </cell>
          <cell r="AH719">
            <v>774.12525252525256</v>
          </cell>
          <cell r="AM719">
            <v>495</v>
          </cell>
          <cell r="AO719">
            <v>440670.78</v>
          </cell>
          <cell r="AQ719">
            <v>383192</v>
          </cell>
          <cell r="AU719">
            <v>0</v>
          </cell>
          <cell r="AW719">
            <v>0</v>
          </cell>
          <cell r="AY719">
            <v>212502.82223999998</v>
          </cell>
          <cell r="AZ719">
            <v>429.29863078787872</v>
          </cell>
          <cell r="BA719">
            <v>0</v>
          </cell>
          <cell r="BB719">
            <v>0</v>
          </cell>
          <cell r="BC719">
            <v>0</v>
          </cell>
          <cell r="BD719">
            <v>0</v>
          </cell>
          <cell r="BG719">
            <v>0</v>
          </cell>
          <cell r="BH719">
            <v>0</v>
          </cell>
          <cell r="BI719">
            <v>12203</v>
          </cell>
          <cell r="BJ719">
            <v>24.652525252525251</v>
          </cell>
          <cell r="BK719">
            <v>0</v>
          </cell>
          <cell r="BL719">
            <v>0</v>
          </cell>
          <cell r="BM719">
            <v>137529</v>
          </cell>
          <cell r="BN719">
            <v>277.83636363636361</v>
          </cell>
          <cell r="BO719">
            <v>0</v>
          </cell>
          <cell r="BP719">
            <v>0</v>
          </cell>
          <cell r="BY719">
            <v>1917.2</v>
          </cell>
          <cell r="CF719">
            <v>86.21</v>
          </cell>
          <cell r="CG719">
            <v>2464.944</v>
          </cell>
          <cell r="CJ719">
            <v>0</v>
          </cell>
          <cell r="CK719">
            <v>0</v>
          </cell>
          <cell r="CL719">
            <v>0</v>
          </cell>
          <cell r="CM719">
            <v>0</v>
          </cell>
          <cell r="CN719">
            <v>0</v>
          </cell>
          <cell r="CO719">
            <v>0</v>
          </cell>
          <cell r="CX719">
            <v>0</v>
          </cell>
          <cell r="CY719">
            <v>0</v>
          </cell>
          <cell r="DB719">
            <v>0</v>
          </cell>
          <cell r="DC719">
            <v>0</v>
          </cell>
          <cell r="DJ719" t="str">
            <v>МОС</v>
          </cell>
          <cell r="DL719">
            <v>40764</v>
          </cell>
          <cell r="DM719" t="str">
            <v>ХІV сесія VІ скликання</v>
          </cell>
          <cell r="DT719">
            <v>890.24400000000003</v>
          </cell>
        </row>
        <row r="720">
          <cell r="W720">
            <v>890.24400000000003</v>
          </cell>
          <cell r="AF720">
            <v>40441</v>
          </cell>
          <cell r="AG720">
            <v>2317</v>
          </cell>
          <cell r="AH720">
            <v>781.22222222222217</v>
          </cell>
          <cell r="AM720">
            <v>9</v>
          </cell>
          <cell r="AO720">
            <v>8012.1959999999999</v>
          </cell>
          <cell r="AQ720">
            <v>7031</v>
          </cell>
          <cell r="AU720">
            <v>0</v>
          </cell>
          <cell r="AW720">
            <v>0</v>
          </cell>
          <cell r="AY720">
            <v>3771.3643200000001</v>
          </cell>
          <cell r="AZ720">
            <v>419.04048</v>
          </cell>
          <cell r="BA720">
            <v>0</v>
          </cell>
          <cell r="BB720">
            <v>0</v>
          </cell>
          <cell r="BC720">
            <v>0</v>
          </cell>
          <cell r="BD720">
            <v>0</v>
          </cell>
          <cell r="BG720">
            <v>0</v>
          </cell>
          <cell r="BH720">
            <v>0</v>
          </cell>
          <cell r="BI720">
            <v>215</v>
          </cell>
          <cell r="BJ720">
            <v>23.888888888888889</v>
          </cell>
          <cell r="BK720">
            <v>0</v>
          </cell>
          <cell r="BL720">
            <v>0</v>
          </cell>
          <cell r="BM720">
            <v>2658</v>
          </cell>
          <cell r="BN720">
            <v>295.33333333333331</v>
          </cell>
          <cell r="BO720">
            <v>0</v>
          </cell>
          <cell r="BP720">
            <v>0</v>
          </cell>
          <cell r="BY720">
            <v>1917.2</v>
          </cell>
          <cell r="CF720">
            <v>1.53</v>
          </cell>
          <cell r="CG720">
            <v>2464.944</v>
          </cell>
          <cell r="CJ720">
            <v>0</v>
          </cell>
          <cell r="CK720">
            <v>0</v>
          </cell>
          <cell r="CL720">
            <v>0</v>
          </cell>
          <cell r="CM720">
            <v>0</v>
          </cell>
          <cell r="CN720">
            <v>0</v>
          </cell>
          <cell r="CO720">
            <v>0</v>
          </cell>
          <cell r="CX720">
            <v>0</v>
          </cell>
          <cell r="CY720">
            <v>0</v>
          </cell>
          <cell r="DB720">
            <v>0</v>
          </cell>
          <cell r="DC720">
            <v>0</v>
          </cell>
          <cell r="DJ720" t="str">
            <v>МОС</v>
          </cell>
          <cell r="DL720">
            <v>40764</v>
          </cell>
          <cell r="DM720" t="str">
            <v>ХІV сесія VІ скликання</v>
          </cell>
          <cell r="DT720">
            <v>890.24400000000003</v>
          </cell>
        </row>
        <row r="721">
          <cell r="W721">
            <v>959.42840000000001</v>
          </cell>
          <cell r="AF721">
            <v>40441</v>
          </cell>
          <cell r="AG721">
            <v>2318</v>
          </cell>
          <cell r="AH721">
            <v>834.28577567683715</v>
          </cell>
          <cell r="AM721">
            <v>2327</v>
          </cell>
          <cell r="AO721">
            <v>2232589.8868</v>
          </cell>
          <cell r="AQ721">
            <v>1941383</v>
          </cell>
          <cell r="AU721">
            <v>0</v>
          </cell>
          <cell r="AW721">
            <v>0</v>
          </cell>
          <cell r="AY721">
            <v>990734.94192000001</v>
          </cell>
          <cell r="AZ721">
            <v>425.75631367425871</v>
          </cell>
          <cell r="BA721">
            <v>0</v>
          </cell>
          <cell r="BB721">
            <v>0</v>
          </cell>
          <cell r="BC721">
            <v>0</v>
          </cell>
          <cell r="BD721">
            <v>0</v>
          </cell>
          <cell r="BG721">
            <v>0</v>
          </cell>
          <cell r="BH721">
            <v>0</v>
          </cell>
          <cell r="BI721">
            <v>40437</v>
          </cell>
          <cell r="BJ721">
            <v>17.377309840996993</v>
          </cell>
          <cell r="BK721">
            <v>0</v>
          </cell>
          <cell r="BL721">
            <v>0</v>
          </cell>
          <cell r="BM721">
            <v>851350</v>
          </cell>
          <cell r="BN721">
            <v>365.85732703051139</v>
          </cell>
          <cell r="BO721">
            <v>0</v>
          </cell>
          <cell r="BP721">
            <v>0</v>
          </cell>
          <cell r="BY721">
            <v>1912.88</v>
          </cell>
          <cell r="CF721">
            <v>401.93</v>
          </cell>
          <cell r="CG721">
            <v>2464.944</v>
          </cell>
          <cell r="CJ721">
            <v>0</v>
          </cell>
          <cell r="CK721">
            <v>0</v>
          </cell>
          <cell r="CL721">
            <v>0</v>
          </cell>
          <cell r="CM721">
            <v>0</v>
          </cell>
          <cell r="CN721">
            <v>0</v>
          </cell>
          <cell r="CO721">
            <v>0</v>
          </cell>
          <cell r="CX721">
            <v>0</v>
          </cell>
          <cell r="CY721">
            <v>0</v>
          </cell>
          <cell r="DB721">
            <v>0</v>
          </cell>
          <cell r="DC721">
            <v>0</v>
          </cell>
          <cell r="DJ721" t="str">
            <v>МОС</v>
          </cell>
          <cell r="DL721">
            <v>40791</v>
          </cell>
          <cell r="DM721" t="str">
            <v>ХІ сесія VІ скликання</v>
          </cell>
          <cell r="DT721">
            <v>959.42840000000001</v>
          </cell>
        </row>
        <row r="722">
          <cell r="W722">
            <v>935</v>
          </cell>
          <cell r="AF722">
            <v>40441</v>
          </cell>
          <cell r="AG722">
            <v>2320</v>
          </cell>
          <cell r="AH722">
            <v>813.04421052631574</v>
          </cell>
          <cell r="AM722">
            <v>475</v>
          </cell>
          <cell r="AO722">
            <v>444125</v>
          </cell>
          <cell r="AQ722">
            <v>386196</v>
          </cell>
          <cell r="AU722">
            <v>0</v>
          </cell>
          <cell r="AW722">
            <v>0</v>
          </cell>
          <cell r="AY722">
            <v>193079.06352</v>
          </cell>
          <cell r="AZ722">
            <v>406.48223898947367</v>
          </cell>
          <cell r="BA722">
            <v>0</v>
          </cell>
          <cell r="BB722">
            <v>0</v>
          </cell>
          <cell r="BC722">
            <v>0</v>
          </cell>
          <cell r="BD722">
            <v>0</v>
          </cell>
          <cell r="BG722">
            <v>0</v>
          </cell>
          <cell r="BH722">
            <v>0</v>
          </cell>
          <cell r="BI722">
            <v>11507</v>
          </cell>
          <cell r="BJ722">
            <v>24.225263157894737</v>
          </cell>
          <cell r="BK722">
            <v>0</v>
          </cell>
          <cell r="BL722">
            <v>0</v>
          </cell>
          <cell r="BM722">
            <v>170585</v>
          </cell>
          <cell r="BN722">
            <v>359.12631578947367</v>
          </cell>
          <cell r="BO722">
            <v>0</v>
          </cell>
          <cell r="BP722">
            <v>0</v>
          </cell>
          <cell r="BY722">
            <v>1782.07</v>
          </cell>
          <cell r="CF722">
            <v>78.33</v>
          </cell>
          <cell r="CG722">
            <v>2464.944</v>
          </cell>
          <cell r="CJ722">
            <v>0</v>
          </cell>
          <cell r="CK722">
            <v>0</v>
          </cell>
          <cell r="CL722">
            <v>0</v>
          </cell>
          <cell r="CM722">
            <v>0</v>
          </cell>
          <cell r="CN722">
            <v>0</v>
          </cell>
          <cell r="CO722">
            <v>0</v>
          </cell>
          <cell r="CX722">
            <v>0</v>
          </cell>
          <cell r="CY722">
            <v>0</v>
          </cell>
          <cell r="DB722">
            <v>0</v>
          </cell>
          <cell r="DC722">
            <v>0</v>
          </cell>
          <cell r="DJ722" t="str">
            <v>МОС</v>
          </cell>
          <cell r="DL722">
            <v>40772</v>
          </cell>
          <cell r="DM722" t="str">
            <v>ХІV сесія VІ скликання</v>
          </cell>
          <cell r="DT722">
            <v>935</v>
          </cell>
        </row>
        <row r="723">
          <cell r="W723">
            <v>307.13333333333333</v>
          </cell>
          <cell r="AF723">
            <v>40043</v>
          </cell>
          <cell r="AG723">
            <v>728</v>
          </cell>
          <cell r="AH723">
            <v>307.13335945114443</v>
          </cell>
          <cell r="AM723">
            <v>11323.052</v>
          </cell>
          <cell r="AO723">
            <v>3477686.7042666664</v>
          </cell>
          <cell r="AQ723">
            <v>3477687</v>
          </cell>
          <cell r="AU723">
            <v>0</v>
          </cell>
          <cell r="AW723">
            <v>0</v>
          </cell>
          <cell r="AY723">
            <v>1311865.6299999999</v>
          </cell>
          <cell r="AZ723">
            <v>115.85795331506029</v>
          </cell>
          <cell r="BA723">
            <v>0</v>
          </cell>
          <cell r="BB723">
            <v>0</v>
          </cell>
          <cell r="BC723">
            <v>0</v>
          </cell>
          <cell r="BD723">
            <v>0</v>
          </cell>
          <cell r="BG723">
            <v>0</v>
          </cell>
          <cell r="BH723">
            <v>0</v>
          </cell>
          <cell r="BI723">
            <v>328355</v>
          </cell>
          <cell r="BJ723">
            <v>28.998807035417659</v>
          </cell>
          <cell r="BK723">
            <v>0</v>
          </cell>
          <cell r="BL723">
            <v>0</v>
          </cell>
          <cell r="BM723">
            <v>1510754.9390819394</v>
          </cell>
          <cell r="BN723">
            <v>133.42294454551117</v>
          </cell>
          <cell r="BO723">
            <v>0</v>
          </cell>
          <cell r="BP723">
            <v>0</v>
          </cell>
          <cell r="BY723">
            <v>1917.0410666666664</v>
          </cell>
          <cell r="CF723">
            <v>1803.6980008799426</v>
          </cell>
          <cell r="CG723">
            <v>727.32</v>
          </cell>
          <cell r="CJ723">
            <v>0</v>
          </cell>
          <cell r="CK723">
            <v>0</v>
          </cell>
          <cell r="CL723">
            <v>0</v>
          </cell>
          <cell r="CM723">
            <v>0</v>
          </cell>
          <cell r="CN723">
            <v>0</v>
          </cell>
          <cell r="CO723">
            <v>0</v>
          </cell>
          <cell r="CX723">
            <v>0</v>
          </cell>
          <cell r="CY723">
            <v>0</v>
          </cell>
          <cell r="DB723">
            <v>0</v>
          </cell>
          <cell r="DC723">
            <v>0</v>
          </cell>
          <cell r="DJ723" t="str">
            <v>МОС</v>
          </cell>
          <cell r="DL723">
            <v>40564</v>
          </cell>
          <cell r="DM723" t="str">
            <v>20/1</v>
          </cell>
          <cell r="DO723" t="str">
            <v>Тариф на оплату послуг теплопостачання</v>
          </cell>
          <cell r="DT723">
            <v>351.44</v>
          </cell>
        </row>
        <row r="724">
          <cell r="W724">
            <v>603.65</v>
          </cell>
          <cell r="AF724">
            <v>40043</v>
          </cell>
          <cell r="AG724">
            <v>729</v>
          </cell>
          <cell r="AH724">
            <v>524.91109123434705</v>
          </cell>
          <cell r="AM724">
            <v>5590</v>
          </cell>
          <cell r="AO724">
            <v>3374403.5</v>
          </cell>
          <cell r="AQ724">
            <v>2934253</v>
          </cell>
          <cell r="AU724">
            <v>0</v>
          </cell>
          <cell r="AW724">
            <v>0</v>
          </cell>
          <cell r="AY724">
            <v>1869888.62</v>
          </cell>
          <cell r="AZ724">
            <v>334.50601431127012</v>
          </cell>
          <cell r="BA724">
            <v>0</v>
          </cell>
          <cell r="BB724">
            <v>0</v>
          </cell>
          <cell r="BC724">
            <v>0</v>
          </cell>
          <cell r="BD724">
            <v>0</v>
          </cell>
          <cell r="BG724">
            <v>0</v>
          </cell>
          <cell r="BH724">
            <v>0</v>
          </cell>
          <cell r="BI724">
            <v>163392</v>
          </cell>
          <cell r="BJ724">
            <v>29.22933810375671</v>
          </cell>
          <cell r="BK724">
            <v>0</v>
          </cell>
          <cell r="BL724">
            <v>0</v>
          </cell>
          <cell r="BM724">
            <v>745891.45672242693</v>
          </cell>
          <cell r="BN724">
            <v>133.43317651563987</v>
          </cell>
          <cell r="BO724">
            <v>0</v>
          </cell>
          <cell r="BP724">
            <v>0</v>
          </cell>
          <cell r="BY724">
            <v>1917.0410666666664</v>
          </cell>
          <cell r="CF724">
            <v>856.70174007861976</v>
          </cell>
          <cell r="CG724">
            <v>2182.66</v>
          </cell>
          <cell r="CJ724">
            <v>0</v>
          </cell>
          <cell r="CK724">
            <v>0</v>
          </cell>
          <cell r="CL724">
            <v>0</v>
          </cell>
          <cell r="CM724">
            <v>0</v>
          </cell>
          <cell r="CN724">
            <v>0</v>
          </cell>
          <cell r="CO724">
            <v>0</v>
          </cell>
          <cell r="CX724">
            <v>0</v>
          </cell>
          <cell r="CY724">
            <v>0</v>
          </cell>
          <cell r="DB724">
            <v>0</v>
          </cell>
          <cell r="DC724">
            <v>0</v>
          </cell>
          <cell r="DJ724" t="str">
            <v>НКРКП</v>
          </cell>
          <cell r="DL724">
            <v>40942</v>
          </cell>
          <cell r="DM724">
            <v>43</v>
          </cell>
          <cell r="DT724">
            <v>870.69</v>
          </cell>
        </row>
        <row r="725">
          <cell r="W725">
            <v>821.73</v>
          </cell>
          <cell r="AF725">
            <v>40043</v>
          </cell>
          <cell r="AG725">
            <v>730</v>
          </cell>
          <cell r="AH725">
            <v>547.81689750692522</v>
          </cell>
          <cell r="AM725">
            <v>722</v>
          </cell>
          <cell r="AO725">
            <v>593289.06000000006</v>
          </cell>
          <cell r="AQ725">
            <v>395523.8</v>
          </cell>
          <cell r="AU725">
            <v>0</v>
          </cell>
          <cell r="AW725">
            <v>0</v>
          </cell>
          <cell r="AY725">
            <v>256899</v>
          </cell>
          <cell r="AZ725">
            <v>355.81578947368422</v>
          </cell>
          <cell r="BA725">
            <v>0</v>
          </cell>
          <cell r="BB725">
            <v>0</v>
          </cell>
          <cell r="BC725">
            <v>0</v>
          </cell>
          <cell r="BD725">
            <v>0</v>
          </cell>
          <cell r="BG725">
            <v>0</v>
          </cell>
          <cell r="BH725">
            <v>0</v>
          </cell>
          <cell r="BI725">
            <v>22094</v>
          </cell>
          <cell r="BJ725">
            <v>30.601108033240997</v>
          </cell>
          <cell r="BK725">
            <v>0</v>
          </cell>
          <cell r="BL725">
            <v>0</v>
          </cell>
          <cell r="BM725">
            <v>96396.5</v>
          </cell>
          <cell r="BN725">
            <v>133.51315789473685</v>
          </cell>
          <cell r="BO725">
            <v>0</v>
          </cell>
          <cell r="BP725">
            <v>0</v>
          </cell>
          <cell r="BY725">
            <v>1917.0410666666664</v>
          </cell>
          <cell r="CF725">
            <v>115.2344170524276</v>
          </cell>
          <cell r="CG725">
            <v>2229.36</v>
          </cell>
          <cell r="CJ725">
            <v>0</v>
          </cell>
          <cell r="CK725">
            <v>0</v>
          </cell>
          <cell r="CL725">
            <v>0</v>
          </cell>
          <cell r="CM725">
            <v>0</v>
          </cell>
          <cell r="CN725">
            <v>0</v>
          </cell>
          <cell r="CO725">
            <v>0</v>
          </cell>
          <cell r="CX725">
            <v>0</v>
          </cell>
          <cell r="CY725">
            <v>0</v>
          </cell>
          <cell r="DB725">
            <v>0</v>
          </cell>
          <cell r="DC725">
            <v>0</v>
          </cell>
          <cell r="DJ725" t="str">
            <v>НКРКП</v>
          </cell>
          <cell r="DL725">
            <v>40942</v>
          </cell>
          <cell r="DM725">
            <v>43</v>
          </cell>
          <cell r="DT725">
            <v>999.9</v>
          </cell>
        </row>
        <row r="726">
          <cell r="W726">
            <v>172.32</v>
          </cell>
          <cell r="AF726">
            <v>39721</v>
          </cell>
          <cell r="AG726">
            <v>322</v>
          </cell>
          <cell r="AH726">
            <v>171.06035062024458</v>
          </cell>
          <cell r="AM726">
            <v>24853.1</v>
          </cell>
          <cell r="AO726">
            <v>4282686.1919999998</v>
          </cell>
          <cell r="AQ726">
            <v>4251380</v>
          </cell>
          <cell r="AU726">
            <v>0</v>
          </cell>
          <cell r="AW726">
            <v>0</v>
          </cell>
          <cell r="AY726">
            <v>2519901.9648000002</v>
          </cell>
          <cell r="AZ726">
            <v>101.39185714458158</v>
          </cell>
          <cell r="BA726">
            <v>0</v>
          </cell>
          <cell r="BB726">
            <v>0</v>
          </cell>
          <cell r="BC726">
            <v>0</v>
          </cell>
          <cell r="BD726">
            <v>0</v>
          </cell>
          <cell r="BG726">
            <v>0</v>
          </cell>
          <cell r="BH726">
            <v>0</v>
          </cell>
          <cell r="BI726">
            <v>530900</v>
          </cell>
          <cell r="BJ726">
            <v>21.361520293243096</v>
          </cell>
          <cell r="BK726">
            <v>0</v>
          </cell>
          <cell r="BL726">
            <v>0</v>
          </cell>
          <cell r="BM726">
            <v>729638</v>
          </cell>
          <cell r="BN726">
            <v>29.358027771183476</v>
          </cell>
          <cell r="BO726">
            <v>0</v>
          </cell>
          <cell r="BP726">
            <v>0</v>
          </cell>
          <cell r="BY726">
            <v>761.34</v>
          </cell>
          <cell r="CF726">
            <v>3464.64</v>
          </cell>
          <cell r="CG726">
            <v>727.32</v>
          </cell>
          <cell r="CJ726">
            <v>0</v>
          </cell>
          <cell r="CK726">
            <v>0</v>
          </cell>
          <cell r="CL726">
            <v>0</v>
          </cell>
          <cell r="CM726">
            <v>0</v>
          </cell>
          <cell r="CN726">
            <v>0</v>
          </cell>
          <cell r="CO726">
            <v>0</v>
          </cell>
          <cell r="CX726">
            <v>0</v>
          </cell>
          <cell r="CY726">
            <v>0</v>
          </cell>
          <cell r="DB726">
            <v>0</v>
          </cell>
          <cell r="DC726">
            <v>0</v>
          </cell>
          <cell r="DJ726" t="str">
            <v>НКРЕ</v>
          </cell>
          <cell r="DL726">
            <v>40526</v>
          </cell>
          <cell r="DM726">
            <v>1763</v>
          </cell>
          <cell r="DO726" t="str">
            <v>тариф на теплову енергію</v>
          </cell>
          <cell r="DT726">
            <v>215.4</v>
          </cell>
        </row>
        <row r="727">
          <cell r="W727">
            <v>437.29</v>
          </cell>
          <cell r="AF727">
            <v>39974</v>
          </cell>
          <cell r="AG727">
            <v>156</v>
          </cell>
          <cell r="AH727">
            <v>380.25342882825413</v>
          </cell>
          <cell r="AM727">
            <v>3448.7</v>
          </cell>
          <cell r="AO727">
            <v>1508082.023</v>
          </cell>
          <cell r="AQ727">
            <v>1311380</v>
          </cell>
          <cell r="AU727">
            <v>0</v>
          </cell>
          <cell r="AW727">
            <v>0</v>
          </cell>
          <cell r="AY727">
            <v>1050779.669456</v>
          </cell>
          <cell r="AZ727">
            <v>304.68862744106474</v>
          </cell>
          <cell r="BA727">
            <v>0</v>
          </cell>
          <cell r="BB727">
            <v>0</v>
          </cell>
          <cell r="BC727">
            <v>0</v>
          </cell>
          <cell r="BD727">
            <v>0</v>
          </cell>
          <cell r="BG727">
            <v>0</v>
          </cell>
          <cell r="BH727">
            <v>0</v>
          </cell>
          <cell r="BI727">
            <v>80220</v>
          </cell>
          <cell r="BJ727">
            <v>23.260938904514745</v>
          </cell>
          <cell r="BK727">
            <v>0</v>
          </cell>
          <cell r="BL727">
            <v>0</v>
          </cell>
          <cell r="BM727">
            <v>101520</v>
          </cell>
          <cell r="BN727">
            <v>29.437179226955084</v>
          </cell>
          <cell r="BO727">
            <v>0</v>
          </cell>
          <cell r="BP727">
            <v>0</v>
          </cell>
          <cell r="BY727">
            <v>761.34</v>
          </cell>
          <cell r="CF727">
            <v>481.42160000000001</v>
          </cell>
          <cell r="CG727">
            <v>2182.66</v>
          </cell>
          <cell r="CJ727">
            <v>0</v>
          </cell>
          <cell r="CK727">
            <v>0</v>
          </cell>
          <cell r="CL727">
            <v>0</v>
          </cell>
          <cell r="CM727">
            <v>0</v>
          </cell>
          <cell r="CN727">
            <v>0</v>
          </cell>
          <cell r="CO727">
            <v>0</v>
          </cell>
          <cell r="CX727">
            <v>0</v>
          </cell>
          <cell r="CY727">
            <v>0</v>
          </cell>
          <cell r="DB727">
            <v>0</v>
          </cell>
          <cell r="DC727">
            <v>0</v>
          </cell>
          <cell r="DJ727" t="str">
            <v>НКРКП</v>
          </cell>
          <cell r="DL727">
            <v>40816</v>
          </cell>
          <cell r="DM727">
            <v>89</v>
          </cell>
          <cell r="DT727">
            <v>656.35</v>
          </cell>
        </row>
        <row r="728">
          <cell r="W728">
            <v>473.48</v>
          </cell>
          <cell r="AF728">
            <v>39974</v>
          </cell>
          <cell r="AG728">
            <v>155</v>
          </cell>
          <cell r="AH728">
            <v>378.79699248120301</v>
          </cell>
          <cell r="AM728">
            <v>199.5</v>
          </cell>
          <cell r="AO728">
            <v>94459.260000000009</v>
          </cell>
          <cell r="AQ728">
            <v>75570</v>
          </cell>
          <cell r="AU728">
            <v>0</v>
          </cell>
          <cell r="AW728">
            <v>0</v>
          </cell>
          <cell r="AY728">
            <v>60649.573419999993</v>
          </cell>
          <cell r="AZ728">
            <v>304.00788681704256</v>
          </cell>
          <cell r="BA728">
            <v>0</v>
          </cell>
          <cell r="BB728">
            <v>0</v>
          </cell>
          <cell r="BC728">
            <v>0</v>
          </cell>
          <cell r="BD728">
            <v>0</v>
          </cell>
          <cell r="BG728">
            <v>0</v>
          </cell>
          <cell r="BH728">
            <v>0</v>
          </cell>
          <cell r="BI728">
            <v>4580</v>
          </cell>
          <cell r="BJ728">
            <v>22.957393483709271</v>
          </cell>
          <cell r="BK728">
            <v>0</v>
          </cell>
          <cell r="BL728">
            <v>0</v>
          </cell>
          <cell r="BM728">
            <v>5860</v>
          </cell>
          <cell r="BN728">
            <v>29.373433583959901</v>
          </cell>
          <cell r="BO728">
            <v>0</v>
          </cell>
          <cell r="BP728">
            <v>0</v>
          </cell>
          <cell r="BY728">
            <v>761.34</v>
          </cell>
          <cell r="CF728">
            <v>27.786999999999999</v>
          </cell>
          <cell r="CG728">
            <v>2182.66</v>
          </cell>
          <cell r="CJ728">
            <v>0</v>
          </cell>
          <cell r="CK728">
            <v>0</v>
          </cell>
          <cell r="CL728">
            <v>0</v>
          </cell>
          <cell r="CM728">
            <v>0</v>
          </cell>
          <cell r="CN728">
            <v>0</v>
          </cell>
          <cell r="CO728">
            <v>0</v>
          </cell>
          <cell r="CX728">
            <v>0</v>
          </cell>
          <cell r="CY728">
            <v>0</v>
          </cell>
          <cell r="DB728">
            <v>0</v>
          </cell>
          <cell r="DC728">
            <v>0</v>
          </cell>
          <cell r="DJ728" t="str">
            <v>НКРКП</v>
          </cell>
          <cell r="DL728">
            <v>40816</v>
          </cell>
          <cell r="DM728">
            <v>89</v>
          </cell>
          <cell r="DT728">
            <v>692.08</v>
          </cell>
        </row>
        <row r="729">
          <cell r="W729">
            <v>251.91</v>
          </cell>
          <cell r="AF729" t="str">
            <v>25.12.2007</v>
          </cell>
          <cell r="AG729" t="str">
            <v>154; 173</v>
          </cell>
          <cell r="AH729">
            <v>251.91156945846896</v>
          </cell>
          <cell r="AM729">
            <v>69095</v>
          </cell>
          <cell r="AO729">
            <v>17405829.891732913</v>
          </cell>
          <cell r="AQ729">
            <v>17405829.891732913</v>
          </cell>
          <cell r="AU729">
            <v>14674311.1</v>
          </cell>
          <cell r="AW729">
            <v>0</v>
          </cell>
          <cell r="AY729">
            <v>0</v>
          </cell>
          <cell r="AZ729">
            <v>0</v>
          </cell>
          <cell r="BA729">
            <v>0</v>
          </cell>
          <cell r="BB729">
            <v>0</v>
          </cell>
          <cell r="BC729">
            <v>0</v>
          </cell>
          <cell r="BD729">
            <v>0</v>
          </cell>
          <cell r="BG729">
            <v>0</v>
          </cell>
          <cell r="BH729">
            <v>0</v>
          </cell>
          <cell r="BI729">
            <v>109848.9666136725</v>
          </cell>
          <cell r="BJ729">
            <v>1.589825119236884</v>
          </cell>
          <cell r="BK729">
            <v>0</v>
          </cell>
          <cell r="BL729">
            <v>0</v>
          </cell>
          <cell r="BM729">
            <v>1053874.0858505564</v>
          </cell>
          <cell r="BN729">
            <v>15.25253760547878</v>
          </cell>
          <cell r="BO729">
            <v>0</v>
          </cell>
          <cell r="BP729">
            <v>0</v>
          </cell>
          <cell r="BY729">
            <v>1264</v>
          </cell>
          <cell r="CF729">
            <v>0</v>
          </cell>
          <cell r="CG729">
            <v>0</v>
          </cell>
          <cell r="CJ729">
            <v>79420</v>
          </cell>
          <cell r="CK729">
            <v>184.76846008562075</v>
          </cell>
          <cell r="CL729">
            <v>214.51</v>
          </cell>
          <cell r="CM729">
            <v>0</v>
          </cell>
          <cell r="CN729">
            <v>0</v>
          </cell>
          <cell r="CO729">
            <v>0</v>
          </cell>
          <cell r="CX729">
            <v>0</v>
          </cell>
          <cell r="CY729">
            <v>0</v>
          </cell>
          <cell r="DB729">
            <v>0</v>
          </cell>
          <cell r="DC729">
            <v>0</v>
          </cell>
          <cell r="DJ729">
            <v>0</v>
          </cell>
          <cell r="DL729" t="str">
            <v>Рішення Новояворівської міськради від 03.09.2008, №619, Постанова НКРЕ від 04.07.2013 №869</v>
          </cell>
          <cell r="DM729" t="str">
            <v>869</v>
          </cell>
          <cell r="DO729" t="str">
            <v>тариф на теплову енергію</v>
          </cell>
          <cell r="DT729">
            <v>278.98</v>
          </cell>
        </row>
        <row r="730">
          <cell r="W730">
            <v>453.75</v>
          </cell>
          <cell r="AF730" t="str">
            <v>25.12.2007</v>
          </cell>
          <cell r="AG730" t="str">
            <v>154; 174</v>
          </cell>
          <cell r="AH730">
            <v>451.83829790129607</v>
          </cell>
          <cell r="AM730">
            <v>9159</v>
          </cell>
          <cell r="AO730">
            <v>4155896.25</v>
          </cell>
          <cell r="AQ730">
            <v>4138386.9704779708</v>
          </cell>
          <cell r="AU730">
            <v>3776315.7899999996</v>
          </cell>
          <cell r="AW730">
            <v>0</v>
          </cell>
          <cell r="AY730">
            <v>0</v>
          </cell>
          <cell r="AZ730">
            <v>0</v>
          </cell>
          <cell r="BA730">
            <v>0</v>
          </cell>
          <cell r="BB730">
            <v>0</v>
          </cell>
          <cell r="BC730">
            <v>0</v>
          </cell>
          <cell r="BD730">
            <v>0</v>
          </cell>
          <cell r="BG730">
            <v>0</v>
          </cell>
          <cell r="BH730">
            <v>0</v>
          </cell>
          <cell r="BI730">
            <v>14561.20826709062</v>
          </cell>
          <cell r="BJ730">
            <v>1.589825119236884</v>
          </cell>
          <cell r="BK730">
            <v>0</v>
          </cell>
          <cell r="BL730">
            <v>0</v>
          </cell>
          <cell r="BM730">
            <v>139697.99192858016</v>
          </cell>
          <cell r="BN730">
            <v>15.252537605478782</v>
          </cell>
          <cell r="BO730">
            <v>0</v>
          </cell>
          <cell r="BP730">
            <v>0</v>
          </cell>
          <cell r="BY730">
            <v>1264</v>
          </cell>
          <cell r="CF730">
            <v>0</v>
          </cell>
          <cell r="CG730">
            <v>0</v>
          </cell>
          <cell r="CJ730">
            <v>10526.888520710059</v>
          </cell>
          <cell r="CK730">
            <v>358.73048171552972</v>
          </cell>
          <cell r="CL730">
            <v>620.66</v>
          </cell>
          <cell r="CM730">
            <v>0</v>
          </cell>
          <cell r="CN730">
            <v>0</v>
          </cell>
          <cell r="CO730">
            <v>0</v>
          </cell>
          <cell r="CX730">
            <v>0</v>
          </cell>
          <cell r="CY730">
            <v>0</v>
          </cell>
          <cell r="DB730">
            <v>0</v>
          </cell>
          <cell r="DC730">
            <v>0</v>
          </cell>
          <cell r="DJ730" t="str">
            <v>МОС</v>
          </cell>
          <cell r="DL730" t="str">
            <v>Рішення Новояворівської міськради від 09.04.2008 №296, Постанова НКРЕ від 04.07.2013 №869</v>
          </cell>
          <cell r="DM730" t="str">
            <v>869</v>
          </cell>
          <cell r="DT730">
            <v>647.57000000000005</v>
          </cell>
        </row>
        <row r="731">
          <cell r="W731">
            <v>453.75</v>
          </cell>
          <cell r="AF731" t="str">
            <v>25.12.2007</v>
          </cell>
          <cell r="AG731" t="str">
            <v>154; 174</v>
          </cell>
          <cell r="AH731">
            <v>451.84129345538099</v>
          </cell>
          <cell r="AM731">
            <v>3516</v>
          </cell>
          <cell r="AO731">
            <v>1595385</v>
          </cell>
          <cell r="AQ731">
            <v>1588673.9877891196</v>
          </cell>
          <cell r="AU731">
            <v>1449680.4</v>
          </cell>
          <cell r="AW731">
            <v>0</v>
          </cell>
          <cell r="AY731">
            <v>0</v>
          </cell>
          <cell r="AZ731">
            <v>0</v>
          </cell>
          <cell r="BA731">
            <v>0</v>
          </cell>
          <cell r="BB731">
            <v>0</v>
          </cell>
          <cell r="BC731">
            <v>0</v>
          </cell>
          <cell r="BD731">
            <v>0</v>
          </cell>
          <cell r="BG731">
            <v>0</v>
          </cell>
          <cell r="BH731">
            <v>0</v>
          </cell>
          <cell r="BI731">
            <v>5589.8251192368843</v>
          </cell>
          <cell r="BJ731">
            <v>1.589825119236884</v>
          </cell>
          <cell r="BK731">
            <v>0</v>
          </cell>
          <cell r="BL731">
            <v>0</v>
          </cell>
          <cell r="BM731">
            <v>53627.922220863402</v>
          </cell>
          <cell r="BN731">
            <v>15.252537605478784</v>
          </cell>
          <cell r="BO731">
            <v>0</v>
          </cell>
          <cell r="BP731">
            <v>0</v>
          </cell>
          <cell r="BY731">
            <v>1264</v>
          </cell>
          <cell r="CF731">
            <v>0</v>
          </cell>
          <cell r="CG731">
            <v>0</v>
          </cell>
          <cell r="CJ731">
            <v>4041.1114792899407</v>
          </cell>
          <cell r="CK731">
            <v>358.73308802030914</v>
          </cell>
          <cell r="CL731">
            <v>620.66</v>
          </cell>
          <cell r="CM731">
            <v>0</v>
          </cell>
          <cell r="CN731">
            <v>0</v>
          </cell>
          <cell r="CO731">
            <v>0</v>
          </cell>
          <cell r="CX731">
            <v>0</v>
          </cell>
          <cell r="CY731">
            <v>0</v>
          </cell>
          <cell r="DB731">
            <v>0</v>
          </cell>
          <cell r="DC731">
            <v>0</v>
          </cell>
          <cell r="DJ731" t="str">
            <v>МОС</v>
          </cell>
          <cell r="DL731" t="str">
            <v>Рішення Новояворівської міськради від 09.04.2008 №296, Постанова НКРЕ від 04.07.2013 №869</v>
          </cell>
          <cell r="DM731" t="str">
            <v>869</v>
          </cell>
          <cell r="DT731">
            <v>647.57000000000005</v>
          </cell>
        </row>
        <row r="732">
          <cell r="W732">
            <v>199.85</v>
          </cell>
          <cell r="AF732">
            <v>39675</v>
          </cell>
          <cell r="AG732">
            <v>643</v>
          </cell>
          <cell r="AH732">
            <v>181.69275929549903</v>
          </cell>
          <cell r="AM732">
            <v>51100</v>
          </cell>
          <cell r="AO732">
            <v>10212335</v>
          </cell>
          <cell r="AQ732">
            <v>9284500</v>
          </cell>
          <cell r="AU732">
            <v>0</v>
          </cell>
          <cell r="AW732">
            <v>0</v>
          </cell>
          <cell r="AY732">
            <v>6121899.9999999991</v>
          </cell>
          <cell r="AZ732">
            <v>119.80234833659489</v>
          </cell>
          <cell r="BA732">
            <v>0</v>
          </cell>
          <cell r="BB732">
            <v>0</v>
          </cell>
          <cell r="BC732">
            <v>0</v>
          </cell>
          <cell r="BD732">
            <v>0</v>
          </cell>
          <cell r="BG732">
            <v>0</v>
          </cell>
          <cell r="BH732">
            <v>0</v>
          </cell>
          <cell r="BI732">
            <v>934200</v>
          </cell>
          <cell r="BJ732">
            <v>18.281800391389432</v>
          </cell>
          <cell r="BK732">
            <v>0</v>
          </cell>
          <cell r="BL732">
            <v>0</v>
          </cell>
          <cell r="BM732">
            <v>1690700</v>
          </cell>
          <cell r="BN732">
            <v>33.086105675146769</v>
          </cell>
          <cell r="BO732">
            <v>0</v>
          </cell>
          <cell r="BP732">
            <v>0</v>
          </cell>
          <cell r="BY732">
            <v>1585.65</v>
          </cell>
          <cell r="CF732">
            <v>8417.1001090308619</v>
          </cell>
          <cell r="CG732">
            <v>727.31700000000001</v>
          </cell>
          <cell r="CJ732">
            <v>0</v>
          </cell>
          <cell r="CK732">
            <v>0</v>
          </cell>
          <cell r="CL732">
            <v>0</v>
          </cell>
          <cell r="CM732">
            <v>0</v>
          </cell>
          <cell r="CN732">
            <v>0</v>
          </cell>
          <cell r="CO732">
            <v>0</v>
          </cell>
          <cell r="CX732">
            <v>0</v>
          </cell>
          <cell r="CY732">
            <v>0</v>
          </cell>
          <cell r="DB732">
            <v>0</v>
          </cell>
          <cell r="DC732">
            <v>0</v>
          </cell>
          <cell r="DJ732" t="str">
            <v>МОС</v>
          </cell>
          <cell r="DL732">
            <v>40436</v>
          </cell>
          <cell r="DM732">
            <v>257</v>
          </cell>
          <cell r="DO732" t="str">
            <v>тариф на теплову енергію</v>
          </cell>
          <cell r="DT732">
            <v>281.29000000000002</v>
          </cell>
        </row>
        <row r="733">
          <cell r="W733">
            <v>564.71</v>
          </cell>
          <cell r="AF733">
            <v>40434</v>
          </cell>
          <cell r="AG733">
            <v>1638</v>
          </cell>
          <cell r="AH733">
            <v>491.04618656943177</v>
          </cell>
          <cell r="AM733">
            <v>6582</v>
          </cell>
          <cell r="AO733">
            <v>3716921.22</v>
          </cell>
          <cell r="AQ733">
            <v>3232066</v>
          </cell>
          <cell r="AU733">
            <v>0</v>
          </cell>
          <cell r="AW733">
            <v>0</v>
          </cell>
          <cell r="AY733">
            <v>2620615</v>
          </cell>
          <cell r="AZ733">
            <v>398.14873898511092</v>
          </cell>
          <cell r="BA733">
            <v>0</v>
          </cell>
          <cell r="BB733">
            <v>0</v>
          </cell>
          <cell r="BC733">
            <v>0</v>
          </cell>
          <cell r="BD733">
            <v>0</v>
          </cell>
          <cell r="BG733">
            <v>0</v>
          </cell>
          <cell r="BH733">
            <v>0</v>
          </cell>
          <cell r="BI733">
            <v>190616</v>
          </cell>
          <cell r="BJ733">
            <v>28.96019446976603</v>
          </cell>
          <cell r="BK733">
            <v>0</v>
          </cell>
          <cell r="BL733">
            <v>0</v>
          </cell>
          <cell r="BM733">
            <v>345686</v>
          </cell>
          <cell r="BN733">
            <v>52.519902765116989</v>
          </cell>
          <cell r="BO733">
            <v>0</v>
          </cell>
          <cell r="BP733">
            <v>0</v>
          </cell>
          <cell r="BY733">
            <v>2683.33</v>
          </cell>
          <cell r="CF733">
            <v>1063.1556954733178</v>
          </cell>
          <cell r="CG733">
            <v>2464.94</v>
          </cell>
          <cell r="CJ733">
            <v>0</v>
          </cell>
          <cell r="CK733">
            <v>0</v>
          </cell>
          <cell r="CL733">
            <v>0</v>
          </cell>
          <cell r="CM733">
            <v>0</v>
          </cell>
          <cell r="CN733">
            <v>0</v>
          </cell>
          <cell r="CO733">
            <v>0</v>
          </cell>
          <cell r="CX733">
            <v>0</v>
          </cell>
          <cell r="CY733">
            <v>0</v>
          </cell>
          <cell r="DB733">
            <v>0</v>
          </cell>
          <cell r="DC733">
            <v>0</v>
          </cell>
          <cell r="DJ733" t="str">
            <v>НКРКП</v>
          </cell>
          <cell r="DL733">
            <v>40942</v>
          </cell>
          <cell r="DM733">
            <v>39</v>
          </cell>
          <cell r="DT733">
            <v>794.05</v>
          </cell>
        </row>
        <row r="734">
          <cell r="W734">
            <v>638.37</v>
          </cell>
          <cell r="AF734">
            <v>40434</v>
          </cell>
          <cell r="AG734">
            <v>1638</v>
          </cell>
          <cell r="AH734">
            <v>491.04634017904158</v>
          </cell>
          <cell r="AM734">
            <v>1899</v>
          </cell>
          <cell r="AO734">
            <v>1212264.6300000001</v>
          </cell>
          <cell r="AQ734">
            <v>932497</v>
          </cell>
          <cell r="AU734">
            <v>0</v>
          </cell>
          <cell r="AW734">
            <v>0</v>
          </cell>
          <cell r="AY734">
            <v>756085</v>
          </cell>
          <cell r="AZ734">
            <v>398.14902580305426</v>
          </cell>
          <cell r="BA734">
            <v>0</v>
          </cell>
          <cell r="BB734">
            <v>0</v>
          </cell>
          <cell r="BC734">
            <v>0</v>
          </cell>
          <cell r="BD734">
            <v>0</v>
          </cell>
          <cell r="BG734">
            <v>0</v>
          </cell>
          <cell r="BH734">
            <v>0</v>
          </cell>
          <cell r="BI734">
            <v>54995</v>
          </cell>
          <cell r="BJ734">
            <v>28.959978936282255</v>
          </cell>
          <cell r="BK734">
            <v>0</v>
          </cell>
          <cell r="BL734">
            <v>0</v>
          </cell>
          <cell r="BM734">
            <v>99735</v>
          </cell>
          <cell r="BN734">
            <v>52.519747235387044</v>
          </cell>
          <cell r="BO734">
            <v>0</v>
          </cell>
          <cell r="BP734">
            <v>0</v>
          </cell>
          <cell r="BY734">
            <v>2683.33</v>
          </cell>
          <cell r="CF734">
            <v>306.73566090858196</v>
          </cell>
          <cell r="CG734">
            <v>2464.94</v>
          </cell>
          <cell r="CJ734">
            <v>0</v>
          </cell>
          <cell r="CK734">
            <v>0</v>
          </cell>
          <cell r="CL734">
            <v>0</v>
          </cell>
          <cell r="CM734">
            <v>0</v>
          </cell>
          <cell r="CN734">
            <v>0</v>
          </cell>
          <cell r="CO734">
            <v>0</v>
          </cell>
          <cell r="CX734">
            <v>0</v>
          </cell>
          <cell r="CY734">
            <v>0</v>
          </cell>
          <cell r="DB734">
            <v>0</v>
          </cell>
          <cell r="DC734">
            <v>0</v>
          </cell>
          <cell r="DJ734" t="str">
            <v>НКРКП</v>
          </cell>
          <cell r="DL734">
            <v>40942</v>
          </cell>
          <cell r="DM734">
            <v>39</v>
          </cell>
          <cell r="DT734">
            <v>794.05</v>
          </cell>
        </row>
        <row r="735">
          <cell r="W735">
            <v>251.48333333333335</v>
          </cell>
          <cell r="AF735">
            <v>39430</v>
          </cell>
          <cell r="AG735">
            <v>0</v>
          </cell>
          <cell r="AH735">
            <v>249.12999999999997</v>
          </cell>
          <cell r="AM735">
            <v>79638</v>
          </cell>
          <cell r="AO735">
            <v>20027629.700000003</v>
          </cell>
          <cell r="AQ735">
            <v>19840214.939999998</v>
          </cell>
          <cell r="AU735">
            <v>17145265.02</v>
          </cell>
          <cell r="AW735">
            <v>0</v>
          </cell>
          <cell r="AY735">
            <v>0</v>
          </cell>
          <cell r="AZ735">
            <v>0</v>
          </cell>
          <cell r="BA735">
            <v>0</v>
          </cell>
          <cell r="BB735">
            <v>0</v>
          </cell>
          <cell r="BC735">
            <v>0</v>
          </cell>
          <cell r="BD735">
            <v>0</v>
          </cell>
          <cell r="BG735">
            <v>0</v>
          </cell>
          <cell r="BH735">
            <v>0</v>
          </cell>
          <cell r="BI735">
            <v>112289.57999999999</v>
          </cell>
          <cell r="BJ735">
            <v>1.41</v>
          </cell>
          <cell r="BK735">
            <v>0</v>
          </cell>
          <cell r="BL735">
            <v>0</v>
          </cell>
          <cell r="BM735">
            <v>1036886.76</v>
          </cell>
          <cell r="BN735">
            <v>13.02</v>
          </cell>
          <cell r="BO735">
            <v>0</v>
          </cell>
          <cell r="BP735">
            <v>0</v>
          </cell>
          <cell r="BY735">
            <v>927</v>
          </cell>
          <cell r="CF735">
            <v>0</v>
          </cell>
          <cell r="CG735">
            <v>0</v>
          </cell>
          <cell r="CJ735">
            <v>91538</v>
          </cell>
          <cell r="CK735">
            <v>187.30215888483471</v>
          </cell>
          <cell r="CL735">
            <v>192.77</v>
          </cell>
          <cell r="CM735">
            <v>0</v>
          </cell>
          <cell r="CN735">
            <v>0</v>
          </cell>
          <cell r="CO735">
            <v>0</v>
          </cell>
          <cell r="CX735">
            <v>0</v>
          </cell>
          <cell r="CY735">
            <v>0</v>
          </cell>
          <cell r="DB735">
            <v>0</v>
          </cell>
          <cell r="DC735">
            <v>0</v>
          </cell>
          <cell r="DJ735">
            <v>0</v>
          </cell>
          <cell r="DL735" t="str">
            <v>Рішення Новороздільської міської ради від 11.10.2006 №447 (постачання) та від 14.12.2007 №540 (транспортування), Постанова НКРЕ від 26.12.2012 №1754</v>
          </cell>
          <cell r="DM735" t="str">
            <v>1754</v>
          </cell>
          <cell r="DO735" t="str">
            <v>тариф на теплову енергію</v>
          </cell>
          <cell r="DT735">
            <v>244.2</v>
          </cell>
        </row>
        <row r="736">
          <cell r="W736">
            <v>469.41666700000002</v>
          </cell>
          <cell r="AF736">
            <v>39430</v>
          </cell>
          <cell r="AG736">
            <v>0</v>
          </cell>
          <cell r="AH736">
            <v>465.42</v>
          </cell>
          <cell r="AM736">
            <v>8127</v>
          </cell>
          <cell r="AO736">
            <v>3814949.2527090004</v>
          </cell>
          <cell r="AQ736">
            <v>3782468.3400000003</v>
          </cell>
          <cell r="AU736">
            <v>3507450.66</v>
          </cell>
          <cell r="AW736">
            <v>0</v>
          </cell>
          <cell r="AY736">
            <v>0</v>
          </cell>
          <cell r="AZ736">
            <v>0</v>
          </cell>
          <cell r="BA736">
            <v>0</v>
          </cell>
          <cell r="BB736">
            <v>0</v>
          </cell>
          <cell r="BC736">
            <v>0</v>
          </cell>
          <cell r="BD736">
            <v>0</v>
          </cell>
          <cell r="BG736">
            <v>0</v>
          </cell>
          <cell r="BH736">
            <v>0</v>
          </cell>
          <cell r="BI736">
            <v>11459.07</v>
          </cell>
          <cell r="BJ736">
            <v>1.41</v>
          </cell>
          <cell r="BK736">
            <v>0</v>
          </cell>
          <cell r="BL736">
            <v>0</v>
          </cell>
          <cell r="BM736">
            <v>105813.54000000001</v>
          </cell>
          <cell r="BN736">
            <v>13.020000000000001</v>
          </cell>
          <cell r="BO736">
            <v>0</v>
          </cell>
          <cell r="BP736">
            <v>0</v>
          </cell>
          <cell r="BY736">
            <v>927</v>
          </cell>
          <cell r="CF736">
            <v>0</v>
          </cell>
          <cell r="CG736">
            <v>0</v>
          </cell>
          <cell r="CJ736">
            <v>9341.5490654205605</v>
          </cell>
          <cell r="CK736">
            <v>375.4677768576376</v>
          </cell>
          <cell r="CL736">
            <v>626.94000000000005</v>
          </cell>
          <cell r="CM736">
            <v>0</v>
          </cell>
          <cell r="CN736">
            <v>0</v>
          </cell>
          <cell r="CO736">
            <v>0</v>
          </cell>
          <cell r="CX736">
            <v>0</v>
          </cell>
          <cell r="CY736">
            <v>0</v>
          </cell>
          <cell r="DB736">
            <v>0</v>
          </cell>
          <cell r="DC736">
            <v>0</v>
          </cell>
          <cell r="DJ736" t="str">
            <v>МОС</v>
          </cell>
          <cell r="DL736" t="str">
            <v>Рішення Новороздільської міської ради від 11.10.2006 №447 (постачання) та від 14.12.2007 №540 (транспортування), Постанова НКРЕ від 04.07.2013 №866</v>
          </cell>
          <cell r="DM736" t="str">
            <v>866</v>
          </cell>
          <cell r="DT736">
            <v>632.03</v>
          </cell>
        </row>
        <row r="737">
          <cell r="W737">
            <v>472.24166700000001</v>
          </cell>
          <cell r="AF737">
            <v>39430</v>
          </cell>
          <cell r="AG737">
            <v>0</v>
          </cell>
          <cell r="AH737">
            <v>465.42000000000007</v>
          </cell>
          <cell r="AM737">
            <v>3429</v>
          </cell>
          <cell r="AO737">
            <v>1619316.6761430001</v>
          </cell>
          <cell r="AQ737">
            <v>1595925.1800000002</v>
          </cell>
          <cell r="AU737">
            <v>1479887.82</v>
          </cell>
          <cell r="AW737">
            <v>0</v>
          </cell>
          <cell r="AY737">
            <v>0</v>
          </cell>
          <cell r="AZ737">
            <v>0</v>
          </cell>
          <cell r="BA737">
            <v>0</v>
          </cell>
          <cell r="BB737">
            <v>0</v>
          </cell>
          <cell r="BC737">
            <v>0</v>
          </cell>
          <cell r="BD737">
            <v>0</v>
          </cell>
          <cell r="BG737">
            <v>0</v>
          </cell>
          <cell r="BH737">
            <v>0</v>
          </cell>
          <cell r="BI737">
            <v>4834.8899999999994</v>
          </cell>
          <cell r="BJ737">
            <v>1.41</v>
          </cell>
          <cell r="BK737">
            <v>0</v>
          </cell>
          <cell r="BL737">
            <v>0</v>
          </cell>
          <cell r="BM737">
            <v>44645.580000000009</v>
          </cell>
          <cell r="BN737">
            <v>13.020000000000003</v>
          </cell>
          <cell r="BO737">
            <v>0</v>
          </cell>
          <cell r="BP737">
            <v>0</v>
          </cell>
          <cell r="BY737">
            <v>927</v>
          </cell>
          <cell r="CF737">
            <v>0</v>
          </cell>
          <cell r="CG737">
            <v>0</v>
          </cell>
          <cell r="CJ737">
            <v>3941.4509345794395</v>
          </cell>
          <cell r="CK737">
            <v>375.4677768576376</v>
          </cell>
          <cell r="CL737">
            <v>626.94000000000005</v>
          </cell>
          <cell r="CM737">
            <v>0</v>
          </cell>
          <cell r="CN737">
            <v>0</v>
          </cell>
          <cell r="CO737">
            <v>0</v>
          </cell>
          <cell r="CX737">
            <v>0</v>
          </cell>
          <cell r="CY737">
            <v>0</v>
          </cell>
          <cell r="DB737">
            <v>0</v>
          </cell>
          <cell r="DC737">
            <v>0</v>
          </cell>
          <cell r="DJ737" t="str">
            <v>МОС</v>
          </cell>
          <cell r="DL737" t="str">
            <v>Рішення Новороздільської міської ради від 11.10.2006 №447 (постачання) та від 14.12.2007 №540 (транспортування), Постанова НКРЕ від 04.07.2013 №866</v>
          </cell>
          <cell r="DM737" t="str">
            <v>866</v>
          </cell>
          <cell r="DT737">
            <v>634.85</v>
          </cell>
        </row>
        <row r="738">
          <cell r="W738">
            <v>210.04</v>
          </cell>
          <cell r="AF738">
            <v>39714</v>
          </cell>
          <cell r="AG738">
            <v>452</v>
          </cell>
          <cell r="AH738">
            <v>197.21888582533057</v>
          </cell>
          <cell r="AM738">
            <v>10873.34</v>
          </cell>
          <cell r="AO738">
            <v>2283836.3336</v>
          </cell>
          <cell r="AQ738">
            <v>2144428</v>
          </cell>
          <cell r="AU738">
            <v>0</v>
          </cell>
          <cell r="AW738">
            <v>0</v>
          </cell>
          <cell r="AY738">
            <v>1107460.48248</v>
          </cell>
          <cell r="AZ738">
            <v>101.85099357511123</v>
          </cell>
          <cell r="BA738">
            <v>0</v>
          </cell>
          <cell r="BB738">
            <v>0</v>
          </cell>
          <cell r="BC738">
            <v>0</v>
          </cell>
          <cell r="BD738">
            <v>0</v>
          </cell>
          <cell r="BG738">
            <v>0</v>
          </cell>
          <cell r="BH738">
            <v>0</v>
          </cell>
          <cell r="BI738">
            <v>92681</v>
          </cell>
          <cell r="BJ738">
            <v>8.5236918922796487</v>
          </cell>
          <cell r="BK738">
            <v>0</v>
          </cell>
          <cell r="BL738">
            <v>0</v>
          </cell>
          <cell r="BM738">
            <v>797001</v>
          </cell>
          <cell r="BN738">
            <v>73.298636849394939</v>
          </cell>
          <cell r="BO738">
            <v>0</v>
          </cell>
          <cell r="BP738">
            <v>0</v>
          </cell>
          <cell r="BY738">
            <v>2468</v>
          </cell>
          <cell r="CF738">
            <v>1631.1130000000001</v>
          </cell>
          <cell r="CG738">
            <v>678.96</v>
          </cell>
          <cell r="CJ738">
            <v>0</v>
          </cell>
          <cell r="CK738">
            <v>0</v>
          </cell>
          <cell r="CL738">
            <v>0</v>
          </cell>
          <cell r="CM738">
            <v>0</v>
          </cell>
          <cell r="CN738">
            <v>0</v>
          </cell>
          <cell r="CO738">
            <v>0</v>
          </cell>
          <cell r="CX738">
            <v>0</v>
          </cell>
          <cell r="CY738">
            <v>0</v>
          </cell>
          <cell r="DB738">
            <v>0</v>
          </cell>
          <cell r="DC738">
            <v>0</v>
          </cell>
          <cell r="DJ738" t="str">
            <v>МОС</v>
          </cell>
          <cell r="DL738">
            <v>40561</v>
          </cell>
          <cell r="DM738">
            <v>6</v>
          </cell>
          <cell r="DO738" t="str">
            <v>теплова енергія</v>
          </cell>
          <cell r="DT738">
            <v>262.55</v>
          </cell>
        </row>
        <row r="739">
          <cell r="W739">
            <v>754.76</v>
          </cell>
          <cell r="AF739">
            <v>40450</v>
          </cell>
          <cell r="AG739">
            <v>967</v>
          </cell>
          <cell r="AH739">
            <v>692.4405804852729</v>
          </cell>
          <cell r="AM739">
            <v>10769.61</v>
          </cell>
          <cell r="AO739">
            <v>8128470.8436000003</v>
          </cell>
          <cell r="AQ739">
            <v>7457315</v>
          </cell>
          <cell r="AU739">
            <v>0</v>
          </cell>
          <cell r="AW739">
            <v>0</v>
          </cell>
          <cell r="AY739">
            <v>3901309.8368000002</v>
          </cell>
          <cell r="AZ739">
            <v>362.25172840984959</v>
          </cell>
          <cell r="BA739">
            <v>0</v>
          </cell>
          <cell r="BB739">
            <v>0</v>
          </cell>
          <cell r="BC739">
            <v>0</v>
          </cell>
          <cell r="BD739">
            <v>0</v>
          </cell>
          <cell r="BG739">
            <v>0</v>
          </cell>
          <cell r="BH739">
            <v>0</v>
          </cell>
          <cell r="BI739">
            <v>149909</v>
          </cell>
          <cell r="BJ739">
            <v>13.919631258699246</v>
          </cell>
          <cell r="BK739">
            <v>0</v>
          </cell>
          <cell r="BL739">
            <v>0</v>
          </cell>
          <cell r="BM739">
            <v>2947264</v>
          </cell>
          <cell r="BN739">
            <v>273.66487737253249</v>
          </cell>
          <cell r="BO739">
            <v>0</v>
          </cell>
          <cell r="BP739">
            <v>0</v>
          </cell>
          <cell r="BY739">
            <v>3981</v>
          </cell>
          <cell r="CF739">
            <v>1582.72</v>
          </cell>
          <cell r="CG739">
            <v>2464.94</v>
          </cell>
          <cell r="CJ739">
            <v>0</v>
          </cell>
          <cell r="CK739">
            <v>0</v>
          </cell>
          <cell r="CL739">
            <v>0</v>
          </cell>
          <cell r="CM739">
            <v>0</v>
          </cell>
          <cell r="CN739">
            <v>0</v>
          </cell>
          <cell r="CO739">
            <v>0</v>
          </cell>
          <cell r="CX739">
            <v>0</v>
          </cell>
          <cell r="CY739">
            <v>0</v>
          </cell>
          <cell r="DB739">
            <v>0</v>
          </cell>
          <cell r="DC739">
            <v>0</v>
          </cell>
          <cell r="DJ739" t="str">
            <v>НКРКП</v>
          </cell>
          <cell r="DL739">
            <v>40942</v>
          </cell>
          <cell r="DM739">
            <v>44</v>
          </cell>
          <cell r="DT739">
            <v>969.34</v>
          </cell>
        </row>
        <row r="740">
          <cell r="W740">
            <v>816.74</v>
          </cell>
          <cell r="AF740">
            <v>40450</v>
          </cell>
          <cell r="AG740">
            <v>968</v>
          </cell>
          <cell r="AH740">
            <v>680.62486488946536</v>
          </cell>
          <cell r="AM740">
            <v>878.91</v>
          </cell>
          <cell r="AO740">
            <v>717840.9534</v>
          </cell>
          <cell r="AQ740">
            <v>598208</v>
          </cell>
          <cell r="AU740">
            <v>0</v>
          </cell>
          <cell r="AW740">
            <v>0</v>
          </cell>
          <cell r="AY740">
            <v>335544.88738000003</v>
          </cell>
          <cell r="AZ740">
            <v>381.77388740599156</v>
          </cell>
          <cell r="BA740">
            <v>0</v>
          </cell>
          <cell r="BB740">
            <v>0</v>
          </cell>
          <cell r="BC740">
            <v>0</v>
          </cell>
          <cell r="BD740">
            <v>0</v>
          </cell>
          <cell r="BG740">
            <v>0</v>
          </cell>
          <cell r="BH740">
            <v>0</v>
          </cell>
          <cell r="BI740">
            <v>17023</v>
          </cell>
          <cell r="BJ740">
            <v>19.368308472994961</v>
          </cell>
          <cell r="BK740">
            <v>0</v>
          </cell>
          <cell r="BL740">
            <v>0</v>
          </cell>
          <cell r="BM740">
            <v>210430</v>
          </cell>
          <cell r="BN740">
            <v>239.42155624580448</v>
          </cell>
          <cell r="BO740">
            <v>0</v>
          </cell>
          <cell r="BP740">
            <v>0</v>
          </cell>
          <cell r="BY740">
            <v>3981</v>
          </cell>
          <cell r="CF740">
            <v>136.12700000000001</v>
          </cell>
          <cell r="CG740">
            <v>2464.94</v>
          </cell>
          <cell r="CJ740">
            <v>0</v>
          </cell>
          <cell r="CK740">
            <v>0</v>
          </cell>
          <cell r="CL740">
            <v>0</v>
          </cell>
          <cell r="CM740">
            <v>0</v>
          </cell>
          <cell r="CN740">
            <v>0</v>
          </cell>
          <cell r="CO740">
            <v>0</v>
          </cell>
          <cell r="CX740">
            <v>0</v>
          </cell>
          <cell r="CY740">
            <v>0</v>
          </cell>
          <cell r="DB740">
            <v>0</v>
          </cell>
          <cell r="DC740">
            <v>0</v>
          </cell>
          <cell r="DJ740" t="str">
            <v>НКРКП</v>
          </cell>
          <cell r="DL740">
            <v>40942</v>
          </cell>
          <cell r="DM740">
            <v>44</v>
          </cell>
          <cell r="DT740">
            <v>999.9</v>
          </cell>
        </row>
        <row r="741">
          <cell r="W741">
            <v>338.77</v>
          </cell>
          <cell r="AF741">
            <v>39892</v>
          </cell>
          <cell r="AG741">
            <v>1560</v>
          </cell>
          <cell r="AH741">
            <v>397.68</v>
          </cell>
          <cell r="AM741">
            <v>551.70000000000005</v>
          </cell>
          <cell r="AO741">
            <v>186899.40900000001</v>
          </cell>
          <cell r="AQ741">
            <v>219400.05600000001</v>
          </cell>
          <cell r="AU741">
            <v>0</v>
          </cell>
          <cell r="AW741">
            <v>0</v>
          </cell>
          <cell r="AY741">
            <v>69859.525167</v>
          </cell>
          <cell r="AZ741">
            <v>126.62592924959216</v>
          </cell>
          <cell r="BA741">
            <v>0</v>
          </cell>
          <cell r="BB741">
            <v>0</v>
          </cell>
          <cell r="BC741">
            <v>0</v>
          </cell>
          <cell r="BD741">
            <v>0</v>
          </cell>
          <cell r="BG741">
            <v>0</v>
          </cell>
          <cell r="BH741">
            <v>0</v>
          </cell>
          <cell r="BI741">
            <v>20000</v>
          </cell>
          <cell r="BJ741">
            <v>36.251586006887798</v>
          </cell>
          <cell r="BK741">
            <v>0</v>
          </cell>
          <cell r="BL741">
            <v>0</v>
          </cell>
          <cell r="BM741">
            <v>80900</v>
          </cell>
          <cell r="BN741">
            <v>146.63766539786116</v>
          </cell>
          <cell r="BO741">
            <v>0</v>
          </cell>
          <cell r="BP741">
            <v>0</v>
          </cell>
          <cell r="BY741">
            <v>1870.83</v>
          </cell>
          <cell r="CF741">
            <v>96.051000000000002</v>
          </cell>
          <cell r="CG741">
            <v>727.31700000000001</v>
          </cell>
          <cell r="CJ741">
            <v>0</v>
          </cell>
          <cell r="CK741">
            <v>0</v>
          </cell>
          <cell r="CL741">
            <v>0</v>
          </cell>
          <cell r="CM741">
            <v>0</v>
          </cell>
          <cell r="CN741">
            <v>0</v>
          </cell>
          <cell r="CO741">
            <v>0</v>
          </cell>
          <cell r="CX741">
            <v>0</v>
          </cell>
          <cell r="CY741">
            <v>0</v>
          </cell>
          <cell r="DB741">
            <v>0</v>
          </cell>
          <cell r="DC741">
            <v>0</v>
          </cell>
          <cell r="DJ741" t="str">
            <v>НКРЕ</v>
          </cell>
          <cell r="DL741">
            <v>40526</v>
          </cell>
          <cell r="DM741">
            <v>1700</v>
          </cell>
          <cell r="DO741" t="str">
            <v>Тариф на теплову енергію</v>
          </cell>
          <cell r="DT741">
            <v>372.65</v>
          </cell>
        </row>
        <row r="742">
          <cell r="W742">
            <v>700.86</v>
          </cell>
          <cell r="AF742">
            <v>39892</v>
          </cell>
          <cell r="AG742">
            <v>1561</v>
          </cell>
          <cell r="AH742">
            <v>638.49</v>
          </cell>
          <cell r="AM742">
            <v>446.4</v>
          </cell>
          <cell r="AO742">
            <v>312863.90399999998</v>
          </cell>
          <cell r="AQ742">
            <v>285021.93599999999</v>
          </cell>
          <cell r="AU742">
            <v>0</v>
          </cell>
          <cell r="AW742">
            <v>0</v>
          </cell>
          <cell r="AY742">
            <v>166480.67424999998</v>
          </cell>
          <cell r="AZ742">
            <v>372.94057851702507</v>
          </cell>
          <cell r="BA742">
            <v>0</v>
          </cell>
          <cell r="BB742">
            <v>0</v>
          </cell>
          <cell r="BC742">
            <v>0</v>
          </cell>
          <cell r="BD742">
            <v>0</v>
          </cell>
          <cell r="BG742">
            <v>0</v>
          </cell>
          <cell r="BH742">
            <v>0</v>
          </cell>
          <cell r="BI742">
            <v>16200</v>
          </cell>
          <cell r="BJ742">
            <v>36.29032258064516</v>
          </cell>
          <cell r="BK742">
            <v>0</v>
          </cell>
          <cell r="BL742">
            <v>0</v>
          </cell>
          <cell r="BM742">
            <v>64700</v>
          </cell>
          <cell r="BN742">
            <v>144.93727598566309</v>
          </cell>
          <cell r="BO742">
            <v>0</v>
          </cell>
          <cell r="BP742">
            <v>0</v>
          </cell>
          <cell r="BY742">
            <v>1870.83</v>
          </cell>
          <cell r="CF742">
            <v>77.712999999999994</v>
          </cell>
          <cell r="CG742">
            <v>2142.25</v>
          </cell>
          <cell r="CJ742">
            <v>0</v>
          </cell>
          <cell r="CK742">
            <v>0</v>
          </cell>
          <cell r="CL742">
            <v>0</v>
          </cell>
          <cell r="CM742">
            <v>0</v>
          </cell>
          <cell r="CN742">
            <v>0</v>
          </cell>
          <cell r="CO742">
            <v>0</v>
          </cell>
          <cell r="CX742">
            <v>0</v>
          </cell>
          <cell r="CY742">
            <v>0</v>
          </cell>
          <cell r="DB742">
            <v>0</v>
          </cell>
          <cell r="DC742">
            <v>0</v>
          </cell>
          <cell r="DJ742" t="str">
            <v>НКРКП</v>
          </cell>
          <cell r="DL742">
            <v>40816</v>
          </cell>
          <cell r="DM742">
            <v>99</v>
          </cell>
          <cell r="DT742">
            <v>970.02</v>
          </cell>
        </row>
        <row r="743">
          <cell r="W743">
            <v>689.51</v>
          </cell>
          <cell r="AF743">
            <v>39892</v>
          </cell>
          <cell r="AG743">
            <v>1562</v>
          </cell>
          <cell r="AH743">
            <v>571.20000000000005</v>
          </cell>
          <cell r="AM743">
            <v>2.5</v>
          </cell>
          <cell r="AO743">
            <v>1723.7750000000001</v>
          </cell>
          <cell r="AQ743">
            <v>1428</v>
          </cell>
          <cell r="AU743">
            <v>0</v>
          </cell>
          <cell r="AW743">
            <v>0</v>
          </cell>
          <cell r="AY743">
            <v>914.74074999999993</v>
          </cell>
          <cell r="AZ743">
            <v>365.8963</v>
          </cell>
          <cell r="BA743">
            <v>0</v>
          </cell>
          <cell r="BB743">
            <v>0</v>
          </cell>
          <cell r="BC743">
            <v>0</v>
          </cell>
          <cell r="BD743">
            <v>0</v>
          </cell>
          <cell r="BG743">
            <v>0</v>
          </cell>
          <cell r="BH743">
            <v>0</v>
          </cell>
          <cell r="BI743">
            <v>100</v>
          </cell>
          <cell r="BJ743">
            <v>40</v>
          </cell>
          <cell r="BK743">
            <v>0</v>
          </cell>
          <cell r="BL743">
            <v>0</v>
          </cell>
          <cell r="BM743">
            <v>300</v>
          </cell>
          <cell r="BN743">
            <v>120</v>
          </cell>
          <cell r="BO743">
            <v>0</v>
          </cell>
          <cell r="BP743">
            <v>0</v>
          </cell>
          <cell r="BY743">
            <v>1870.83</v>
          </cell>
          <cell r="CF743">
            <v>0.42699999999999999</v>
          </cell>
          <cell r="CG743">
            <v>2142.25</v>
          </cell>
          <cell r="CJ743">
            <v>0</v>
          </cell>
          <cell r="CK743">
            <v>0</v>
          </cell>
          <cell r="CL743">
            <v>0</v>
          </cell>
          <cell r="CM743">
            <v>0</v>
          </cell>
          <cell r="CN743">
            <v>0</v>
          </cell>
          <cell r="CO743">
            <v>0</v>
          </cell>
          <cell r="CX743">
            <v>0</v>
          </cell>
          <cell r="CY743">
            <v>0</v>
          </cell>
          <cell r="DB743">
            <v>0</v>
          </cell>
          <cell r="DC743">
            <v>0</v>
          </cell>
          <cell r="DJ743" t="str">
            <v>НКРКП</v>
          </cell>
          <cell r="DL743">
            <v>40816</v>
          </cell>
          <cell r="DM743">
            <v>99</v>
          </cell>
          <cell r="DT743">
            <v>970.02</v>
          </cell>
        </row>
        <row r="744">
          <cell r="W744">
            <v>821.62</v>
          </cell>
          <cell r="AF744">
            <v>39892</v>
          </cell>
          <cell r="AG744">
            <v>0</v>
          </cell>
          <cell r="AH744">
            <v>831.40000000000009</v>
          </cell>
          <cell r="AM744">
            <v>186.1</v>
          </cell>
          <cell r="AO744">
            <v>152903.48199999999</v>
          </cell>
          <cell r="AQ744">
            <v>154723.54</v>
          </cell>
          <cell r="AU744">
            <v>0</v>
          </cell>
          <cell r="AW744">
            <v>0</v>
          </cell>
          <cell r="AY744">
            <v>59963.719749999997</v>
          </cell>
          <cell r="AZ744">
            <v>322.21235760343899</v>
          </cell>
          <cell r="BA744">
            <v>0</v>
          </cell>
          <cell r="BB744">
            <v>0</v>
          </cell>
          <cell r="BC744">
            <v>0</v>
          </cell>
          <cell r="BD744">
            <v>0</v>
          </cell>
          <cell r="BG744">
            <v>0</v>
          </cell>
          <cell r="BH744">
            <v>0</v>
          </cell>
          <cell r="BI744">
            <v>4500</v>
          </cell>
          <cell r="BJ744">
            <v>24.180548092423429</v>
          </cell>
          <cell r="BK744">
            <v>0</v>
          </cell>
          <cell r="BL744">
            <v>0</v>
          </cell>
          <cell r="BM744">
            <v>71000</v>
          </cell>
          <cell r="BN744">
            <v>381.51531434712524</v>
          </cell>
          <cell r="BO744">
            <v>0</v>
          </cell>
          <cell r="BP744">
            <v>0</v>
          </cell>
          <cell r="BY744">
            <v>1870.83</v>
          </cell>
          <cell r="CF744">
            <v>27.991</v>
          </cell>
          <cell r="CG744">
            <v>2142.25</v>
          </cell>
          <cell r="CJ744">
            <v>0</v>
          </cell>
          <cell r="CK744">
            <v>0</v>
          </cell>
          <cell r="CL744">
            <v>0</v>
          </cell>
          <cell r="CM744">
            <v>0</v>
          </cell>
          <cell r="CN744">
            <v>0</v>
          </cell>
          <cell r="CO744">
            <v>0</v>
          </cell>
          <cell r="CX744">
            <v>0</v>
          </cell>
          <cell r="CY744">
            <v>0</v>
          </cell>
          <cell r="DB744">
            <v>0</v>
          </cell>
          <cell r="DC744">
            <v>0</v>
          </cell>
          <cell r="DJ744" t="str">
            <v>НКРЕ</v>
          </cell>
          <cell r="DL744">
            <v>40816</v>
          </cell>
          <cell r="DM744">
            <v>99</v>
          </cell>
          <cell r="DT744">
            <v>999.9</v>
          </cell>
        </row>
        <row r="745">
          <cell r="W745">
            <v>778.95</v>
          </cell>
          <cell r="AF745">
            <v>39892</v>
          </cell>
          <cell r="AG745">
            <v>1564</v>
          </cell>
          <cell r="AH745">
            <v>792.73</v>
          </cell>
          <cell r="AM745">
            <v>204.6</v>
          </cell>
          <cell r="AO745">
            <v>159373.17000000001</v>
          </cell>
          <cell r="AQ745">
            <v>162192.55799999999</v>
          </cell>
          <cell r="AU745">
            <v>0</v>
          </cell>
          <cell r="AW745">
            <v>0</v>
          </cell>
          <cell r="AY745">
            <v>65185.566500000001</v>
          </cell>
          <cell r="AZ745">
            <v>318.60003176930599</v>
          </cell>
          <cell r="BA745">
            <v>0</v>
          </cell>
          <cell r="BB745">
            <v>0</v>
          </cell>
          <cell r="BC745">
            <v>0</v>
          </cell>
          <cell r="BD745">
            <v>0</v>
          </cell>
          <cell r="BG745">
            <v>0</v>
          </cell>
          <cell r="BH745">
            <v>0</v>
          </cell>
          <cell r="BI745">
            <v>2700</v>
          </cell>
          <cell r="BJ745">
            <v>13.196480938416423</v>
          </cell>
          <cell r="BK745">
            <v>0</v>
          </cell>
          <cell r="BL745">
            <v>0</v>
          </cell>
          <cell r="BM745">
            <v>73100</v>
          </cell>
          <cell r="BN745">
            <v>357.28250244379279</v>
          </cell>
          <cell r="BO745">
            <v>0</v>
          </cell>
          <cell r="BP745">
            <v>0</v>
          </cell>
          <cell r="BY745">
            <v>1870.83</v>
          </cell>
          <cell r="CF745">
            <v>30.385999999999999</v>
          </cell>
          <cell r="CG745">
            <v>2145.25</v>
          </cell>
          <cell r="CJ745">
            <v>0</v>
          </cell>
          <cell r="CK745">
            <v>0</v>
          </cell>
          <cell r="CL745">
            <v>0</v>
          </cell>
          <cell r="CM745">
            <v>0</v>
          </cell>
          <cell r="CN745">
            <v>0</v>
          </cell>
          <cell r="CO745">
            <v>0</v>
          </cell>
          <cell r="CX745">
            <v>0</v>
          </cell>
          <cell r="CY745">
            <v>0</v>
          </cell>
          <cell r="DB745">
            <v>0</v>
          </cell>
          <cell r="DC745">
            <v>0</v>
          </cell>
          <cell r="DJ745" t="str">
            <v>НКРЕ</v>
          </cell>
          <cell r="DL745">
            <v>40816</v>
          </cell>
          <cell r="DM745">
            <v>99</v>
          </cell>
          <cell r="DT745">
            <v>999.9</v>
          </cell>
        </row>
        <row r="746">
          <cell r="W746">
            <v>798.82</v>
          </cell>
          <cell r="AF746">
            <v>39892</v>
          </cell>
          <cell r="AG746">
            <v>1565</v>
          </cell>
          <cell r="AH746">
            <v>764.63</v>
          </cell>
          <cell r="AM746">
            <v>210</v>
          </cell>
          <cell r="AO746">
            <v>167752.20000000001</v>
          </cell>
          <cell r="AQ746">
            <v>160572.29999999999</v>
          </cell>
          <cell r="AU746">
            <v>0</v>
          </cell>
          <cell r="AW746">
            <v>0</v>
          </cell>
          <cell r="AY746">
            <v>70482.167250000013</v>
          </cell>
          <cell r="AZ746">
            <v>335.62936785714294</v>
          </cell>
          <cell r="BA746">
            <v>0</v>
          </cell>
          <cell r="BB746">
            <v>0</v>
          </cell>
          <cell r="BC746">
            <v>0</v>
          </cell>
          <cell r="BD746">
            <v>0</v>
          </cell>
          <cell r="BG746">
            <v>0</v>
          </cell>
          <cell r="BH746">
            <v>0</v>
          </cell>
          <cell r="BI746">
            <v>9100</v>
          </cell>
          <cell r="BJ746">
            <v>43.333333333333336</v>
          </cell>
          <cell r="BK746">
            <v>0</v>
          </cell>
          <cell r="BL746">
            <v>0</v>
          </cell>
          <cell r="BM746">
            <v>72600</v>
          </cell>
          <cell r="BN746">
            <v>345.71428571428572</v>
          </cell>
          <cell r="BO746">
            <v>0</v>
          </cell>
          <cell r="BP746">
            <v>0</v>
          </cell>
          <cell r="BY746">
            <v>1870.83</v>
          </cell>
          <cell r="CF746">
            <v>32.901000000000003</v>
          </cell>
          <cell r="CG746">
            <v>2142.25</v>
          </cell>
          <cell r="CJ746">
            <v>0</v>
          </cell>
          <cell r="CK746">
            <v>0</v>
          </cell>
          <cell r="CL746">
            <v>0</v>
          </cell>
          <cell r="CM746">
            <v>0</v>
          </cell>
          <cell r="CN746">
            <v>0</v>
          </cell>
          <cell r="CO746">
            <v>0</v>
          </cell>
          <cell r="CX746">
            <v>0</v>
          </cell>
          <cell r="CY746">
            <v>0</v>
          </cell>
          <cell r="DB746">
            <v>0</v>
          </cell>
          <cell r="DC746">
            <v>0</v>
          </cell>
          <cell r="DJ746" t="str">
            <v>НКРЕ</v>
          </cell>
          <cell r="DL746">
            <v>40816</v>
          </cell>
          <cell r="DM746">
            <v>99</v>
          </cell>
          <cell r="DT746">
            <v>999.9</v>
          </cell>
        </row>
        <row r="747">
          <cell r="W747">
            <v>261.1583333333333</v>
          </cell>
          <cell r="AF747">
            <v>39892</v>
          </cell>
          <cell r="AG747">
            <v>1557</v>
          </cell>
          <cell r="AH747">
            <v>278.67445476985</v>
          </cell>
          <cell r="AM747">
            <v>7892.7219999999998</v>
          </cell>
          <cell r="AO747">
            <v>2061250.122983333</v>
          </cell>
          <cell r="AQ747">
            <v>2199500</v>
          </cell>
          <cell r="AU747">
            <v>0</v>
          </cell>
          <cell r="AW747">
            <v>0</v>
          </cell>
          <cell r="AY747">
            <v>915230.98402199999</v>
          </cell>
          <cell r="AZ747">
            <v>115.95885222132492</v>
          </cell>
          <cell r="BA747">
            <v>0</v>
          </cell>
          <cell r="BB747">
            <v>0</v>
          </cell>
          <cell r="BC747">
            <v>0</v>
          </cell>
          <cell r="BD747">
            <v>0</v>
          </cell>
          <cell r="BG747">
            <v>0</v>
          </cell>
          <cell r="BH747">
            <v>0</v>
          </cell>
          <cell r="BI747">
            <v>136100</v>
          </cell>
          <cell r="BJ747">
            <v>17.243734164208494</v>
          </cell>
          <cell r="BK747">
            <v>0</v>
          </cell>
          <cell r="BL747">
            <v>0</v>
          </cell>
          <cell r="BM747">
            <v>820800</v>
          </cell>
          <cell r="BN747">
            <v>103.99454079340435</v>
          </cell>
          <cell r="BO747">
            <v>0</v>
          </cell>
          <cell r="BP747">
            <v>0</v>
          </cell>
          <cell r="BY747">
            <v>1870.83</v>
          </cell>
          <cell r="CF747">
            <v>1258.366</v>
          </cell>
          <cell r="CG747">
            <v>727.31700000000001</v>
          </cell>
          <cell r="CJ747">
            <v>0</v>
          </cell>
          <cell r="CK747">
            <v>0</v>
          </cell>
          <cell r="CL747">
            <v>0</v>
          </cell>
          <cell r="CM747">
            <v>0</v>
          </cell>
          <cell r="CN747">
            <v>0</v>
          </cell>
          <cell r="CO747">
            <v>0</v>
          </cell>
          <cell r="CX747">
            <v>0</v>
          </cell>
          <cell r="CY747">
            <v>0</v>
          </cell>
          <cell r="DB747">
            <v>0</v>
          </cell>
          <cell r="DC747">
            <v>0</v>
          </cell>
          <cell r="DJ747" t="str">
            <v>НКРЕ</v>
          </cell>
          <cell r="DL747">
            <v>40526</v>
          </cell>
          <cell r="DM747">
            <v>1700</v>
          </cell>
          <cell r="DO747" t="str">
            <v>Тариф на теплову енергію</v>
          </cell>
          <cell r="DT747">
            <v>287.27999999999997</v>
          </cell>
        </row>
        <row r="748">
          <cell r="W748">
            <v>604.85833333333335</v>
          </cell>
          <cell r="AF748">
            <v>39892</v>
          </cell>
          <cell r="AG748">
            <v>1558</v>
          </cell>
          <cell r="AH748">
            <v>504.50289963555434</v>
          </cell>
          <cell r="AM748">
            <v>3502.8539999999998</v>
          </cell>
          <cell r="AO748">
            <v>2118730.4323499999</v>
          </cell>
          <cell r="AQ748">
            <v>1767200</v>
          </cell>
          <cell r="AU748">
            <v>0</v>
          </cell>
          <cell r="AW748">
            <v>0</v>
          </cell>
          <cell r="AY748">
            <v>1205684.007</v>
          </cell>
          <cell r="AZ748">
            <v>344.2004739563796</v>
          </cell>
          <cell r="BA748">
            <v>0</v>
          </cell>
          <cell r="BB748">
            <v>0</v>
          </cell>
          <cell r="BC748">
            <v>0</v>
          </cell>
          <cell r="BD748">
            <v>0</v>
          </cell>
          <cell r="BG748">
            <v>0</v>
          </cell>
          <cell r="BH748">
            <v>0</v>
          </cell>
          <cell r="BI748">
            <v>60400</v>
          </cell>
          <cell r="BJ748">
            <v>17.243082355130987</v>
          </cell>
          <cell r="BK748">
            <v>0</v>
          </cell>
          <cell r="BL748">
            <v>0</v>
          </cell>
          <cell r="BM748">
            <v>391900</v>
          </cell>
          <cell r="BN748">
            <v>111.88019826118931</v>
          </cell>
          <cell r="BO748">
            <v>0</v>
          </cell>
          <cell r="BP748">
            <v>0</v>
          </cell>
          <cell r="BY748">
            <v>1870.83</v>
          </cell>
          <cell r="CF748">
            <v>562.81200000000001</v>
          </cell>
          <cell r="CG748">
            <v>2142.25</v>
          </cell>
          <cell r="CJ748">
            <v>0</v>
          </cell>
          <cell r="CK748">
            <v>0</v>
          </cell>
          <cell r="CL748">
            <v>0</v>
          </cell>
          <cell r="CM748">
            <v>0</v>
          </cell>
          <cell r="CN748">
            <v>0</v>
          </cell>
          <cell r="CO748">
            <v>0</v>
          </cell>
          <cell r="CX748">
            <v>0</v>
          </cell>
          <cell r="CY748">
            <v>0</v>
          </cell>
          <cell r="DB748">
            <v>0</v>
          </cell>
          <cell r="DC748">
            <v>0</v>
          </cell>
          <cell r="DJ748" t="str">
            <v>НКРЕ</v>
          </cell>
          <cell r="DL748">
            <v>40816</v>
          </cell>
          <cell r="DM748">
            <v>99</v>
          </cell>
          <cell r="DT748">
            <v>863.49</v>
          </cell>
        </row>
        <row r="749">
          <cell r="W749">
            <v>605.82000000000005</v>
          </cell>
          <cell r="AF749">
            <v>39892</v>
          </cell>
          <cell r="AG749">
            <v>1559</v>
          </cell>
          <cell r="AH749">
            <v>506.02466666863893</v>
          </cell>
          <cell r="AM749">
            <v>676.05399999999997</v>
          </cell>
          <cell r="AO749">
            <v>409567.03428000002</v>
          </cell>
          <cell r="AQ749">
            <v>342100</v>
          </cell>
          <cell r="AU749">
            <v>0</v>
          </cell>
          <cell r="AW749">
            <v>0</v>
          </cell>
          <cell r="AY749">
            <v>233344.58124999999</v>
          </cell>
          <cell r="AZ749">
            <v>345.15672009928198</v>
          </cell>
          <cell r="BA749">
            <v>0</v>
          </cell>
          <cell r="BB749">
            <v>0</v>
          </cell>
          <cell r="BC749">
            <v>0</v>
          </cell>
          <cell r="BD749">
            <v>0</v>
          </cell>
          <cell r="BG749">
            <v>0</v>
          </cell>
          <cell r="BH749">
            <v>0</v>
          </cell>
          <cell r="BI749">
            <v>11600</v>
          </cell>
          <cell r="BJ749">
            <v>17.15839267277466</v>
          </cell>
          <cell r="BK749">
            <v>0</v>
          </cell>
          <cell r="BL749">
            <v>0</v>
          </cell>
          <cell r="BM749">
            <v>75500</v>
          </cell>
          <cell r="BN749">
            <v>111.67746955124886</v>
          </cell>
          <cell r="BO749">
            <v>0</v>
          </cell>
          <cell r="BP749">
            <v>0</v>
          </cell>
          <cell r="BY749">
            <v>1870.83</v>
          </cell>
          <cell r="CF749">
            <v>108.925</v>
          </cell>
          <cell r="CG749">
            <v>2142.25</v>
          </cell>
          <cell r="CJ749">
            <v>0</v>
          </cell>
          <cell r="CK749">
            <v>0</v>
          </cell>
          <cell r="CL749">
            <v>0</v>
          </cell>
          <cell r="CM749">
            <v>0</v>
          </cell>
          <cell r="CN749">
            <v>0</v>
          </cell>
          <cell r="CO749">
            <v>0</v>
          </cell>
          <cell r="CX749">
            <v>0</v>
          </cell>
          <cell r="CY749">
            <v>0</v>
          </cell>
          <cell r="DB749">
            <v>0</v>
          </cell>
          <cell r="DC749">
            <v>0</v>
          </cell>
          <cell r="DJ749" t="str">
            <v>НКРЕ</v>
          </cell>
          <cell r="DL749">
            <v>40816</v>
          </cell>
          <cell r="DM749">
            <v>99</v>
          </cell>
          <cell r="DT749">
            <v>865.19</v>
          </cell>
        </row>
        <row r="750">
          <cell r="W750">
            <v>720.03</v>
          </cell>
          <cell r="AF750">
            <v>39892</v>
          </cell>
          <cell r="AG750">
            <v>1566</v>
          </cell>
          <cell r="AH750">
            <v>715.49</v>
          </cell>
          <cell r="AM750">
            <v>250.7</v>
          </cell>
          <cell r="AO750">
            <v>180511.52099999998</v>
          </cell>
          <cell r="AQ750">
            <v>179373.34299999999</v>
          </cell>
          <cell r="AU750">
            <v>0</v>
          </cell>
          <cell r="AW750">
            <v>0</v>
          </cell>
          <cell r="AY750">
            <v>84820.246500000008</v>
          </cell>
          <cell r="AZ750">
            <v>338.33365177502998</v>
          </cell>
          <cell r="BA750">
            <v>0</v>
          </cell>
          <cell r="BB750">
            <v>0</v>
          </cell>
          <cell r="BC750">
            <v>0</v>
          </cell>
          <cell r="BD750">
            <v>0</v>
          </cell>
          <cell r="BG750">
            <v>0</v>
          </cell>
          <cell r="BH750">
            <v>0</v>
          </cell>
          <cell r="BI750">
            <v>1300</v>
          </cell>
          <cell r="BJ750">
            <v>5.1854806541683285</v>
          </cell>
          <cell r="BK750">
            <v>0</v>
          </cell>
          <cell r="BL750">
            <v>0</v>
          </cell>
          <cell r="BM750">
            <v>74400</v>
          </cell>
          <cell r="BN750">
            <v>296.76904666932592</v>
          </cell>
          <cell r="BO750">
            <v>0</v>
          </cell>
          <cell r="BP750">
            <v>0</v>
          </cell>
          <cell r="BY750">
            <v>1870.83</v>
          </cell>
          <cell r="CF750">
            <v>39.594000000000001</v>
          </cell>
          <cell r="CG750">
            <v>2142.25</v>
          </cell>
          <cell r="CJ750">
            <v>0</v>
          </cell>
          <cell r="CK750">
            <v>0</v>
          </cell>
          <cell r="CL750">
            <v>0</v>
          </cell>
          <cell r="CM750">
            <v>0</v>
          </cell>
          <cell r="CN750">
            <v>0</v>
          </cell>
          <cell r="CO750">
            <v>0</v>
          </cell>
          <cell r="CX750">
            <v>0</v>
          </cell>
          <cell r="CY750">
            <v>0</v>
          </cell>
          <cell r="DB750">
            <v>0</v>
          </cell>
          <cell r="DC750">
            <v>0</v>
          </cell>
          <cell r="DJ750" t="str">
            <v>НКРЕ</v>
          </cell>
          <cell r="DL750">
            <v>40816</v>
          </cell>
          <cell r="DM750">
            <v>99</v>
          </cell>
          <cell r="DT750">
            <v>974.12</v>
          </cell>
        </row>
        <row r="751">
          <cell r="W751">
            <v>1204.76</v>
          </cell>
          <cell r="AF751">
            <v>40422</v>
          </cell>
          <cell r="AG751">
            <v>2211</v>
          </cell>
          <cell r="AH751">
            <v>1047.6199999999999</v>
          </cell>
          <cell r="AM751">
            <v>235.2</v>
          </cell>
          <cell r="AO751">
            <v>283359.55199999997</v>
          </cell>
          <cell r="AQ751">
            <v>246400.22399999996</v>
          </cell>
          <cell r="AU751">
            <v>0</v>
          </cell>
          <cell r="AW751">
            <v>0</v>
          </cell>
          <cell r="AY751">
            <v>87968.778720000002</v>
          </cell>
          <cell r="AZ751">
            <v>374.01691632653063</v>
          </cell>
          <cell r="BA751">
            <v>0</v>
          </cell>
          <cell r="BB751">
            <v>0</v>
          </cell>
          <cell r="BC751">
            <v>0</v>
          </cell>
          <cell r="BD751">
            <v>0</v>
          </cell>
          <cell r="BG751">
            <v>0</v>
          </cell>
          <cell r="BH751">
            <v>0</v>
          </cell>
          <cell r="BI751">
            <v>1500</v>
          </cell>
          <cell r="BJ751">
            <v>6.3775510204081636</v>
          </cell>
          <cell r="BK751">
            <v>0</v>
          </cell>
          <cell r="BL751">
            <v>0</v>
          </cell>
          <cell r="BM751">
            <v>97800</v>
          </cell>
          <cell r="BN751">
            <v>415.81632653061229</v>
          </cell>
          <cell r="BO751">
            <v>0</v>
          </cell>
          <cell r="BP751">
            <v>0</v>
          </cell>
          <cell r="BY751">
            <v>2531.5300000000002</v>
          </cell>
          <cell r="CF751">
            <v>35.688000000000002</v>
          </cell>
          <cell r="CG751">
            <v>2464.94</v>
          </cell>
          <cell r="CJ751">
            <v>0</v>
          </cell>
          <cell r="CK751">
            <v>0</v>
          </cell>
          <cell r="CL751">
            <v>0</v>
          </cell>
          <cell r="CM751">
            <v>0</v>
          </cell>
          <cell r="CN751">
            <v>0</v>
          </cell>
          <cell r="CO751">
            <v>0</v>
          </cell>
          <cell r="CX751">
            <v>0</v>
          </cell>
          <cell r="CY751">
            <v>0</v>
          </cell>
          <cell r="DB751">
            <v>0</v>
          </cell>
          <cell r="DC751">
            <v>0</v>
          </cell>
          <cell r="DJ751" t="str">
            <v>МОС</v>
          </cell>
          <cell r="DL751">
            <v>40458</v>
          </cell>
          <cell r="DM751">
            <v>0</v>
          </cell>
          <cell r="DT751">
            <v>1204.76</v>
          </cell>
        </row>
        <row r="752">
          <cell r="W752">
            <v>1451.47</v>
          </cell>
          <cell r="AF752">
            <v>40422</v>
          </cell>
          <cell r="AG752">
            <v>2212</v>
          </cell>
          <cell r="AH752">
            <v>1262.1199999999999</v>
          </cell>
          <cell r="AM752">
            <v>177.4</v>
          </cell>
          <cell r="AO752">
            <v>257490.77800000002</v>
          </cell>
          <cell r="AQ752">
            <v>223900.08799999999</v>
          </cell>
          <cell r="AU752">
            <v>0</v>
          </cell>
          <cell r="AW752">
            <v>0</v>
          </cell>
          <cell r="AY752">
            <v>73615.433099999995</v>
          </cell>
          <cell r="AZ752">
            <v>414.96861950394583</v>
          </cell>
          <cell r="BA752">
            <v>0</v>
          </cell>
          <cell r="BB752">
            <v>0</v>
          </cell>
          <cell r="BC752">
            <v>0</v>
          </cell>
          <cell r="BD752">
            <v>0</v>
          </cell>
          <cell r="BG752">
            <v>0</v>
          </cell>
          <cell r="BH752">
            <v>0</v>
          </cell>
          <cell r="BI752">
            <v>1500</v>
          </cell>
          <cell r="BJ752">
            <v>8.4554678692220975</v>
          </cell>
          <cell r="BK752">
            <v>0</v>
          </cell>
          <cell r="BL752">
            <v>0</v>
          </cell>
          <cell r="BM752">
            <v>90900</v>
          </cell>
          <cell r="BN752">
            <v>512.40135287485907</v>
          </cell>
          <cell r="BO752">
            <v>0</v>
          </cell>
          <cell r="BP752">
            <v>0</v>
          </cell>
          <cell r="BY752">
            <v>2531.5300000000002</v>
          </cell>
          <cell r="CF752">
            <v>29.864999999999998</v>
          </cell>
          <cell r="CG752">
            <v>2464.94</v>
          </cell>
          <cell r="CJ752">
            <v>0</v>
          </cell>
          <cell r="CK752">
            <v>0</v>
          </cell>
          <cell r="CL752">
            <v>0</v>
          </cell>
          <cell r="CM752">
            <v>0</v>
          </cell>
          <cell r="CN752">
            <v>0</v>
          </cell>
          <cell r="CO752">
            <v>0</v>
          </cell>
          <cell r="CX752">
            <v>0</v>
          </cell>
          <cell r="CY752">
            <v>0</v>
          </cell>
          <cell r="DB752">
            <v>0</v>
          </cell>
          <cell r="DC752">
            <v>0</v>
          </cell>
          <cell r="DJ752" t="str">
            <v>МОС</v>
          </cell>
          <cell r="DL752">
            <v>40458</v>
          </cell>
          <cell r="DM752">
            <v>0</v>
          </cell>
          <cell r="DT752">
            <v>1451.47</v>
          </cell>
        </row>
        <row r="753">
          <cell r="W753">
            <v>304.7</v>
          </cell>
          <cell r="AF753">
            <v>40455</v>
          </cell>
          <cell r="AG753">
            <v>2404</v>
          </cell>
          <cell r="AH753">
            <v>297.91181921870543</v>
          </cell>
          <cell r="AM753">
            <v>14028</v>
          </cell>
          <cell r="AO753">
            <v>4274331.5999999996</v>
          </cell>
          <cell r="AQ753">
            <v>4179107</v>
          </cell>
          <cell r="AU753">
            <v>0</v>
          </cell>
          <cell r="AW753">
            <v>0</v>
          </cell>
          <cell r="AY753">
            <v>2413182.9</v>
          </cell>
          <cell r="AZ753">
            <v>172.02615483319076</v>
          </cell>
          <cell r="BA753">
            <v>0</v>
          </cell>
          <cell r="BB753">
            <v>0</v>
          </cell>
          <cell r="BC753">
            <v>0</v>
          </cell>
          <cell r="BD753">
            <v>0</v>
          </cell>
          <cell r="BG753">
            <v>0</v>
          </cell>
          <cell r="BH753">
            <v>0</v>
          </cell>
          <cell r="BI753">
            <v>206015</v>
          </cell>
          <cell r="BJ753">
            <v>14.685985172512119</v>
          </cell>
          <cell r="BK753">
            <v>0</v>
          </cell>
          <cell r="BL753">
            <v>0</v>
          </cell>
          <cell r="BM753">
            <v>1277415</v>
          </cell>
          <cell r="BN753">
            <v>91.061804961505558</v>
          </cell>
          <cell r="BO753">
            <v>0</v>
          </cell>
          <cell r="BP753">
            <v>0</v>
          </cell>
          <cell r="BY753">
            <v>2791</v>
          </cell>
          <cell r="CF753">
            <v>2211.9</v>
          </cell>
          <cell r="CG753">
            <v>1091</v>
          </cell>
          <cell r="CJ753">
            <v>0</v>
          </cell>
          <cell r="CK753">
            <v>297.91000000000003</v>
          </cell>
          <cell r="CL753">
            <v>0</v>
          </cell>
          <cell r="CM753">
            <v>0</v>
          </cell>
          <cell r="CN753">
            <v>0</v>
          </cell>
          <cell r="CO753">
            <v>0</v>
          </cell>
          <cell r="CX753">
            <v>0</v>
          </cell>
          <cell r="CY753">
            <v>0</v>
          </cell>
          <cell r="DB753">
            <v>0</v>
          </cell>
          <cell r="DC753">
            <v>0</v>
          </cell>
          <cell r="DJ753" t="str">
            <v>МОС</v>
          </cell>
          <cell r="DL753">
            <v>40521</v>
          </cell>
          <cell r="DM753">
            <v>1</v>
          </cell>
          <cell r="DO753" t="str">
            <v>тариф на послугу теплопостачання</v>
          </cell>
          <cell r="DT753">
            <v>304.7</v>
          </cell>
        </row>
        <row r="754">
          <cell r="W754">
            <v>930.51</v>
          </cell>
          <cell r="AF754">
            <v>40765</v>
          </cell>
          <cell r="AG754">
            <v>2643</v>
          </cell>
          <cell r="AH754">
            <v>809.14292980671416</v>
          </cell>
          <cell r="AM754">
            <v>7864</v>
          </cell>
          <cell r="AO754">
            <v>7317530.6399999997</v>
          </cell>
          <cell r="AQ754">
            <v>6363100</v>
          </cell>
          <cell r="AU754">
            <v>0</v>
          </cell>
          <cell r="AW754">
            <v>0</v>
          </cell>
          <cell r="AY754">
            <v>4163800</v>
          </cell>
          <cell r="AZ754">
            <v>529.47609359104786</v>
          </cell>
          <cell r="BA754">
            <v>0</v>
          </cell>
          <cell r="BB754">
            <v>0</v>
          </cell>
          <cell r="BC754">
            <v>0</v>
          </cell>
          <cell r="BD754">
            <v>0</v>
          </cell>
          <cell r="BG754">
            <v>0</v>
          </cell>
          <cell r="BH754">
            <v>0</v>
          </cell>
          <cell r="BI754">
            <v>155100</v>
          </cell>
          <cell r="BJ754">
            <v>19.722787385554426</v>
          </cell>
          <cell r="BK754">
            <v>0</v>
          </cell>
          <cell r="BL754">
            <v>0</v>
          </cell>
          <cell r="BM754">
            <v>1734105</v>
          </cell>
          <cell r="BN754">
            <v>220.51182604272634</v>
          </cell>
          <cell r="BO754">
            <v>0</v>
          </cell>
          <cell r="BP754">
            <v>0</v>
          </cell>
          <cell r="BY754">
            <v>2791</v>
          </cell>
          <cell r="CF754">
            <v>1235.9267075693758</v>
          </cell>
          <cell r="CG754">
            <v>3368.97</v>
          </cell>
          <cell r="CJ754">
            <v>0</v>
          </cell>
          <cell r="CK754">
            <v>809.14</v>
          </cell>
          <cell r="CL754">
            <v>0</v>
          </cell>
          <cell r="CM754">
            <v>0</v>
          </cell>
          <cell r="CN754">
            <v>0</v>
          </cell>
          <cell r="CO754">
            <v>0</v>
          </cell>
          <cell r="CX754">
            <v>0</v>
          </cell>
          <cell r="CY754">
            <v>0</v>
          </cell>
          <cell r="DB754">
            <v>0</v>
          </cell>
          <cell r="DC754">
            <v>0</v>
          </cell>
          <cell r="DJ754" t="str">
            <v>МОС</v>
          </cell>
          <cell r="DL754">
            <v>40829</v>
          </cell>
          <cell r="DM754">
            <v>3</v>
          </cell>
          <cell r="DT754">
            <v>930.51</v>
          </cell>
        </row>
        <row r="755">
          <cell r="W755">
            <v>993.52</v>
          </cell>
          <cell r="AF755">
            <v>40765</v>
          </cell>
          <cell r="AG755">
            <v>2644</v>
          </cell>
          <cell r="AH755">
            <v>662.40126382306482</v>
          </cell>
          <cell r="AM755">
            <v>633</v>
          </cell>
          <cell r="AO755">
            <v>628898.16</v>
          </cell>
          <cell r="AQ755">
            <v>419300</v>
          </cell>
          <cell r="AU755">
            <v>0</v>
          </cell>
          <cell r="AW755">
            <v>0</v>
          </cell>
          <cell r="AY755">
            <v>337300</v>
          </cell>
          <cell r="AZ755">
            <v>532.85939968404421</v>
          </cell>
          <cell r="BA755">
            <v>0</v>
          </cell>
          <cell r="BB755">
            <v>0</v>
          </cell>
          <cell r="BC755">
            <v>0</v>
          </cell>
          <cell r="BD755">
            <v>0</v>
          </cell>
          <cell r="BG755">
            <v>0</v>
          </cell>
          <cell r="BH755">
            <v>0</v>
          </cell>
          <cell r="BI755">
            <v>11300</v>
          </cell>
          <cell r="BJ755">
            <v>17.851500789889414</v>
          </cell>
          <cell r="BK755">
            <v>0</v>
          </cell>
          <cell r="BL755">
            <v>0</v>
          </cell>
          <cell r="BM755">
            <v>57800</v>
          </cell>
          <cell r="BN755">
            <v>91.31121642969984</v>
          </cell>
          <cell r="BO755">
            <v>0</v>
          </cell>
          <cell r="BP755">
            <v>0</v>
          </cell>
          <cell r="BY755">
            <v>2791</v>
          </cell>
          <cell r="CF755">
            <v>100.1196211304939</v>
          </cell>
          <cell r="CG755">
            <v>3368.97</v>
          </cell>
          <cell r="CJ755">
            <v>0</v>
          </cell>
          <cell r="CK755">
            <v>662.4</v>
          </cell>
          <cell r="CL755">
            <v>0</v>
          </cell>
          <cell r="CM755">
            <v>0</v>
          </cell>
          <cell r="CN755">
            <v>0</v>
          </cell>
          <cell r="CO755">
            <v>0</v>
          </cell>
          <cell r="CX755">
            <v>0</v>
          </cell>
          <cell r="CY755">
            <v>0</v>
          </cell>
          <cell r="DB755">
            <v>0</v>
          </cell>
          <cell r="DC755">
            <v>0</v>
          </cell>
          <cell r="DJ755" t="str">
            <v>МОС</v>
          </cell>
          <cell r="DL755">
            <v>40829</v>
          </cell>
          <cell r="DM755">
            <v>3</v>
          </cell>
          <cell r="DT755">
            <v>993.52</v>
          </cell>
        </row>
        <row r="756">
          <cell r="W756">
            <v>930.52</v>
          </cell>
          <cell r="AF756">
            <v>40765</v>
          </cell>
          <cell r="AG756">
            <v>2646</v>
          </cell>
          <cell r="AH756">
            <v>809.13705583756348</v>
          </cell>
          <cell r="AM756">
            <v>1576</v>
          </cell>
          <cell r="AO756">
            <v>1466499.52</v>
          </cell>
          <cell r="AQ756">
            <v>1275200</v>
          </cell>
          <cell r="AU756">
            <v>0</v>
          </cell>
          <cell r="AW756">
            <v>0</v>
          </cell>
          <cell r="AY756">
            <v>834493.86899999995</v>
          </cell>
          <cell r="AZ756">
            <v>529.50118591370551</v>
          </cell>
          <cell r="BA756">
            <v>0</v>
          </cell>
          <cell r="BB756">
            <v>0</v>
          </cell>
          <cell r="BC756">
            <v>0</v>
          </cell>
          <cell r="BD756">
            <v>0</v>
          </cell>
          <cell r="BG756">
            <v>0</v>
          </cell>
          <cell r="BH756">
            <v>0</v>
          </cell>
          <cell r="BI756">
            <v>31000</v>
          </cell>
          <cell r="BJ756">
            <v>19.670050761421319</v>
          </cell>
          <cell r="BK756">
            <v>0</v>
          </cell>
          <cell r="BL756">
            <v>0</v>
          </cell>
          <cell r="BM756">
            <v>346807</v>
          </cell>
          <cell r="BN756">
            <v>220.05520304568529</v>
          </cell>
          <cell r="BO756">
            <v>0</v>
          </cell>
          <cell r="BP756">
            <v>0</v>
          </cell>
          <cell r="BY756">
            <v>2791</v>
          </cell>
          <cell r="CF756">
            <v>247.7</v>
          </cell>
          <cell r="CG756">
            <v>3368.97</v>
          </cell>
          <cell r="CJ756">
            <v>0</v>
          </cell>
          <cell r="CK756">
            <v>809.14</v>
          </cell>
          <cell r="CL756">
            <v>0</v>
          </cell>
          <cell r="CM756">
            <v>0</v>
          </cell>
          <cell r="CN756">
            <v>0</v>
          </cell>
          <cell r="CO756">
            <v>0</v>
          </cell>
          <cell r="CX756">
            <v>0</v>
          </cell>
          <cell r="CY756">
            <v>0</v>
          </cell>
          <cell r="DB756">
            <v>0</v>
          </cell>
          <cell r="DC756">
            <v>0</v>
          </cell>
          <cell r="DJ756" t="str">
            <v>ОДА</v>
          </cell>
          <cell r="DL756">
            <v>40828</v>
          </cell>
          <cell r="DM756">
            <v>50</v>
          </cell>
          <cell r="DT756">
            <v>930.52</v>
          </cell>
        </row>
        <row r="757">
          <cell r="W757">
            <v>336.92</v>
          </cell>
          <cell r="AF757">
            <v>40455</v>
          </cell>
          <cell r="AG757">
            <v>2407</v>
          </cell>
          <cell r="AH757">
            <v>300.83966244725741</v>
          </cell>
          <cell r="AM757">
            <v>474</v>
          </cell>
          <cell r="AO757">
            <v>159700.08000000002</v>
          </cell>
          <cell r="AQ757">
            <v>142598</v>
          </cell>
          <cell r="AU757">
            <v>0</v>
          </cell>
          <cell r="AW757">
            <v>0</v>
          </cell>
          <cell r="AY757">
            <v>82370.5</v>
          </cell>
          <cell r="AZ757">
            <v>173.77742616033754</v>
          </cell>
          <cell r="BA757">
            <v>0</v>
          </cell>
          <cell r="BB757">
            <v>0</v>
          </cell>
          <cell r="BC757">
            <v>0</v>
          </cell>
          <cell r="BD757">
            <v>0</v>
          </cell>
          <cell r="BG757">
            <v>0</v>
          </cell>
          <cell r="BH757">
            <v>0</v>
          </cell>
          <cell r="BI757">
            <v>7012</v>
          </cell>
          <cell r="BJ757">
            <v>14.793248945147679</v>
          </cell>
          <cell r="BK757">
            <v>0</v>
          </cell>
          <cell r="BL757">
            <v>0</v>
          </cell>
          <cell r="BM757">
            <v>43495</v>
          </cell>
          <cell r="BN757">
            <v>91.761603375527429</v>
          </cell>
          <cell r="BO757">
            <v>0</v>
          </cell>
          <cell r="BP757">
            <v>0</v>
          </cell>
          <cell r="BY757">
            <v>2791</v>
          </cell>
          <cell r="CF757">
            <v>75.5</v>
          </cell>
          <cell r="CG757">
            <v>1091</v>
          </cell>
          <cell r="CJ757">
            <v>0</v>
          </cell>
          <cell r="CK757">
            <v>300.83999999999997</v>
          </cell>
          <cell r="CL757">
            <v>0</v>
          </cell>
          <cell r="CM757">
            <v>0</v>
          </cell>
          <cell r="CN757">
            <v>0</v>
          </cell>
          <cell r="CO757">
            <v>0</v>
          </cell>
          <cell r="CX757">
            <v>0</v>
          </cell>
          <cell r="CY757">
            <v>0</v>
          </cell>
          <cell r="DB757">
            <v>0</v>
          </cell>
          <cell r="DC757">
            <v>0</v>
          </cell>
          <cell r="DJ757" t="str">
            <v>МОС</v>
          </cell>
          <cell r="DL757">
            <v>40458</v>
          </cell>
          <cell r="DM757" t="str">
            <v>б/н</v>
          </cell>
          <cell r="DO757" t="str">
            <v>тариф на послуги теплопостачання</v>
          </cell>
          <cell r="DT757">
            <v>336.92</v>
          </cell>
        </row>
        <row r="758">
          <cell r="W758">
            <v>936.86</v>
          </cell>
          <cell r="AF758">
            <v>40765</v>
          </cell>
          <cell r="AG758">
            <v>2645</v>
          </cell>
          <cell r="AH758">
            <v>814.66113416320889</v>
          </cell>
          <cell r="AM758">
            <v>1446</v>
          </cell>
          <cell r="AO758">
            <v>1354699.56</v>
          </cell>
          <cell r="AQ758">
            <v>1178000</v>
          </cell>
          <cell r="AU758">
            <v>0</v>
          </cell>
          <cell r="AW758">
            <v>0</v>
          </cell>
          <cell r="AY758">
            <v>765766.88099999994</v>
          </cell>
          <cell r="AZ758">
            <v>529.57598962655595</v>
          </cell>
          <cell r="BA758">
            <v>0</v>
          </cell>
          <cell r="BB758">
            <v>0</v>
          </cell>
          <cell r="BC758">
            <v>0</v>
          </cell>
          <cell r="BD758">
            <v>0</v>
          </cell>
          <cell r="BG758">
            <v>0</v>
          </cell>
          <cell r="BH758">
            <v>0</v>
          </cell>
          <cell r="BI758">
            <v>28500</v>
          </cell>
          <cell r="BJ758">
            <v>19.709543568464731</v>
          </cell>
          <cell r="BK758">
            <v>0</v>
          </cell>
          <cell r="BL758">
            <v>0</v>
          </cell>
          <cell r="BM758">
            <v>321885</v>
          </cell>
          <cell r="BN758">
            <v>222.60373443983403</v>
          </cell>
          <cell r="BO758">
            <v>0</v>
          </cell>
          <cell r="BP758">
            <v>0</v>
          </cell>
          <cell r="BY758">
            <v>2791</v>
          </cell>
          <cell r="CF758">
            <v>227.3</v>
          </cell>
          <cell r="CG758">
            <v>3368.97</v>
          </cell>
          <cell r="CJ758">
            <v>0</v>
          </cell>
          <cell r="CK758">
            <v>814.66</v>
          </cell>
          <cell r="CL758">
            <v>0</v>
          </cell>
          <cell r="CM758">
            <v>0</v>
          </cell>
          <cell r="CN758">
            <v>0</v>
          </cell>
          <cell r="CO758">
            <v>0</v>
          </cell>
          <cell r="CX758">
            <v>0</v>
          </cell>
          <cell r="CY758">
            <v>0</v>
          </cell>
          <cell r="DB758">
            <v>0</v>
          </cell>
          <cell r="DC758">
            <v>0</v>
          </cell>
          <cell r="DJ758" t="str">
            <v>МОС</v>
          </cell>
          <cell r="DL758">
            <v>40830</v>
          </cell>
          <cell r="DM758" t="str">
            <v xml:space="preserve"> б/н</v>
          </cell>
          <cell r="DT758">
            <v>936.86</v>
          </cell>
        </row>
        <row r="759">
          <cell r="W759">
            <v>929.97</v>
          </cell>
          <cell r="AF759">
            <v>40765</v>
          </cell>
          <cell r="AG759">
            <v>2647</v>
          </cell>
          <cell r="AH759">
            <v>808.60534124629078</v>
          </cell>
          <cell r="AM759">
            <v>337</v>
          </cell>
          <cell r="AO759">
            <v>313399.89</v>
          </cell>
          <cell r="AQ759">
            <v>272500</v>
          </cell>
          <cell r="AU759">
            <v>0</v>
          </cell>
          <cell r="AW759">
            <v>0</v>
          </cell>
          <cell r="AY759">
            <v>178555.41</v>
          </cell>
          <cell r="AZ759">
            <v>529.83801186943617</v>
          </cell>
          <cell r="BA759">
            <v>0</v>
          </cell>
          <cell r="BB759">
            <v>0</v>
          </cell>
          <cell r="BC759">
            <v>0</v>
          </cell>
          <cell r="BD759">
            <v>0</v>
          </cell>
          <cell r="BG759">
            <v>0</v>
          </cell>
          <cell r="BH759">
            <v>0</v>
          </cell>
          <cell r="BI759">
            <v>6300</v>
          </cell>
          <cell r="BJ759">
            <v>18.694362017804153</v>
          </cell>
          <cell r="BK759">
            <v>0</v>
          </cell>
          <cell r="BL759">
            <v>0</v>
          </cell>
          <cell r="BM759">
            <v>74300</v>
          </cell>
          <cell r="BN759">
            <v>220.47477744807122</v>
          </cell>
          <cell r="BO759">
            <v>0</v>
          </cell>
          <cell r="BP759">
            <v>0</v>
          </cell>
          <cell r="BY759">
            <v>2791</v>
          </cell>
          <cell r="CF759">
            <v>53</v>
          </cell>
          <cell r="CG759">
            <v>3368.97</v>
          </cell>
          <cell r="CJ759">
            <v>0</v>
          </cell>
          <cell r="CK759">
            <v>808.61</v>
          </cell>
          <cell r="CL759">
            <v>0</v>
          </cell>
          <cell r="CM759">
            <v>0</v>
          </cell>
          <cell r="CN759">
            <v>0</v>
          </cell>
          <cell r="CO759">
            <v>0</v>
          </cell>
          <cell r="CX759">
            <v>0</v>
          </cell>
          <cell r="CY759">
            <v>0</v>
          </cell>
          <cell r="DB759">
            <v>0</v>
          </cell>
          <cell r="DC759">
            <v>0</v>
          </cell>
          <cell r="DJ759" t="str">
            <v>МОС</v>
          </cell>
          <cell r="DL759">
            <v>40827</v>
          </cell>
          <cell r="DM759" t="str">
            <v>б/н</v>
          </cell>
          <cell r="DT759">
            <v>929.97</v>
          </cell>
        </row>
        <row r="760">
          <cell r="W760">
            <v>336.95</v>
          </cell>
          <cell r="AF760">
            <v>40429</v>
          </cell>
          <cell r="AG760" t="str">
            <v>900(к)</v>
          </cell>
          <cell r="AH760">
            <v>311.99064074874008</v>
          </cell>
          <cell r="AM760">
            <v>27780</v>
          </cell>
          <cell r="AO760">
            <v>9360471</v>
          </cell>
          <cell r="AQ760">
            <v>8667100</v>
          </cell>
          <cell r="AU760">
            <v>0</v>
          </cell>
          <cell r="AW760">
            <v>0</v>
          </cell>
          <cell r="AY760">
            <v>4879100</v>
          </cell>
          <cell r="AZ760">
            <v>175.63354931605471</v>
          </cell>
          <cell r="BA760">
            <v>0</v>
          </cell>
          <cell r="BB760">
            <v>0</v>
          </cell>
          <cell r="BC760">
            <v>0</v>
          </cell>
          <cell r="BD760">
            <v>0</v>
          </cell>
          <cell r="BG760">
            <v>0</v>
          </cell>
          <cell r="BH760">
            <v>0</v>
          </cell>
          <cell r="BI760">
            <v>552800</v>
          </cell>
          <cell r="BJ760">
            <v>19.89920806335493</v>
          </cell>
          <cell r="BK760">
            <v>0</v>
          </cell>
          <cell r="BL760">
            <v>0</v>
          </cell>
          <cell r="BM760">
            <v>2346800</v>
          </cell>
          <cell r="BN760">
            <v>84.478041756659465</v>
          </cell>
          <cell r="BO760">
            <v>0</v>
          </cell>
          <cell r="BP760">
            <v>0</v>
          </cell>
          <cell r="BY760">
            <v>1655</v>
          </cell>
          <cell r="CF760">
            <v>4472.1356553620535</v>
          </cell>
          <cell r="CG760">
            <v>1091</v>
          </cell>
          <cell r="CJ760">
            <v>0</v>
          </cell>
          <cell r="CK760">
            <v>0</v>
          </cell>
          <cell r="CL760">
            <v>0</v>
          </cell>
          <cell r="CM760">
            <v>0</v>
          </cell>
          <cell r="CN760">
            <v>0</v>
          </cell>
          <cell r="CO760">
            <v>0</v>
          </cell>
          <cell r="CX760">
            <v>0</v>
          </cell>
          <cell r="CY760">
            <v>0</v>
          </cell>
          <cell r="DB760">
            <v>0</v>
          </cell>
          <cell r="DC760">
            <v>0</v>
          </cell>
          <cell r="DJ760" t="str">
            <v>МОС</v>
          </cell>
          <cell r="DL760">
            <v>40451</v>
          </cell>
          <cell r="DM760" t="str">
            <v>591-14</v>
          </cell>
          <cell r="DO760" t="str">
            <v>на послуги з виробництва, транспортування та постачання теплової енергії</v>
          </cell>
          <cell r="DT760">
            <v>336.95</v>
          </cell>
        </row>
        <row r="761">
          <cell r="W761">
            <v>640.99</v>
          </cell>
          <cell r="AF761">
            <v>40429</v>
          </cell>
          <cell r="AG761" t="str">
            <v>901(к)</v>
          </cell>
          <cell r="AH761">
            <v>552.57575757575762</v>
          </cell>
          <cell r="AM761">
            <v>13200</v>
          </cell>
          <cell r="AO761">
            <v>8461068</v>
          </cell>
          <cell r="AQ761">
            <v>7294000</v>
          </cell>
          <cell r="AU761">
            <v>0</v>
          </cell>
          <cell r="AW761">
            <v>0</v>
          </cell>
          <cell r="AY761">
            <v>5246410</v>
          </cell>
          <cell r="AZ761">
            <v>397.45530303030301</v>
          </cell>
          <cell r="BA761">
            <v>0</v>
          </cell>
          <cell r="BB761">
            <v>0</v>
          </cell>
          <cell r="BC761">
            <v>0</v>
          </cell>
          <cell r="BD761">
            <v>0</v>
          </cell>
          <cell r="BG761">
            <v>0</v>
          </cell>
          <cell r="BH761">
            <v>0</v>
          </cell>
          <cell r="BI761">
            <v>254800</v>
          </cell>
          <cell r="BJ761">
            <v>19.303030303030305</v>
          </cell>
          <cell r="BK761">
            <v>0</v>
          </cell>
          <cell r="BL761">
            <v>0</v>
          </cell>
          <cell r="BM761">
            <v>1332800</v>
          </cell>
          <cell r="BN761">
            <v>100.96969696969697</v>
          </cell>
          <cell r="BO761">
            <v>0</v>
          </cell>
          <cell r="BP761">
            <v>0</v>
          </cell>
          <cell r="BY761">
            <v>1655</v>
          </cell>
          <cell r="CF761">
            <v>2128.4128619763565</v>
          </cell>
          <cell r="CG761">
            <v>2464.94</v>
          </cell>
          <cell r="CJ761">
            <v>0</v>
          </cell>
          <cell r="CK761">
            <v>0</v>
          </cell>
          <cell r="CL761">
            <v>0</v>
          </cell>
          <cell r="CM761">
            <v>0</v>
          </cell>
          <cell r="CN761">
            <v>0</v>
          </cell>
          <cell r="CO761">
            <v>0</v>
          </cell>
          <cell r="CX761">
            <v>0</v>
          </cell>
          <cell r="CY761">
            <v>0</v>
          </cell>
          <cell r="DB761">
            <v>0</v>
          </cell>
          <cell r="DC761">
            <v>0</v>
          </cell>
          <cell r="DJ761" t="str">
            <v>НКРКП</v>
          </cell>
          <cell r="DL761">
            <v>40816</v>
          </cell>
          <cell r="DM761">
            <v>51</v>
          </cell>
          <cell r="DT761">
            <v>848.42</v>
          </cell>
        </row>
        <row r="762">
          <cell r="W762">
            <v>732.95</v>
          </cell>
          <cell r="AF762">
            <v>40429</v>
          </cell>
          <cell r="AG762" t="str">
            <v>902(к)</v>
          </cell>
          <cell r="AH762">
            <v>563.80952380952385</v>
          </cell>
          <cell r="AM762">
            <v>2100</v>
          </cell>
          <cell r="AO762">
            <v>1539195</v>
          </cell>
          <cell r="AQ762">
            <v>1184000</v>
          </cell>
          <cell r="AU762">
            <v>0</v>
          </cell>
          <cell r="AW762">
            <v>0</v>
          </cell>
          <cell r="AY762">
            <v>846051</v>
          </cell>
          <cell r="AZ762">
            <v>402.88142857142856</v>
          </cell>
          <cell r="BA762">
            <v>0</v>
          </cell>
          <cell r="BB762">
            <v>0</v>
          </cell>
          <cell r="BC762">
            <v>0</v>
          </cell>
          <cell r="BD762">
            <v>0</v>
          </cell>
          <cell r="BG762">
            <v>0</v>
          </cell>
          <cell r="BH762">
            <v>0</v>
          </cell>
          <cell r="BI762">
            <v>40300</v>
          </cell>
          <cell r="BJ762">
            <v>19.19047619047619</v>
          </cell>
          <cell r="BK762">
            <v>0</v>
          </cell>
          <cell r="BL762">
            <v>0</v>
          </cell>
          <cell r="BM762">
            <v>221300</v>
          </cell>
          <cell r="BN762">
            <v>105.38095238095238</v>
          </cell>
          <cell r="BO762">
            <v>0</v>
          </cell>
          <cell r="BP762">
            <v>0</v>
          </cell>
          <cell r="BY762">
            <v>1655</v>
          </cell>
          <cell r="CF762">
            <v>343.23391238731978</v>
          </cell>
          <cell r="CG762">
            <v>2464.94</v>
          </cell>
          <cell r="CJ762">
            <v>0</v>
          </cell>
          <cell r="CK762">
            <v>0</v>
          </cell>
          <cell r="CL762">
            <v>0</v>
          </cell>
          <cell r="CM762">
            <v>0</v>
          </cell>
          <cell r="CN762">
            <v>0</v>
          </cell>
          <cell r="CO762">
            <v>0</v>
          </cell>
          <cell r="CX762">
            <v>0</v>
          </cell>
          <cell r="CY762">
            <v>0</v>
          </cell>
          <cell r="DB762">
            <v>0</v>
          </cell>
          <cell r="DC762">
            <v>0</v>
          </cell>
          <cell r="DJ762" t="str">
            <v>НКРКП</v>
          </cell>
          <cell r="DL762">
            <v>40816</v>
          </cell>
          <cell r="DM762">
            <v>51</v>
          </cell>
          <cell r="DT762">
            <v>943.38</v>
          </cell>
        </row>
        <row r="763">
          <cell r="W763">
            <v>516.35833333333335</v>
          </cell>
          <cell r="AF763">
            <v>40452</v>
          </cell>
          <cell r="AG763" t="str">
            <v>№97</v>
          </cell>
          <cell r="AH763">
            <v>461.03647798742139</v>
          </cell>
          <cell r="AM763">
            <v>3975</v>
          </cell>
          <cell r="AO763">
            <v>2052524.375</v>
          </cell>
          <cell r="AQ763">
            <v>1832620</v>
          </cell>
          <cell r="AU763">
            <v>0</v>
          </cell>
          <cell r="AW763">
            <v>0</v>
          </cell>
          <cell r="AY763">
            <v>1492300</v>
          </cell>
          <cell r="AZ763">
            <v>375.42138364779873</v>
          </cell>
          <cell r="BA763">
            <v>0</v>
          </cell>
          <cell r="BB763">
            <v>0</v>
          </cell>
          <cell r="BC763">
            <v>0</v>
          </cell>
          <cell r="BD763">
            <v>0</v>
          </cell>
          <cell r="BG763">
            <v>0</v>
          </cell>
          <cell r="BH763">
            <v>0</v>
          </cell>
          <cell r="BI763">
            <v>57340</v>
          </cell>
          <cell r="BJ763">
            <v>14.425157232704402</v>
          </cell>
          <cell r="BK763">
            <v>0</v>
          </cell>
          <cell r="BL763">
            <v>0</v>
          </cell>
          <cell r="BM763">
            <v>241050</v>
          </cell>
          <cell r="BN763">
            <v>60.641509433962263</v>
          </cell>
          <cell r="BO763">
            <v>0</v>
          </cell>
          <cell r="BP763">
            <v>0</v>
          </cell>
          <cell r="BY763">
            <v>1695</v>
          </cell>
          <cell r="CF763">
            <v>605.41027367806112</v>
          </cell>
          <cell r="CG763">
            <v>2464.94</v>
          </cell>
          <cell r="CJ763">
            <v>0</v>
          </cell>
          <cell r="CK763">
            <v>0</v>
          </cell>
          <cell r="CL763">
            <v>0</v>
          </cell>
          <cell r="CM763">
            <v>0</v>
          </cell>
          <cell r="CN763">
            <v>0</v>
          </cell>
          <cell r="CO763">
            <v>0</v>
          </cell>
          <cell r="CX763">
            <v>0</v>
          </cell>
          <cell r="CY763">
            <v>0</v>
          </cell>
          <cell r="DB763">
            <v>0</v>
          </cell>
          <cell r="DC763">
            <v>0</v>
          </cell>
          <cell r="DJ763" t="str">
            <v>МОС</v>
          </cell>
          <cell r="DL763">
            <v>40906</v>
          </cell>
          <cell r="DM763" t="str">
            <v>№479</v>
          </cell>
          <cell r="DT763">
            <v>788.77</v>
          </cell>
        </row>
        <row r="764">
          <cell r="W764">
            <v>516.05000000000007</v>
          </cell>
          <cell r="AF764">
            <v>40452</v>
          </cell>
          <cell r="AG764" t="str">
            <v>№97</v>
          </cell>
          <cell r="AH764">
            <v>460.76023391812868</v>
          </cell>
          <cell r="AM764">
            <v>855</v>
          </cell>
          <cell r="AO764">
            <v>441222.75000000006</v>
          </cell>
          <cell r="AQ764">
            <v>393950</v>
          </cell>
          <cell r="AU764">
            <v>0</v>
          </cell>
          <cell r="AW764">
            <v>0</v>
          </cell>
          <cell r="AY764">
            <v>320700</v>
          </cell>
          <cell r="AZ764">
            <v>375.08771929824559</v>
          </cell>
          <cell r="BA764">
            <v>0</v>
          </cell>
          <cell r="BB764">
            <v>0</v>
          </cell>
          <cell r="BC764">
            <v>0</v>
          </cell>
          <cell r="BD764">
            <v>0</v>
          </cell>
          <cell r="BG764">
            <v>0</v>
          </cell>
          <cell r="BH764">
            <v>0</v>
          </cell>
          <cell r="BI764">
            <v>12340</v>
          </cell>
          <cell r="BJ764">
            <v>14.432748538011696</v>
          </cell>
          <cell r="BK764">
            <v>0</v>
          </cell>
          <cell r="BL764">
            <v>0</v>
          </cell>
          <cell r="BM764">
            <v>51849</v>
          </cell>
          <cell r="BN764">
            <v>60.642105263157895</v>
          </cell>
          <cell r="BO764">
            <v>0</v>
          </cell>
          <cell r="BP764">
            <v>0</v>
          </cell>
          <cell r="BY764">
            <v>1695</v>
          </cell>
          <cell r="CF764">
            <v>130.10458672422047</v>
          </cell>
          <cell r="CG764">
            <v>2464.94</v>
          </cell>
          <cell r="CJ764">
            <v>0</v>
          </cell>
          <cell r="CK764">
            <v>0</v>
          </cell>
          <cell r="CL764">
            <v>0</v>
          </cell>
          <cell r="CM764">
            <v>0</v>
          </cell>
          <cell r="CN764">
            <v>0</v>
          </cell>
          <cell r="CO764">
            <v>0</v>
          </cell>
          <cell r="CX764">
            <v>0</v>
          </cell>
          <cell r="CY764">
            <v>0</v>
          </cell>
          <cell r="DB764">
            <v>0</v>
          </cell>
          <cell r="DC764">
            <v>0</v>
          </cell>
          <cell r="DJ764" t="str">
            <v>МОС</v>
          </cell>
          <cell r="DL764">
            <v>40906</v>
          </cell>
          <cell r="DM764" t="str">
            <v>№479</v>
          </cell>
          <cell r="DT764">
            <v>788.87</v>
          </cell>
        </row>
        <row r="765">
          <cell r="W765">
            <v>190.44642144485107</v>
          </cell>
          <cell r="AF765">
            <v>39786</v>
          </cell>
          <cell r="AG765" t="str">
            <v>№ 1149</v>
          </cell>
          <cell r="AH765">
            <v>190.44642144485107</v>
          </cell>
          <cell r="AM765">
            <v>21148.2</v>
          </cell>
          <cell r="AO765">
            <v>4027599.0099999993</v>
          </cell>
          <cell r="AQ765">
            <v>4027599.01</v>
          </cell>
          <cell r="AU765">
            <v>0</v>
          </cell>
          <cell r="AW765">
            <v>0</v>
          </cell>
          <cell r="AY765">
            <v>2332980.0556656001</v>
          </cell>
          <cell r="AZ765">
            <v>110.31577418719324</v>
          </cell>
          <cell r="BA765">
            <v>0</v>
          </cell>
          <cell r="BB765">
            <v>0</v>
          </cell>
          <cell r="BC765">
            <v>0</v>
          </cell>
          <cell r="BD765">
            <v>0</v>
          </cell>
          <cell r="BG765">
            <v>0</v>
          </cell>
          <cell r="BH765">
            <v>0</v>
          </cell>
          <cell r="BI765">
            <v>396906.28</v>
          </cell>
          <cell r="BJ765">
            <v>18.767851637491606</v>
          </cell>
          <cell r="BK765">
            <v>0</v>
          </cell>
          <cell r="BL765">
            <v>0</v>
          </cell>
          <cell r="BM765">
            <v>737321.05999999994</v>
          </cell>
          <cell r="BN765">
            <v>34.864483029288543</v>
          </cell>
          <cell r="BO765">
            <v>50735.519999999997</v>
          </cell>
          <cell r="BP765">
            <v>2.3990467273810534</v>
          </cell>
          <cell r="BY765">
            <v>923.34</v>
          </cell>
          <cell r="CF765">
            <v>3207.6390799999999</v>
          </cell>
          <cell r="CG765">
            <v>727.32</v>
          </cell>
          <cell r="CJ765">
            <v>0</v>
          </cell>
          <cell r="CK765">
            <v>0</v>
          </cell>
          <cell r="CL765">
            <v>0</v>
          </cell>
          <cell r="CM765">
            <v>0</v>
          </cell>
          <cell r="CN765">
            <v>0</v>
          </cell>
          <cell r="CO765">
            <v>0</v>
          </cell>
          <cell r="CX765">
            <v>0</v>
          </cell>
          <cell r="CY765">
            <v>0</v>
          </cell>
          <cell r="DB765">
            <v>0</v>
          </cell>
          <cell r="DC765">
            <v>0</v>
          </cell>
          <cell r="DJ765" t="str">
            <v>МОС</v>
          </cell>
          <cell r="DL765">
            <v>39812</v>
          </cell>
          <cell r="DM765" t="str">
            <v>№ 866</v>
          </cell>
          <cell r="DO765" t="str">
            <v>Тариф на теплову енергію</v>
          </cell>
          <cell r="DT765">
            <v>190.45</v>
          </cell>
        </row>
        <row r="766">
          <cell r="W766">
            <v>320.61452070081464</v>
          </cell>
          <cell r="AF766">
            <v>39786</v>
          </cell>
          <cell r="AG766" t="str">
            <v>№ 1150</v>
          </cell>
          <cell r="AH766">
            <v>320.61452070081464</v>
          </cell>
          <cell r="AM766">
            <v>26883</v>
          </cell>
          <cell r="AO766">
            <v>8619080.1600000001</v>
          </cell>
          <cell r="AQ766">
            <v>8619080.1600000001</v>
          </cell>
          <cell r="AU766">
            <v>0</v>
          </cell>
          <cell r="AW766">
            <v>0</v>
          </cell>
          <cell r="AY766">
            <v>6465167.5829202002</v>
          </cell>
          <cell r="AZ766">
            <v>240.49278662798795</v>
          </cell>
          <cell r="BA766">
            <v>0</v>
          </cell>
          <cell r="BB766">
            <v>0</v>
          </cell>
          <cell r="BC766">
            <v>0</v>
          </cell>
          <cell r="BD766">
            <v>0</v>
          </cell>
          <cell r="BG766">
            <v>0</v>
          </cell>
          <cell r="BH766">
            <v>0</v>
          </cell>
          <cell r="BI766">
            <v>504296.54</v>
          </cell>
          <cell r="BJ766">
            <v>18.758938362533943</v>
          </cell>
          <cell r="BK766">
            <v>0</v>
          </cell>
          <cell r="BL766">
            <v>0</v>
          </cell>
          <cell r="BM766">
            <v>937261.9</v>
          </cell>
          <cell r="BN766">
            <v>34.864483130602984</v>
          </cell>
          <cell r="BO766">
            <v>64493.57</v>
          </cell>
          <cell r="BP766">
            <v>2.3990466093813936</v>
          </cell>
          <cell r="BY766">
            <v>923.34</v>
          </cell>
          <cell r="CF766">
            <v>4075.5245300000001</v>
          </cell>
          <cell r="CG766">
            <v>1586.34</v>
          </cell>
          <cell r="CJ766">
            <v>0</v>
          </cell>
          <cell r="CK766">
            <v>0</v>
          </cell>
          <cell r="CL766">
            <v>0</v>
          </cell>
          <cell r="CM766">
            <v>0</v>
          </cell>
          <cell r="CN766">
            <v>0</v>
          </cell>
          <cell r="CO766">
            <v>0</v>
          </cell>
          <cell r="CX766">
            <v>0</v>
          </cell>
          <cell r="CY766">
            <v>0</v>
          </cell>
          <cell r="DB766">
            <v>0</v>
          </cell>
          <cell r="DC766">
            <v>0</v>
          </cell>
          <cell r="DJ766" t="str">
            <v>МОС</v>
          </cell>
          <cell r="DL766">
            <v>39812</v>
          </cell>
          <cell r="DM766" t="str">
            <v>№ 866</v>
          </cell>
          <cell r="DT766">
            <v>320.61</v>
          </cell>
        </row>
        <row r="767">
          <cell r="W767">
            <v>320.73355263157896</v>
          </cell>
          <cell r="AF767">
            <v>39786</v>
          </cell>
          <cell r="AG767" t="str">
            <v>№ 1151</v>
          </cell>
          <cell r="AH767">
            <v>320.73355263157896</v>
          </cell>
          <cell r="AM767">
            <v>15.2</v>
          </cell>
          <cell r="AO767">
            <v>4875.1499999999996</v>
          </cell>
          <cell r="AQ767">
            <v>4875.1499999999996</v>
          </cell>
          <cell r="AU767">
            <v>0</v>
          </cell>
          <cell r="AW767">
            <v>0</v>
          </cell>
          <cell r="AY767">
            <v>3657.1799628000003</v>
          </cell>
          <cell r="AZ767">
            <v>240.60394492105266</v>
          </cell>
          <cell r="BA767">
            <v>0</v>
          </cell>
          <cell r="BB767">
            <v>0</v>
          </cell>
          <cell r="BC767">
            <v>0</v>
          </cell>
          <cell r="BD767">
            <v>0</v>
          </cell>
          <cell r="BG767">
            <v>0</v>
          </cell>
          <cell r="BH767">
            <v>0</v>
          </cell>
          <cell r="BI767">
            <v>285.26</v>
          </cell>
          <cell r="BJ767">
            <v>18.767105263157895</v>
          </cell>
          <cell r="BK767">
            <v>0</v>
          </cell>
          <cell r="BL767">
            <v>0</v>
          </cell>
          <cell r="BM767">
            <v>529.93999999999994</v>
          </cell>
          <cell r="BN767">
            <v>34.864473684210523</v>
          </cell>
          <cell r="BO767">
            <v>36.46</v>
          </cell>
          <cell r="BP767">
            <v>2.3986842105263158</v>
          </cell>
          <cell r="BY767">
            <v>923.34</v>
          </cell>
          <cell r="CF767">
            <v>2.3054200000000002</v>
          </cell>
          <cell r="CG767">
            <v>1586.34</v>
          </cell>
          <cell r="CJ767">
            <v>0</v>
          </cell>
          <cell r="CK767">
            <v>0</v>
          </cell>
          <cell r="CL767">
            <v>0</v>
          </cell>
          <cell r="CM767">
            <v>0</v>
          </cell>
          <cell r="CN767">
            <v>0</v>
          </cell>
          <cell r="CO767">
            <v>0</v>
          </cell>
          <cell r="CX767">
            <v>0</v>
          </cell>
          <cell r="CY767">
            <v>0</v>
          </cell>
          <cell r="DB767">
            <v>0</v>
          </cell>
          <cell r="DC767">
            <v>0</v>
          </cell>
          <cell r="DJ767" t="str">
            <v>МОС</v>
          </cell>
          <cell r="DL767">
            <v>39812</v>
          </cell>
          <cell r="DM767" t="str">
            <v>№ 866</v>
          </cell>
          <cell r="DT767">
            <v>320.73</v>
          </cell>
        </row>
        <row r="768">
          <cell r="W768">
            <v>125.47</v>
          </cell>
          <cell r="AF768">
            <v>40276</v>
          </cell>
          <cell r="AG768">
            <v>9</v>
          </cell>
          <cell r="AH768">
            <v>168.37</v>
          </cell>
          <cell r="AM768">
            <v>8900</v>
          </cell>
          <cell r="AO768">
            <v>1116683</v>
          </cell>
          <cell r="AQ768">
            <v>1498493</v>
          </cell>
          <cell r="AU768">
            <v>0</v>
          </cell>
          <cell r="AW768">
            <v>0</v>
          </cell>
          <cell r="AY768">
            <v>828562.94400000013</v>
          </cell>
          <cell r="AZ768">
            <v>93.09696000000001</v>
          </cell>
          <cell r="BA768">
            <v>0</v>
          </cell>
          <cell r="BB768">
            <v>0</v>
          </cell>
          <cell r="BC768">
            <v>0</v>
          </cell>
          <cell r="BD768">
            <v>0</v>
          </cell>
          <cell r="BG768">
            <v>0</v>
          </cell>
          <cell r="BH768">
            <v>0</v>
          </cell>
          <cell r="BI768">
            <v>138039</v>
          </cell>
          <cell r="BJ768">
            <v>15.51</v>
          </cell>
          <cell r="BK768">
            <v>0</v>
          </cell>
          <cell r="BL768">
            <v>0</v>
          </cell>
          <cell r="BM768">
            <v>344341</v>
          </cell>
          <cell r="BN768">
            <v>38.69</v>
          </cell>
          <cell r="BO768">
            <v>0</v>
          </cell>
          <cell r="BP768">
            <v>0</v>
          </cell>
          <cell r="BY768">
            <v>2219.98</v>
          </cell>
          <cell r="CF768">
            <v>1139.2</v>
          </cell>
          <cell r="CG768">
            <v>727.32</v>
          </cell>
          <cell r="CJ768">
            <v>0</v>
          </cell>
          <cell r="CK768">
            <v>0</v>
          </cell>
          <cell r="CL768">
            <v>0</v>
          </cell>
          <cell r="CM768">
            <v>0</v>
          </cell>
          <cell r="CN768">
            <v>0</v>
          </cell>
          <cell r="CO768">
            <v>0</v>
          </cell>
          <cell r="CX768">
            <v>0</v>
          </cell>
          <cell r="CY768">
            <v>0</v>
          </cell>
          <cell r="DB768">
            <v>0</v>
          </cell>
          <cell r="DC768">
            <v>0</v>
          </cell>
          <cell r="DJ768" t="str">
            <v>МОС</v>
          </cell>
          <cell r="DL768">
            <v>40694</v>
          </cell>
          <cell r="DM768">
            <v>857</v>
          </cell>
          <cell r="DO768" t="str">
            <v>тариф на теплову енергію</v>
          </cell>
          <cell r="DT768">
            <v>169.38</v>
          </cell>
        </row>
        <row r="769">
          <cell r="W769">
            <v>360.51</v>
          </cell>
          <cell r="AF769">
            <v>40023</v>
          </cell>
          <cell r="AG769">
            <v>209</v>
          </cell>
          <cell r="AH769">
            <v>360.51</v>
          </cell>
          <cell r="AM769">
            <v>650</v>
          </cell>
          <cell r="AO769">
            <v>234331.5</v>
          </cell>
          <cell r="AQ769">
            <v>234331.5</v>
          </cell>
          <cell r="AU769">
            <v>0</v>
          </cell>
          <cell r="AW769">
            <v>0</v>
          </cell>
          <cell r="AY769">
            <v>185403.712</v>
          </cell>
          <cell r="AZ769">
            <v>285.23647999999997</v>
          </cell>
          <cell r="BA769">
            <v>0</v>
          </cell>
          <cell r="BB769">
            <v>0</v>
          </cell>
          <cell r="BC769">
            <v>0</v>
          </cell>
          <cell r="BD769">
            <v>0</v>
          </cell>
          <cell r="BG769">
            <v>0</v>
          </cell>
          <cell r="BH769">
            <v>0</v>
          </cell>
          <cell r="BI769">
            <v>10082</v>
          </cell>
          <cell r="BJ769">
            <v>15.510769230769231</v>
          </cell>
          <cell r="BK769">
            <v>0</v>
          </cell>
          <cell r="BL769">
            <v>0</v>
          </cell>
          <cell r="BM769">
            <v>25149</v>
          </cell>
          <cell r="BN769">
            <v>38.690769230769227</v>
          </cell>
          <cell r="BO769">
            <v>0</v>
          </cell>
          <cell r="BP769">
            <v>0</v>
          </cell>
          <cell r="BY769">
            <v>2219.98</v>
          </cell>
          <cell r="CF769">
            <v>83.2</v>
          </cell>
          <cell r="CG769">
            <v>2228.41</v>
          </cell>
          <cell r="CJ769">
            <v>0</v>
          </cell>
          <cell r="CK769">
            <v>0</v>
          </cell>
          <cell r="CL769">
            <v>0</v>
          </cell>
          <cell r="CM769">
            <v>0</v>
          </cell>
          <cell r="CN769">
            <v>0</v>
          </cell>
          <cell r="CO769">
            <v>0</v>
          </cell>
          <cell r="CX769">
            <v>0</v>
          </cell>
          <cell r="CY769">
            <v>0</v>
          </cell>
          <cell r="DB769">
            <v>0</v>
          </cell>
          <cell r="DC769">
            <v>0</v>
          </cell>
          <cell r="DJ769" t="str">
            <v>НКРЕ</v>
          </cell>
          <cell r="DL769">
            <v>40942</v>
          </cell>
          <cell r="DM769">
            <v>51</v>
          </cell>
          <cell r="DT769">
            <v>572.53</v>
          </cell>
        </row>
        <row r="770">
          <cell r="W770">
            <v>360.51</v>
          </cell>
          <cell r="AF770">
            <v>40023</v>
          </cell>
          <cell r="AG770">
            <v>209</v>
          </cell>
          <cell r="AH770">
            <v>360.51005747126436</v>
          </cell>
          <cell r="AM770">
            <v>6960</v>
          </cell>
          <cell r="AO770">
            <v>2509149.6</v>
          </cell>
          <cell r="AQ770">
            <v>2509150</v>
          </cell>
          <cell r="AU770">
            <v>0</v>
          </cell>
          <cell r="AW770">
            <v>0</v>
          </cell>
          <cell r="AY770">
            <v>1985245.9007999999</v>
          </cell>
          <cell r="AZ770">
            <v>285.23647999999997</v>
          </cell>
          <cell r="BA770">
            <v>0</v>
          </cell>
          <cell r="BB770">
            <v>0</v>
          </cell>
          <cell r="BC770">
            <v>0</v>
          </cell>
          <cell r="BD770">
            <v>0</v>
          </cell>
          <cell r="BG770">
            <v>0</v>
          </cell>
          <cell r="BH770">
            <v>0</v>
          </cell>
          <cell r="BI770">
            <v>107950</v>
          </cell>
          <cell r="BJ770">
            <v>15.510057471264368</v>
          </cell>
          <cell r="BK770">
            <v>0</v>
          </cell>
          <cell r="BL770">
            <v>0</v>
          </cell>
          <cell r="BM770">
            <v>269282</v>
          </cell>
          <cell r="BN770">
            <v>38.689942528735635</v>
          </cell>
          <cell r="BO770">
            <v>0</v>
          </cell>
          <cell r="BP770">
            <v>0</v>
          </cell>
          <cell r="BY770">
            <v>2219.98</v>
          </cell>
          <cell r="CF770">
            <v>890.88</v>
          </cell>
          <cell r="CG770">
            <v>2228.41</v>
          </cell>
          <cell r="CJ770">
            <v>0</v>
          </cell>
          <cell r="CK770">
            <v>0</v>
          </cell>
          <cell r="CL770">
            <v>0</v>
          </cell>
          <cell r="CM770">
            <v>0</v>
          </cell>
          <cell r="CN770">
            <v>0</v>
          </cell>
          <cell r="CO770">
            <v>0</v>
          </cell>
          <cell r="CX770">
            <v>0</v>
          </cell>
          <cell r="CY770">
            <v>0</v>
          </cell>
          <cell r="DB770">
            <v>0</v>
          </cell>
          <cell r="DC770">
            <v>0</v>
          </cell>
          <cell r="DJ770" t="str">
            <v>НКРЕ</v>
          </cell>
          <cell r="DL770">
            <v>40942</v>
          </cell>
          <cell r="DM770">
            <v>51</v>
          </cell>
          <cell r="DT770">
            <v>572.53</v>
          </cell>
        </row>
        <row r="771">
          <cell r="W771">
            <v>511.14800000000002</v>
          </cell>
          <cell r="AF771">
            <v>39959</v>
          </cell>
          <cell r="AG771" t="str">
            <v xml:space="preserve">6/1/3-248 6/1/1-106(від 17.02.2009) </v>
          </cell>
          <cell r="AH771">
            <v>508.54493709233475</v>
          </cell>
          <cell r="AM771">
            <v>2646</v>
          </cell>
          <cell r="AO771">
            <v>1352497.608</v>
          </cell>
          <cell r="AQ771">
            <v>1345609.9035463177</v>
          </cell>
          <cell r="AU771">
            <v>1316082.3070495534</v>
          </cell>
          <cell r="AW771">
            <v>0</v>
          </cell>
          <cell r="AY771">
            <v>0</v>
          </cell>
          <cell r="AZ771">
            <v>0</v>
          </cell>
          <cell r="BA771">
            <v>0</v>
          </cell>
          <cell r="BB771">
            <v>0</v>
          </cell>
          <cell r="BC771">
            <v>0</v>
          </cell>
          <cell r="BD771">
            <v>0</v>
          </cell>
          <cell r="BG771">
            <v>0</v>
          </cell>
          <cell r="BH771">
            <v>0</v>
          </cell>
          <cell r="BI771">
            <v>0</v>
          </cell>
          <cell r="BJ771">
            <v>0</v>
          </cell>
          <cell r="BK771">
            <v>0</v>
          </cell>
          <cell r="BL771">
            <v>0</v>
          </cell>
          <cell r="BM771">
            <v>10233</v>
          </cell>
          <cell r="BN771">
            <v>3.8673469387755102</v>
          </cell>
          <cell r="BO771">
            <v>0</v>
          </cell>
          <cell r="BP771">
            <v>0</v>
          </cell>
          <cell r="BY771">
            <v>1838.1</v>
          </cell>
          <cell r="CF771">
            <v>0</v>
          </cell>
          <cell r="CG771">
            <v>0</v>
          </cell>
          <cell r="CJ771">
            <v>3289.7945864235435</v>
          </cell>
          <cell r="CK771">
            <v>400.04999475675919</v>
          </cell>
          <cell r="CL771">
            <v>819.54</v>
          </cell>
          <cell r="CM771">
            <v>0</v>
          </cell>
          <cell r="CN771">
            <v>0</v>
          </cell>
          <cell r="CO771">
            <v>0</v>
          </cell>
          <cell r="CX771">
            <v>0</v>
          </cell>
          <cell r="CY771">
            <v>0</v>
          </cell>
          <cell r="DB771">
            <v>0</v>
          </cell>
          <cell r="DC771">
            <v>0</v>
          </cell>
          <cell r="DJ771" t="str">
            <v>МОС</v>
          </cell>
          <cell r="DL771">
            <v>41144</v>
          </cell>
          <cell r="DM771" t="str">
            <v>Рішення №688</v>
          </cell>
          <cell r="DT771">
            <v>869.41</v>
          </cell>
        </row>
        <row r="772">
          <cell r="W772">
            <v>560.72</v>
          </cell>
          <cell r="AF772">
            <v>39959</v>
          </cell>
          <cell r="AG772" t="str">
            <v xml:space="preserve">6/1/3-248 6/1/1-106(від 17.02.2009) </v>
          </cell>
          <cell r="AH772">
            <v>508.54021847550541</v>
          </cell>
          <cell r="AM772">
            <v>103199</v>
          </cell>
          <cell r="AO772">
            <v>57865743.280000001</v>
          </cell>
          <cell r="AQ772">
            <v>52480842.006453685</v>
          </cell>
          <cell r="AU772">
            <v>51329696.902950443</v>
          </cell>
          <cell r="AW772">
            <v>0</v>
          </cell>
          <cell r="AY772">
            <v>0</v>
          </cell>
          <cell r="AZ772">
            <v>0</v>
          </cell>
          <cell r="BA772">
            <v>0</v>
          </cell>
          <cell r="BB772">
            <v>0</v>
          </cell>
          <cell r="BC772">
            <v>0</v>
          </cell>
          <cell r="BD772">
            <v>0</v>
          </cell>
          <cell r="BG772">
            <v>0</v>
          </cell>
          <cell r="BH772">
            <v>0</v>
          </cell>
          <cell r="BI772">
            <v>0</v>
          </cell>
          <cell r="BJ772">
            <v>0</v>
          </cell>
          <cell r="BK772">
            <v>0</v>
          </cell>
          <cell r="BL772">
            <v>0</v>
          </cell>
          <cell r="BM772">
            <v>399106</v>
          </cell>
          <cell r="BN772">
            <v>3.8673436758108122</v>
          </cell>
          <cell r="BO772">
            <v>0</v>
          </cell>
          <cell r="BP772">
            <v>0</v>
          </cell>
          <cell r="BY772">
            <v>1838.1</v>
          </cell>
          <cell r="CF772">
            <v>0</v>
          </cell>
          <cell r="CG772">
            <v>0</v>
          </cell>
          <cell r="CJ772">
            <v>128308.20541357646</v>
          </cell>
          <cell r="CK772">
            <v>400.04999475675919</v>
          </cell>
          <cell r="CL772">
            <v>819.54</v>
          </cell>
          <cell r="CM772">
            <v>0</v>
          </cell>
          <cell r="CN772">
            <v>0</v>
          </cell>
          <cell r="CO772">
            <v>0</v>
          </cell>
          <cell r="CX772">
            <v>0</v>
          </cell>
          <cell r="CY772">
            <v>0</v>
          </cell>
          <cell r="DB772">
            <v>0</v>
          </cell>
          <cell r="DC772">
            <v>0</v>
          </cell>
          <cell r="DJ772" t="str">
            <v>МОС</v>
          </cell>
          <cell r="DL772">
            <v>41144</v>
          </cell>
          <cell r="DM772" t="str">
            <v>Рішення №688</v>
          </cell>
          <cell r="DT772">
            <v>958.41</v>
          </cell>
        </row>
        <row r="773">
          <cell r="W773">
            <v>490.5</v>
          </cell>
          <cell r="AF773">
            <v>40099</v>
          </cell>
          <cell r="AG773">
            <v>458</v>
          </cell>
          <cell r="AH773">
            <v>438.12105263157895</v>
          </cell>
          <cell r="AM773">
            <v>380</v>
          </cell>
          <cell r="AO773">
            <v>186390</v>
          </cell>
          <cell r="AQ773">
            <v>166486</v>
          </cell>
          <cell r="AU773">
            <v>0</v>
          </cell>
          <cell r="AW773">
            <v>0</v>
          </cell>
          <cell r="AY773">
            <v>139782.6</v>
          </cell>
          <cell r="AZ773">
            <v>367.84894736842108</v>
          </cell>
          <cell r="BA773">
            <v>0</v>
          </cell>
          <cell r="BB773">
            <v>0</v>
          </cell>
          <cell r="BC773">
            <v>0</v>
          </cell>
          <cell r="BD773">
            <v>0</v>
          </cell>
          <cell r="BG773">
            <v>3420</v>
          </cell>
          <cell r="BH773">
            <v>9</v>
          </cell>
          <cell r="BI773">
            <v>0</v>
          </cell>
          <cell r="BJ773">
            <v>0</v>
          </cell>
          <cell r="BK773">
            <v>0</v>
          </cell>
          <cell r="BL773">
            <v>0</v>
          </cell>
          <cell r="BM773">
            <v>8307</v>
          </cell>
          <cell r="BN773">
            <v>21.860526315789475</v>
          </cell>
          <cell r="BO773">
            <v>5464</v>
          </cell>
          <cell r="BP773">
            <v>14.378947368421052</v>
          </cell>
          <cell r="BY773">
            <v>1527.88</v>
          </cell>
          <cell r="CF773">
            <v>63.2</v>
          </cell>
          <cell r="CG773">
            <v>2211.75</v>
          </cell>
          <cell r="CJ773">
            <v>0</v>
          </cell>
          <cell r="CK773">
            <v>0</v>
          </cell>
          <cell r="CL773">
            <v>0</v>
          </cell>
          <cell r="CM773">
            <v>0</v>
          </cell>
          <cell r="CN773">
            <v>0</v>
          </cell>
          <cell r="CO773">
            <v>0</v>
          </cell>
          <cell r="CX773">
            <v>0</v>
          </cell>
          <cell r="CY773">
            <v>0</v>
          </cell>
          <cell r="DB773">
            <v>0</v>
          </cell>
          <cell r="DC773">
            <v>0</v>
          </cell>
          <cell r="DJ773" t="str">
            <v>МОС</v>
          </cell>
          <cell r="DL773">
            <v>40638</v>
          </cell>
          <cell r="DM773" t="str">
            <v>№206</v>
          </cell>
          <cell r="DT773">
            <v>490.5</v>
          </cell>
        </row>
        <row r="774">
          <cell r="W774">
            <v>490.5</v>
          </cell>
          <cell r="AF774">
            <v>40099</v>
          </cell>
          <cell r="AG774">
            <v>458</v>
          </cell>
          <cell r="AH774">
            <v>438.11999069388708</v>
          </cell>
          <cell r="AM774">
            <v>34386</v>
          </cell>
          <cell r="AO774">
            <v>16866333</v>
          </cell>
          <cell r="AQ774">
            <v>15065194</v>
          </cell>
          <cell r="AU774">
            <v>0</v>
          </cell>
          <cell r="AW774">
            <v>0</v>
          </cell>
          <cell r="AY774">
            <v>12648843.4275</v>
          </cell>
          <cell r="AZ774">
            <v>367.84864268888504</v>
          </cell>
          <cell r="BA774">
            <v>0</v>
          </cell>
          <cell r="BB774">
            <v>0</v>
          </cell>
          <cell r="BC774">
            <v>0</v>
          </cell>
          <cell r="BD774">
            <v>0</v>
          </cell>
          <cell r="BG774">
            <v>309474</v>
          </cell>
          <cell r="BH774">
            <v>9</v>
          </cell>
          <cell r="BI774">
            <v>0</v>
          </cell>
          <cell r="BJ774">
            <v>0</v>
          </cell>
          <cell r="BK774">
            <v>0</v>
          </cell>
          <cell r="BL774">
            <v>0</v>
          </cell>
          <cell r="BM774">
            <v>751680</v>
          </cell>
          <cell r="BN774">
            <v>21.860059326470076</v>
          </cell>
          <cell r="BO774">
            <v>494471</v>
          </cell>
          <cell r="BP774">
            <v>14.380009306112953</v>
          </cell>
          <cell r="BY774">
            <v>1527.88</v>
          </cell>
          <cell r="CF774">
            <v>5718.93</v>
          </cell>
          <cell r="CG774">
            <v>2211.75</v>
          </cell>
          <cell r="CJ774">
            <v>0</v>
          </cell>
          <cell r="CK774">
            <v>0</v>
          </cell>
          <cell r="CL774">
            <v>0</v>
          </cell>
          <cell r="CM774">
            <v>0</v>
          </cell>
          <cell r="CN774">
            <v>0</v>
          </cell>
          <cell r="CO774">
            <v>0</v>
          </cell>
          <cell r="CX774">
            <v>0</v>
          </cell>
          <cell r="CY774">
            <v>0</v>
          </cell>
          <cell r="DB774">
            <v>0</v>
          </cell>
          <cell r="DC774">
            <v>0</v>
          </cell>
          <cell r="DJ774" t="str">
            <v>МОС</v>
          </cell>
          <cell r="DL774">
            <v>40638</v>
          </cell>
          <cell r="DM774" t="str">
            <v>№206</v>
          </cell>
          <cell r="DT774">
            <v>490.5</v>
          </cell>
        </row>
        <row r="775">
          <cell r="W775">
            <v>325.61669999999998</v>
          </cell>
          <cell r="AF775">
            <v>40451</v>
          </cell>
          <cell r="AG775">
            <v>481</v>
          </cell>
          <cell r="AH775">
            <v>312.3258158389998</v>
          </cell>
          <cell r="AM775">
            <v>35016.1</v>
          </cell>
          <cell r="AO775">
            <v>11401826.928869998</v>
          </cell>
          <cell r="AQ775">
            <v>10936432</v>
          </cell>
          <cell r="AU775">
            <v>0</v>
          </cell>
          <cell r="AW775">
            <v>0</v>
          </cell>
          <cell r="AY775">
            <v>5087223.8999999994</v>
          </cell>
          <cell r="AZ775">
            <v>145.28242437050383</v>
          </cell>
          <cell r="BA775">
            <v>749273</v>
          </cell>
          <cell r="BB775">
            <v>21.397956939807688</v>
          </cell>
          <cell r="BC775">
            <v>0</v>
          </cell>
          <cell r="BD775">
            <v>0</v>
          </cell>
          <cell r="BG775">
            <v>0</v>
          </cell>
          <cell r="BH775">
            <v>0</v>
          </cell>
          <cell r="BI775">
            <v>442657</v>
          </cell>
          <cell r="BJ775">
            <v>12.641527754375845</v>
          </cell>
          <cell r="BK775">
            <v>0</v>
          </cell>
          <cell r="BL775">
            <v>0</v>
          </cell>
          <cell r="BM775">
            <v>4147409</v>
          </cell>
          <cell r="BN775">
            <v>118.44291625852108</v>
          </cell>
          <cell r="BO775">
            <v>0</v>
          </cell>
          <cell r="BP775">
            <v>0</v>
          </cell>
          <cell r="BY775">
            <v>1591.04</v>
          </cell>
          <cell r="CF775">
            <v>4662.8999999999996</v>
          </cell>
          <cell r="CG775">
            <v>1091</v>
          </cell>
          <cell r="CJ775">
            <v>0</v>
          </cell>
          <cell r="CK775">
            <v>0</v>
          </cell>
          <cell r="CL775">
            <v>0</v>
          </cell>
          <cell r="CM775">
            <v>0</v>
          </cell>
          <cell r="CN775">
            <v>0</v>
          </cell>
          <cell r="CO775">
            <v>0</v>
          </cell>
          <cell r="CX775">
            <v>0</v>
          </cell>
          <cell r="CY775">
            <v>0</v>
          </cell>
          <cell r="DB775">
            <v>0</v>
          </cell>
          <cell r="DC775">
            <v>0</v>
          </cell>
          <cell r="DJ775" t="str">
            <v>МОС</v>
          </cell>
          <cell r="DL775">
            <v>40508</v>
          </cell>
          <cell r="DM775">
            <v>3258</v>
          </cell>
          <cell r="DO775" t="str">
            <v>Тарифи на послуги  теплопостачання та гарячого водопостачання</v>
          </cell>
          <cell r="DT775">
            <v>326.62</v>
          </cell>
        </row>
        <row r="776">
          <cell r="W776">
            <v>459.63</v>
          </cell>
          <cell r="AF776">
            <v>40490</v>
          </cell>
          <cell r="AG776">
            <v>568</v>
          </cell>
          <cell r="AH776">
            <v>447.33405585152684</v>
          </cell>
          <cell r="AM776">
            <v>1148.76</v>
          </cell>
          <cell r="AO776">
            <v>528004.5588</v>
          </cell>
          <cell r="AQ776">
            <v>513879.47</v>
          </cell>
          <cell r="AU776">
            <v>0</v>
          </cell>
          <cell r="AW776">
            <v>0</v>
          </cell>
          <cell r="AY776">
            <v>386956.35168000002</v>
          </cell>
          <cell r="AZ776">
            <v>336.84699300114909</v>
          </cell>
          <cell r="BA776">
            <v>0</v>
          </cell>
          <cell r="BB776">
            <v>0</v>
          </cell>
          <cell r="BC776">
            <v>0</v>
          </cell>
          <cell r="BD776">
            <v>0</v>
          </cell>
          <cell r="BG776">
            <v>0</v>
          </cell>
          <cell r="BH776">
            <v>0</v>
          </cell>
          <cell r="BI776">
            <v>8844.6</v>
          </cell>
          <cell r="BJ776">
            <v>7.6992583307218219</v>
          </cell>
          <cell r="BK776">
            <v>0</v>
          </cell>
          <cell r="BL776">
            <v>0</v>
          </cell>
          <cell r="BM776">
            <v>101063</v>
          </cell>
          <cell r="BN776">
            <v>87.975730352728164</v>
          </cell>
          <cell r="BO776">
            <v>0</v>
          </cell>
          <cell r="BP776">
            <v>0</v>
          </cell>
          <cell r="BY776">
            <v>2116.19</v>
          </cell>
          <cell r="CF776">
            <v>154.84200000000001</v>
          </cell>
          <cell r="CG776">
            <v>2499.04</v>
          </cell>
          <cell r="CJ776">
            <v>0</v>
          </cell>
          <cell r="CK776">
            <v>0</v>
          </cell>
          <cell r="CL776">
            <v>0</v>
          </cell>
          <cell r="CM776">
            <v>0</v>
          </cell>
          <cell r="CN776">
            <v>0</v>
          </cell>
          <cell r="CO776">
            <v>0</v>
          </cell>
          <cell r="CX776">
            <v>0</v>
          </cell>
          <cell r="CY776">
            <v>0</v>
          </cell>
          <cell r="DB776">
            <v>0</v>
          </cell>
          <cell r="DC776">
            <v>0</v>
          </cell>
          <cell r="DJ776" t="str">
            <v>МОС</v>
          </cell>
          <cell r="DL776">
            <v>40508</v>
          </cell>
          <cell r="DM776">
            <v>3258</v>
          </cell>
          <cell r="DT776">
            <v>459.63</v>
          </cell>
        </row>
        <row r="777">
          <cell r="W777">
            <v>432.35</v>
          </cell>
          <cell r="AF777">
            <v>40451</v>
          </cell>
          <cell r="AG777">
            <v>482</v>
          </cell>
          <cell r="AH777">
            <v>430.20834116241139</v>
          </cell>
          <cell r="AM777">
            <v>2661.02</v>
          </cell>
          <cell r="AO777">
            <v>1150491.997</v>
          </cell>
          <cell r="AQ777">
            <v>1144793</v>
          </cell>
          <cell r="AU777">
            <v>0</v>
          </cell>
          <cell r="AW777">
            <v>0</v>
          </cell>
          <cell r="AY777">
            <v>403222.68999999994</v>
          </cell>
          <cell r="AZ777">
            <v>151.52937219562421</v>
          </cell>
          <cell r="BA777">
            <v>0</v>
          </cell>
          <cell r="BB777">
            <v>0</v>
          </cell>
          <cell r="BC777">
            <v>0</v>
          </cell>
          <cell r="BD777">
            <v>0</v>
          </cell>
          <cell r="BG777">
            <v>0</v>
          </cell>
          <cell r="BH777">
            <v>0</v>
          </cell>
          <cell r="BI777">
            <v>19197</v>
          </cell>
          <cell r="BJ777">
            <v>7.2141509646676836</v>
          </cell>
          <cell r="BK777">
            <v>0</v>
          </cell>
          <cell r="BL777">
            <v>0</v>
          </cell>
          <cell r="BM777">
            <v>636589</v>
          </cell>
          <cell r="BN777">
            <v>239.22743910229912</v>
          </cell>
          <cell r="BO777">
            <v>0</v>
          </cell>
          <cell r="BP777">
            <v>0</v>
          </cell>
          <cell r="BY777">
            <v>1593.09</v>
          </cell>
          <cell r="CF777">
            <v>369.59</v>
          </cell>
          <cell r="CG777">
            <v>1091</v>
          </cell>
          <cell r="CJ777">
            <v>0</v>
          </cell>
          <cell r="CK777">
            <v>0</v>
          </cell>
          <cell r="CL777">
            <v>0</v>
          </cell>
          <cell r="CM777">
            <v>0</v>
          </cell>
          <cell r="CN777">
            <v>0</v>
          </cell>
          <cell r="CO777">
            <v>0</v>
          </cell>
          <cell r="CX777">
            <v>0</v>
          </cell>
          <cell r="CY777">
            <v>0</v>
          </cell>
          <cell r="DB777">
            <v>0</v>
          </cell>
          <cell r="DC777">
            <v>0</v>
          </cell>
          <cell r="DJ777" t="str">
            <v>МОС</v>
          </cell>
          <cell r="DL777">
            <v>40508</v>
          </cell>
          <cell r="DM777">
            <v>696</v>
          </cell>
          <cell r="DO777" t="str">
            <v>Тарифи на послуги  теплопостачання та гарячого водопостачання</v>
          </cell>
          <cell r="DT777">
            <v>432.35</v>
          </cell>
        </row>
        <row r="778">
          <cell r="W778">
            <v>658.26</v>
          </cell>
          <cell r="AF778">
            <v>40490</v>
          </cell>
          <cell r="AG778">
            <v>567</v>
          </cell>
          <cell r="AH778">
            <v>626.48183801822609</v>
          </cell>
          <cell r="AM778">
            <v>779.1</v>
          </cell>
          <cell r="AO778">
            <v>512850.36599999998</v>
          </cell>
          <cell r="AQ778">
            <v>488092</v>
          </cell>
          <cell r="AU778">
            <v>0</v>
          </cell>
          <cell r="AW778">
            <v>0</v>
          </cell>
          <cell r="AY778">
            <v>270421.11839999998</v>
          </cell>
          <cell r="AZ778">
            <v>347.09423488640738</v>
          </cell>
          <cell r="BA778">
            <v>0</v>
          </cell>
          <cell r="BB778">
            <v>0</v>
          </cell>
          <cell r="BC778">
            <v>0</v>
          </cell>
          <cell r="BD778">
            <v>0</v>
          </cell>
          <cell r="BG778">
            <v>0</v>
          </cell>
          <cell r="BH778">
            <v>0</v>
          </cell>
          <cell r="BI778">
            <v>11275.6</v>
          </cell>
          <cell r="BJ778">
            <v>14.472596585804133</v>
          </cell>
          <cell r="BK778">
            <v>0</v>
          </cell>
          <cell r="BL778">
            <v>0</v>
          </cell>
          <cell r="BM778">
            <v>190584</v>
          </cell>
          <cell r="BN778">
            <v>244.62071621101271</v>
          </cell>
          <cell r="BO778">
            <v>0</v>
          </cell>
          <cell r="BP778">
            <v>0</v>
          </cell>
          <cell r="BY778">
            <v>1980.16</v>
          </cell>
          <cell r="CF778">
            <v>108.21</v>
          </cell>
          <cell r="CG778">
            <v>2499.04</v>
          </cell>
          <cell r="CJ778">
            <v>0</v>
          </cell>
          <cell r="CK778">
            <v>0</v>
          </cell>
          <cell r="CL778">
            <v>0</v>
          </cell>
          <cell r="CM778">
            <v>0</v>
          </cell>
          <cell r="CN778">
            <v>0</v>
          </cell>
          <cell r="CO778">
            <v>0</v>
          </cell>
          <cell r="CX778">
            <v>0</v>
          </cell>
          <cell r="CY778">
            <v>0</v>
          </cell>
          <cell r="DB778">
            <v>0</v>
          </cell>
          <cell r="DC778">
            <v>0</v>
          </cell>
          <cell r="DJ778" t="str">
            <v>МОС</v>
          </cell>
          <cell r="DL778">
            <v>40557</v>
          </cell>
          <cell r="DM778">
            <v>22</v>
          </cell>
          <cell r="DT778">
            <v>658.26</v>
          </cell>
        </row>
        <row r="779">
          <cell r="W779">
            <v>396.31734999999998</v>
          </cell>
          <cell r="AF779">
            <v>40431</v>
          </cell>
          <cell r="AG779">
            <v>440</v>
          </cell>
          <cell r="AH779">
            <v>379.27594222781147</v>
          </cell>
          <cell r="AM779">
            <v>44609.7</v>
          </cell>
          <cell r="AO779">
            <v>17679598.088294998</v>
          </cell>
          <cell r="AQ779">
            <v>16919386</v>
          </cell>
          <cell r="AU779">
            <v>0</v>
          </cell>
          <cell r="AW779">
            <v>2220779.9999999995</v>
          </cell>
          <cell r="AY779">
            <v>8603298.6999999993</v>
          </cell>
          <cell r="AZ779">
            <v>192.85712972739111</v>
          </cell>
          <cell r="BA779">
            <v>0</v>
          </cell>
          <cell r="BB779">
            <v>0</v>
          </cell>
          <cell r="BC779">
            <v>0</v>
          </cell>
          <cell r="BD779">
            <v>0</v>
          </cell>
          <cell r="BG779">
            <v>0</v>
          </cell>
          <cell r="BH779">
            <v>0</v>
          </cell>
          <cell r="BI779">
            <v>244600</v>
          </cell>
          <cell r="BJ779">
            <v>5.483112417254544</v>
          </cell>
          <cell r="BK779">
            <v>0</v>
          </cell>
          <cell r="BL779">
            <v>0</v>
          </cell>
          <cell r="BM779">
            <v>4376840</v>
          </cell>
          <cell r="BN779">
            <v>98.114087294915691</v>
          </cell>
          <cell r="BO779">
            <v>0</v>
          </cell>
          <cell r="BP779">
            <v>0</v>
          </cell>
          <cell r="BY779">
            <v>0</v>
          </cell>
          <cell r="CF779">
            <v>7885.7</v>
          </cell>
          <cell r="CG779">
            <v>1091</v>
          </cell>
          <cell r="CJ779">
            <v>0</v>
          </cell>
          <cell r="CK779">
            <v>0</v>
          </cell>
          <cell r="CL779">
            <v>0</v>
          </cell>
          <cell r="CM779">
            <v>38608.83171070931</v>
          </cell>
          <cell r="CN779">
            <v>57.52</v>
          </cell>
          <cell r="CO779">
            <v>57.52</v>
          </cell>
          <cell r="CX779">
            <v>0</v>
          </cell>
          <cell r="CY779">
            <v>0</v>
          </cell>
          <cell r="DB779">
            <v>0</v>
          </cell>
          <cell r="DC779">
            <v>0</v>
          </cell>
          <cell r="DJ779" t="str">
            <v>МОС</v>
          </cell>
          <cell r="DL779">
            <v>40837</v>
          </cell>
          <cell r="DM779">
            <v>234</v>
          </cell>
          <cell r="DO779" t="str">
            <v>Тариф на послуги централізованого опалення</v>
          </cell>
          <cell r="DT779">
            <v>437.38</v>
          </cell>
        </row>
        <row r="780">
          <cell r="W780">
            <v>804.39745182482432</v>
          </cell>
          <cell r="AF780">
            <v>40431</v>
          </cell>
          <cell r="AG780">
            <v>441</v>
          </cell>
          <cell r="AH780">
            <v>628.04020354732222</v>
          </cell>
          <cell r="AM780">
            <v>11859.65</v>
          </cell>
          <cell r="AO780">
            <v>9539872.2395342775</v>
          </cell>
          <cell r="AQ780">
            <v>7448337</v>
          </cell>
          <cell r="AU780">
            <v>0</v>
          </cell>
          <cell r="AW780">
            <v>621823.35381932568</v>
          </cell>
          <cell r="AY780">
            <v>5193638.4397599995</v>
          </cell>
          <cell r="AZ780">
            <v>437.92510232258115</v>
          </cell>
          <cell r="BA780">
            <v>0</v>
          </cell>
          <cell r="BB780">
            <v>0</v>
          </cell>
          <cell r="BC780">
            <v>0</v>
          </cell>
          <cell r="BD780">
            <v>0</v>
          </cell>
          <cell r="BG780">
            <v>0</v>
          </cell>
          <cell r="BH780">
            <v>0</v>
          </cell>
          <cell r="BI780">
            <v>65074.5</v>
          </cell>
          <cell r="BJ780">
            <v>5.4870506296560189</v>
          </cell>
          <cell r="BK780">
            <v>0</v>
          </cell>
          <cell r="BL780">
            <v>0</v>
          </cell>
          <cell r="BM780">
            <v>1163597</v>
          </cell>
          <cell r="BN780">
            <v>98.113940967903773</v>
          </cell>
          <cell r="BO780">
            <v>0</v>
          </cell>
          <cell r="BP780">
            <v>0</v>
          </cell>
          <cell r="BY780">
            <v>0</v>
          </cell>
          <cell r="CF780">
            <v>2107.0039999999999</v>
          </cell>
          <cell r="CG780">
            <v>2464.94</v>
          </cell>
          <cell r="CJ780">
            <v>0</v>
          </cell>
          <cell r="CK780">
            <v>0</v>
          </cell>
          <cell r="CL780">
            <v>0</v>
          </cell>
          <cell r="CM780">
            <v>10810.559002422213</v>
          </cell>
          <cell r="CN780">
            <v>57.52</v>
          </cell>
          <cell r="CO780">
            <v>57.52</v>
          </cell>
          <cell r="CX780">
            <v>0</v>
          </cell>
          <cell r="CY780">
            <v>0</v>
          </cell>
          <cell r="DB780">
            <v>0</v>
          </cell>
          <cell r="DC780">
            <v>0</v>
          </cell>
          <cell r="DJ780" t="str">
            <v>МОС</v>
          </cell>
          <cell r="DL780">
            <v>40837</v>
          </cell>
          <cell r="DM780">
            <v>234</v>
          </cell>
          <cell r="DT780">
            <v>984.57</v>
          </cell>
        </row>
        <row r="781">
          <cell r="W781">
            <v>804.39499999999998</v>
          </cell>
          <cell r="AF781">
            <v>40431</v>
          </cell>
          <cell r="AG781">
            <v>441</v>
          </cell>
          <cell r="AH781">
            <v>628.03832348381434</v>
          </cell>
          <cell r="AM781">
            <v>715.38800000000003</v>
          </cell>
          <cell r="AO781">
            <v>575454.53026000003</v>
          </cell>
          <cell r="AQ781">
            <v>449291.08016043901</v>
          </cell>
          <cell r="AU781">
            <v>0</v>
          </cell>
          <cell r="AW781">
            <v>37509.646180674346</v>
          </cell>
          <cell r="AY781">
            <v>313290.39476231113</v>
          </cell>
          <cell r="AZ781">
            <v>437.93073795242736</v>
          </cell>
          <cell r="BA781">
            <v>0</v>
          </cell>
          <cell r="BB781">
            <v>0</v>
          </cell>
          <cell r="BC781">
            <v>0</v>
          </cell>
          <cell r="BD781">
            <v>0</v>
          </cell>
          <cell r="BG781">
            <v>0</v>
          </cell>
          <cell r="BH781">
            <v>0</v>
          </cell>
          <cell r="BI781">
            <v>3925.42998769016</v>
          </cell>
          <cell r="BJ781">
            <v>5.4871342372113592</v>
          </cell>
          <cell r="BK781">
            <v>0</v>
          </cell>
          <cell r="BL781">
            <v>0</v>
          </cell>
          <cell r="BM781">
            <v>70187</v>
          </cell>
          <cell r="BN781">
            <v>98.110396036835951</v>
          </cell>
          <cell r="BO781">
            <v>0</v>
          </cell>
          <cell r="BP781">
            <v>0</v>
          </cell>
          <cell r="BY781">
            <v>0</v>
          </cell>
          <cell r="CF781">
            <v>127.09858851019138</v>
          </cell>
          <cell r="CG781">
            <v>2464.94</v>
          </cell>
          <cell r="CJ781">
            <v>0</v>
          </cell>
          <cell r="CK781">
            <v>0</v>
          </cell>
          <cell r="CL781">
            <v>0</v>
          </cell>
          <cell r="CM781">
            <v>652.11485015080575</v>
          </cell>
          <cell r="CN781">
            <v>57.52</v>
          </cell>
          <cell r="CO781">
            <v>57.52</v>
          </cell>
          <cell r="CX781">
            <v>0</v>
          </cell>
          <cell r="CY781">
            <v>0</v>
          </cell>
          <cell r="DB781">
            <v>0</v>
          </cell>
          <cell r="DC781">
            <v>0</v>
          </cell>
          <cell r="DJ781" t="str">
            <v>МОС</v>
          </cell>
          <cell r="DL781">
            <v>40837</v>
          </cell>
          <cell r="DM781">
            <v>234</v>
          </cell>
          <cell r="DT781">
            <v>984.57</v>
          </cell>
        </row>
        <row r="782">
          <cell r="W782">
            <v>331.67</v>
          </cell>
          <cell r="AF782">
            <v>39826</v>
          </cell>
          <cell r="AG782">
            <v>11</v>
          </cell>
          <cell r="AH782">
            <v>331.67062314540061</v>
          </cell>
          <cell r="AM782">
            <v>674</v>
          </cell>
          <cell r="AO782">
            <v>223545.58000000002</v>
          </cell>
          <cell r="AQ782">
            <v>223546</v>
          </cell>
          <cell r="AU782">
            <v>0</v>
          </cell>
          <cell r="AW782">
            <v>0</v>
          </cell>
          <cell r="AY782">
            <v>90354.963600000003</v>
          </cell>
          <cell r="AZ782">
            <v>134.05780949554895</v>
          </cell>
          <cell r="BA782">
            <v>0</v>
          </cell>
          <cell r="BB782">
            <v>0</v>
          </cell>
          <cell r="BC782">
            <v>0</v>
          </cell>
          <cell r="BD782">
            <v>0</v>
          </cell>
          <cell r="BG782">
            <v>0</v>
          </cell>
          <cell r="BH782">
            <v>0</v>
          </cell>
          <cell r="BI782">
            <v>26007.5</v>
          </cell>
          <cell r="BJ782">
            <v>38.586795252225521</v>
          </cell>
          <cell r="BK782">
            <v>0</v>
          </cell>
          <cell r="BL782">
            <v>0</v>
          </cell>
          <cell r="BM782">
            <v>70302</v>
          </cell>
          <cell r="BN782">
            <v>104.30563798219585</v>
          </cell>
          <cell r="BO782">
            <v>0</v>
          </cell>
          <cell r="BP782">
            <v>0</v>
          </cell>
          <cell r="BY782">
            <v>2191.59</v>
          </cell>
          <cell r="CF782">
            <v>124.23</v>
          </cell>
          <cell r="CG782">
            <v>727.32</v>
          </cell>
          <cell r="CJ782">
            <v>0</v>
          </cell>
          <cell r="CK782">
            <v>0</v>
          </cell>
          <cell r="CL782">
            <v>0</v>
          </cell>
          <cell r="CM782">
            <v>0</v>
          </cell>
          <cell r="CN782">
            <v>0</v>
          </cell>
          <cell r="CO782">
            <v>0</v>
          </cell>
          <cell r="CX782">
            <v>0</v>
          </cell>
          <cell r="CY782">
            <v>0</v>
          </cell>
          <cell r="DB782">
            <v>0</v>
          </cell>
          <cell r="DC782">
            <v>0</v>
          </cell>
          <cell r="DJ782" t="str">
            <v>МОС</v>
          </cell>
          <cell r="DL782">
            <v>39834</v>
          </cell>
          <cell r="DM782">
            <v>5</v>
          </cell>
          <cell r="DO782" t="str">
            <v>Тариф</v>
          </cell>
          <cell r="DT782">
            <v>331.67</v>
          </cell>
        </row>
        <row r="783">
          <cell r="W783">
            <v>671.92</v>
          </cell>
          <cell r="AF783">
            <v>40098</v>
          </cell>
          <cell r="AG783">
            <v>453</v>
          </cell>
          <cell r="AH783">
            <v>559.92999999999995</v>
          </cell>
          <cell r="AM783">
            <v>246</v>
          </cell>
          <cell r="AO783">
            <v>165292.31999999998</v>
          </cell>
          <cell r="AQ783">
            <v>137742.78</v>
          </cell>
          <cell r="AU783">
            <v>0</v>
          </cell>
          <cell r="AW783">
            <v>0</v>
          </cell>
          <cell r="AY783">
            <v>89137.814741000009</v>
          </cell>
          <cell r="AZ783">
            <v>362.34884041056915</v>
          </cell>
          <cell r="BA783">
            <v>0</v>
          </cell>
          <cell r="BB783">
            <v>0</v>
          </cell>
          <cell r="BC783">
            <v>0</v>
          </cell>
          <cell r="BD783">
            <v>0</v>
          </cell>
          <cell r="BG783">
            <v>0</v>
          </cell>
          <cell r="BH783">
            <v>0</v>
          </cell>
          <cell r="BI783">
            <v>9490</v>
          </cell>
          <cell r="BJ783">
            <v>38.577235772357724</v>
          </cell>
          <cell r="BK783">
            <v>0</v>
          </cell>
          <cell r="BL783">
            <v>0</v>
          </cell>
          <cell r="BM783">
            <v>25655</v>
          </cell>
          <cell r="BN783">
            <v>104.28861788617886</v>
          </cell>
          <cell r="BO783">
            <v>0</v>
          </cell>
          <cell r="BP783">
            <v>0</v>
          </cell>
          <cell r="BY783">
            <v>2191.59</v>
          </cell>
          <cell r="CF783">
            <v>41.2849</v>
          </cell>
          <cell r="CG783">
            <v>2159.09</v>
          </cell>
          <cell r="CJ783">
            <v>0</v>
          </cell>
          <cell r="CK783">
            <v>0</v>
          </cell>
          <cell r="CL783">
            <v>0</v>
          </cell>
          <cell r="CM783">
            <v>0</v>
          </cell>
          <cell r="CN783">
            <v>0</v>
          </cell>
          <cell r="CO783">
            <v>0</v>
          </cell>
          <cell r="CX783">
            <v>0</v>
          </cell>
          <cell r="CY783">
            <v>0</v>
          </cell>
          <cell r="DB783">
            <v>0</v>
          </cell>
          <cell r="DC783">
            <v>0</v>
          </cell>
          <cell r="DJ783" t="str">
            <v>НКРКП</v>
          </cell>
          <cell r="DL783">
            <v>40942</v>
          </cell>
          <cell r="DM783">
            <v>34</v>
          </cell>
          <cell r="DT783">
            <v>961.53</v>
          </cell>
        </row>
        <row r="784">
          <cell r="W784">
            <v>671.92</v>
          </cell>
          <cell r="AF784">
            <v>40098</v>
          </cell>
          <cell r="AG784">
            <v>453</v>
          </cell>
          <cell r="AH784">
            <v>559.93473570658034</v>
          </cell>
          <cell r="AM784">
            <v>1854</v>
          </cell>
          <cell r="AO784">
            <v>1245739.68</v>
          </cell>
          <cell r="AQ784">
            <v>1038119</v>
          </cell>
          <cell r="AU784">
            <v>0</v>
          </cell>
          <cell r="AW784">
            <v>0</v>
          </cell>
          <cell r="AY784">
            <v>671802.58077200002</v>
          </cell>
          <cell r="AZ784">
            <v>362.35306406256746</v>
          </cell>
          <cell r="BA784">
            <v>0</v>
          </cell>
          <cell r="BB784">
            <v>0</v>
          </cell>
          <cell r="BC784">
            <v>0</v>
          </cell>
          <cell r="BD784">
            <v>0</v>
          </cell>
          <cell r="BG784">
            <v>0</v>
          </cell>
          <cell r="BH784">
            <v>0</v>
          </cell>
          <cell r="BI784">
            <v>71532</v>
          </cell>
          <cell r="BJ784">
            <v>38.582524271844662</v>
          </cell>
          <cell r="BK784">
            <v>0</v>
          </cell>
          <cell r="BL784">
            <v>0</v>
          </cell>
          <cell r="BM784">
            <v>193354</v>
          </cell>
          <cell r="BN784">
            <v>104.29018338727077</v>
          </cell>
          <cell r="BO784">
            <v>0</v>
          </cell>
          <cell r="BP784">
            <v>0</v>
          </cell>
          <cell r="BY784">
            <v>2191.59</v>
          </cell>
          <cell r="CF784">
            <v>311.1508</v>
          </cell>
          <cell r="CG784">
            <v>2159.09</v>
          </cell>
          <cell r="CJ784">
            <v>0</v>
          </cell>
          <cell r="CK784">
            <v>0</v>
          </cell>
          <cell r="CL784">
            <v>0</v>
          </cell>
          <cell r="CM784">
            <v>0</v>
          </cell>
          <cell r="CN784">
            <v>0</v>
          </cell>
          <cell r="CO784">
            <v>0</v>
          </cell>
          <cell r="CX784">
            <v>0</v>
          </cell>
          <cell r="CY784">
            <v>0</v>
          </cell>
          <cell r="DB784">
            <v>0</v>
          </cell>
          <cell r="DC784">
            <v>0</v>
          </cell>
          <cell r="DJ784" t="str">
            <v>НКРКП</v>
          </cell>
          <cell r="DL784">
            <v>40942</v>
          </cell>
          <cell r="DM784">
            <v>34</v>
          </cell>
          <cell r="DT784">
            <v>961.53</v>
          </cell>
        </row>
        <row r="785">
          <cell r="W785">
            <v>201.01</v>
          </cell>
          <cell r="AF785">
            <v>39675</v>
          </cell>
          <cell r="AG785">
            <v>560</v>
          </cell>
          <cell r="AH785">
            <v>197.46048790309047</v>
          </cell>
          <cell r="AM785">
            <v>14900.5</v>
          </cell>
          <cell r="AO785">
            <v>2995149.5049999999</v>
          </cell>
          <cell r="AQ785">
            <v>2942259.9999999995</v>
          </cell>
          <cell r="AU785">
            <v>0</v>
          </cell>
          <cell r="AW785">
            <v>0</v>
          </cell>
          <cell r="AY785">
            <v>1624460</v>
          </cell>
          <cell r="AZ785">
            <v>109.02050266769571</v>
          </cell>
          <cell r="BA785">
            <v>116240</v>
          </cell>
          <cell r="BB785">
            <v>7.8010805006543409</v>
          </cell>
          <cell r="BC785">
            <v>0</v>
          </cell>
          <cell r="BD785">
            <v>0</v>
          </cell>
          <cell r="BG785">
            <v>0</v>
          </cell>
          <cell r="BH785">
            <v>0</v>
          </cell>
          <cell r="BI785">
            <v>337330</v>
          </cell>
          <cell r="BJ785">
            <v>22.63883762289856</v>
          </cell>
          <cell r="BK785">
            <v>0</v>
          </cell>
          <cell r="BL785">
            <v>0</v>
          </cell>
          <cell r="BM785">
            <v>726280</v>
          </cell>
          <cell r="BN785">
            <v>48.741988523875037</v>
          </cell>
          <cell r="BO785">
            <v>0</v>
          </cell>
          <cell r="BP785">
            <v>0</v>
          </cell>
          <cell r="BY785">
            <v>1626</v>
          </cell>
          <cell r="CF785">
            <v>2233.4873233239837</v>
          </cell>
          <cell r="CG785">
            <v>727.32</v>
          </cell>
          <cell r="CJ785">
            <v>0</v>
          </cell>
          <cell r="CK785">
            <v>0</v>
          </cell>
          <cell r="CL785">
            <v>0</v>
          </cell>
          <cell r="CM785">
            <v>0</v>
          </cell>
          <cell r="CN785">
            <v>0</v>
          </cell>
          <cell r="CO785">
            <v>0</v>
          </cell>
          <cell r="CX785">
            <v>0</v>
          </cell>
          <cell r="CY785">
            <v>0</v>
          </cell>
          <cell r="DB785">
            <v>0</v>
          </cell>
          <cell r="DC785">
            <v>0</v>
          </cell>
          <cell r="DJ785" t="str">
            <v>НКРЕ</v>
          </cell>
          <cell r="DL785">
            <v>40526</v>
          </cell>
          <cell r="DM785">
            <v>1830</v>
          </cell>
          <cell r="DO785" t="str">
            <v>Тариф на теплову енергію</v>
          </cell>
          <cell r="DT785">
            <v>221.11</v>
          </cell>
        </row>
        <row r="786">
          <cell r="W786">
            <v>438.96</v>
          </cell>
          <cell r="AF786">
            <v>39871</v>
          </cell>
          <cell r="AG786">
            <v>933</v>
          </cell>
          <cell r="AH786">
            <v>391.93018867924519</v>
          </cell>
          <cell r="AM786">
            <v>10700</v>
          </cell>
          <cell r="AO786">
            <v>4696872</v>
          </cell>
          <cell r="AQ786">
            <v>4193653.0188679234</v>
          </cell>
          <cell r="AU786">
            <v>0</v>
          </cell>
          <cell r="AW786">
            <v>0</v>
          </cell>
          <cell r="AY786">
            <v>3247296.5660377359</v>
          </cell>
          <cell r="AZ786">
            <v>303.4856603773585</v>
          </cell>
          <cell r="BA786">
            <v>83476.15094339622</v>
          </cell>
          <cell r="BB786">
            <v>7.8015094339622637</v>
          </cell>
          <cell r="BC786">
            <v>0</v>
          </cell>
          <cell r="BD786">
            <v>0</v>
          </cell>
          <cell r="BG786">
            <v>0</v>
          </cell>
          <cell r="BH786">
            <v>0</v>
          </cell>
          <cell r="BI786">
            <v>242252.03773584907</v>
          </cell>
          <cell r="BJ786">
            <v>22.640377358490568</v>
          </cell>
          <cell r="BK786">
            <v>0</v>
          </cell>
          <cell r="BL786">
            <v>0</v>
          </cell>
          <cell r="BM786">
            <v>521562.41509433958</v>
          </cell>
          <cell r="BN786">
            <v>48.744150943396221</v>
          </cell>
          <cell r="BO786">
            <v>0</v>
          </cell>
          <cell r="BP786">
            <v>0</v>
          </cell>
          <cell r="BY786">
            <v>1626</v>
          </cell>
          <cell r="CF786">
            <v>1515.8345506069488</v>
          </cell>
          <cell r="CG786">
            <v>2142.25</v>
          </cell>
          <cell r="CJ786">
            <v>0</v>
          </cell>
          <cell r="CK786">
            <v>0</v>
          </cell>
          <cell r="CL786">
            <v>0</v>
          </cell>
          <cell r="CM786">
            <v>0</v>
          </cell>
          <cell r="CN786">
            <v>0</v>
          </cell>
          <cell r="CO786">
            <v>0</v>
          </cell>
          <cell r="CX786">
            <v>0</v>
          </cell>
          <cell r="CY786">
            <v>0</v>
          </cell>
          <cell r="DB786">
            <v>0</v>
          </cell>
          <cell r="DC786">
            <v>0</v>
          </cell>
          <cell r="DJ786" t="str">
            <v>НКРКП</v>
          </cell>
          <cell r="DL786">
            <v>40942</v>
          </cell>
          <cell r="DM786">
            <v>33</v>
          </cell>
          <cell r="DT786">
            <v>689.09</v>
          </cell>
        </row>
        <row r="787">
          <cell r="W787">
            <v>438.96</v>
          </cell>
          <cell r="AF787">
            <v>39871</v>
          </cell>
          <cell r="AG787">
            <v>933</v>
          </cell>
          <cell r="AH787">
            <v>391.9301886792453</v>
          </cell>
          <cell r="AM787">
            <v>15800</v>
          </cell>
          <cell r="AO787">
            <v>6935568</v>
          </cell>
          <cell r="AQ787">
            <v>6192496.9811320761</v>
          </cell>
          <cell r="AU787">
            <v>0</v>
          </cell>
          <cell r="AW787">
            <v>0</v>
          </cell>
          <cell r="AY787">
            <v>4795073.4339622641</v>
          </cell>
          <cell r="AZ787">
            <v>303.4856603773585</v>
          </cell>
          <cell r="BA787">
            <v>123263.84905660379</v>
          </cell>
          <cell r="BB787">
            <v>7.8015094339622655</v>
          </cell>
          <cell r="BC787">
            <v>0</v>
          </cell>
          <cell r="BD787">
            <v>0</v>
          </cell>
          <cell r="BG787">
            <v>0</v>
          </cell>
          <cell r="BH787">
            <v>0</v>
          </cell>
          <cell r="BI787">
            <v>357717.96226415096</v>
          </cell>
          <cell r="BJ787">
            <v>22.640377358490568</v>
          </cell>
          <cell r="BK787">
            <v>0</v>
          </cell>
          <cell r="BL787">
            <v>0</v>
          </cell>
          <cell r="BM787">
            <v>770157.58490566048</v>
          </cell>
          <cell r="BN787">
            <v>48.744150943396235</v>
          </cell>
          <cell r="BO787">
            <v>0</v>
          </cell>
          <cell r="BP787">
            <v>0</v>
          </cell>
          <cell r="BY787">
            <v>1626</v>
          </cell>
          <cell r="CF787">
            <v>2238.3351308027841</v>
          </cell>
          <cell r="CG787">
            <v>2142.25</v>
          </cell>
          <cell r="CJ787">
            <v>0</v>
          </cell>
          <cell r="CK787">
            <v>0</v>
          </cell>
          <cell r="CL787">
            <v>0</v>
          </cell>
          <cell r="CM787">
            <v>0</v>
          </cell>
          <cell r="CN787">
            <v>0</v>
          </cell>
          <cell r="CO787">
            <v>0</v>
          </cell>
          <cell r="CX787">
            <v>0</v>
          </cell>
          <cell r="CY787">
            <v>0</v>
          </cell>
          <cell r="DB787">
            <v>0</v>
          </cell>
          <cell r="DC787">
            <v>0</v>
          </cell>
          <cell r="DJ787" t="str">
            <v>НКРКП</v>
          </cell>
          <cell r="DL787">
            <v>40942</v>
          </cell>
          <cell r="DM787">
            <v>33</v>
          </cell>
          <cell r="DT787">
            <v>689.09</v>
          </cell>
        </row>
        <row r="788">
          <cell r="W788">
            <v>226.88</v>
          </cell>
          <cell r="AF788">
            <v>39930</v>
          </cell>
          <cell r="AG788">
            <v>997</v>
          </cell>
          <cell r="AH788">
            <v>208.15</v>
          </cell>
          <cell r="AM788">
            <v>2914.0091280326687</v>
          </cell>
          <cell r="AO788">
            <v>661130.39096805186</v>
          </cell>
          <cell r="AQ788">
            <v>606551</v>
          </cell>
          <cell r="AU788">
            <v>0</v>
          </cell>
          <cell r="AW788">
            <v>0</v>
          </cell>
          <cell r="AY788">
            <v>290782.53600000002</v>
          </cell>
          <cell r="AZ788">
            <v>99.78779174117264</v>
          </cell>
          <cell r="BA788">
            <v>0</v>
          </cell>
          <cell r="BB788">
            <v>0</v>
          </cell>
          <cell r="BC788">
            <v>0</v>
          </cell>
          <cell r="BD788">
            <v>0</v>
          </cell>
          <cell r="BG788">
            <v>0</v>
          </cell>
          <cell r="BH788">
            <v>0</v>
          </cell>
          <cell r="BI788">
            <v>71027.64</v>
          </cell>
          <cell r="BJ788">
            <v>24.374542727651921</v>
          </cell>
          <cell r="BK788">
            <v>0</v>
          </cell>
          <cell r="BL788">
            <v>0</v>
          </cell>
          <cell r="BM788">
            <v>50299.03</v>
          </cell>
          <cell r="BN788">
            <v>17.261109279351611</v>
          </cell>
          <cell r="BO788">
            <v>0</v>
          </cell>
          <cell r="BP788">
            <v>0</v>
          </cell>
          <cell r="BY788">
            <v>2293.33</v>
          </cell>
          <cell r="CF788">
            <v>399.8</v>
          </cell>
          <cell r="CG788">
            <v>727.32</v>
          </cell>
          <cell r="CJ788">
            <v>0</v>
          </cell>
          <cell r="CK788">
            <v>0</v>
          </cell>
          <cell r="CL788">
            <v>0</v>
          </cell>
          <cell r="CM788">
            <v>0</v>
          </cell>
          <cell r="CN788">
            <v>0</v>
          </cell>
          <cell r="CO788">
            <v>0</v>
          </cell>
          <cell r="CX788">
            <v>0</v>
          </cell>
          <cell r="CY788">
            <v>0</v>
          </cell>
          <cell r="DB788">
            <v>0</v>
          </cell>
          <cell r="DC788">
            <v>0</v>
          </cell>
          <cell r="DJ788" t="str">
            <v>МОС</v>
          </cell>
          <cell r="DL788">
            <v>40100</v>
          </cell>
          <cell r="DM788">
            <v>455</v>
          </cell>
          <cell r="DO788" t="str">
            <v>Тариф на послуги з теплопостачання</v>
          </cell>
          <cell r="DT788">
            <v>226.88</v>
          </cell>
        </row>
        <row r="789">
          <cell r="W789">
            <v>462.56</v>
          </cell>
          <cell r="AF789">
            <v>39930</v>
          </cell>
          <cell r="AG789">
            <v>998</v>
          </cell>
          <cell r="AH789">
            <v>402.23192105242015</v>
          </cell>
          <cell r="AM789">
            <v>255.8</v>
          </cell>
          <cell r="AO789">
            <v>118322.84800000001</v>
          </cell>
          <cell r="AQ789">
            <v>102890.92540520908</v>
          </cell>
          <cell r="AU789">
            <v>0</v>
          </cell>
          <cell r="AW789">
            <v>0</v>
          </cell>
          <cell r="AY789">
            <v>75171.753405337658</v>
          </cell>
          <cell r="AZ789">
            <v>293.86924708888841</v>
          </cell>
          <cell r="BA789">
            <v>0</v>
          </cell>
          <cell r="BB789">
            <v>0</v>
          </cell>
          <cell r="BC789">
            <v>0</v>
          </cell>
          <cell r="BD789">
            <v>0</v>
          </cell>
          <cell r="BG789">
            <v>0</v>
          </cell>
          <cell r="BH789">
            <v>0</v>
          </cell>
          <cell r="BI789">
            <v>6235.03</v>
          </cell>
          <cell r="BJ789">
            <v>24.374628616106332</v>
          </cell>
          <cell r="BK789">
            <v>0</v>
          </cell>
          <cell r="BL789">
            <v>0</v>
          </cell>
          <cell r="BM789">
            <v>4415.3999999999996</v>
          </cell>
          <cell r="BN789">
            <v>17.261141516810007</v>
          </cell>
          <cell r="BO789">
            <v>0</v>
          </cell>
          <cell r="BP789">
            <v>0</v>
          </cell>
          <cell r="BY789">
            <v>2293.33</v>
          </cell>
          <cell r="CF789">
            <v>35.090093782395918</v>
          </cell>
          <cell r="CG789">
            <v>2142.25</v>
          </cell>
          <cell r="CJ789">
            <v>0</v>
          </cell>
          <cell r="CK789">
            <v>0</v>
          </cell>
          <cell r="CL789">
            <v>0</v>
          </cell>
          <cell r="CM789">
            <v>0</v>
          </cell>
          <cell r="CN789">
            <v>0</v>
          </cell>
          <cell r="CO789">
            <v>0</v>
          </cell>
          <cell r="CX789">
            <v>0</v>
          </cell>
          <cell r="CY789">
            <v>0</v>
          </cell>
          <cell r="DB789">
            <v>0</v>
          </cell>
          <cell r="DC789">
            <v>0</v>
          </cell>
          <cell r="DJ789" t="str">
            <v>НКРКП</v>
          </cell>
          <cell r="DL789">
            <v>40942</v>
          </cell>
          <cell r="DM789">
            <v>36</v>
          </cell>
          <cell r="DT789">
            <v>701.66</v>
          </cell>
        </row>
        <row r="790">
          <cell r="W790">
            <v>603.34</v>
          </cell>
          <cell r="AF790">
            <v>39930</v>
          </cell>
          <cell r="AG790">
            <v>998</v>
          </cell>
          <cell r="AH790">
            <v>402.23192105242009</v>
          </cell>
          <cell r="AM790">
            <v>12187.9</v>
          </cell>
          <cell r="AO790">
            <v>7353447.5860000001</v>
          </cell>
          <cell r="AQ790">
            <v>4902362.4305947907</v>
          </cell>
          <cell r="AU790">
            <v>0</v>
          </cell>
          <cell r="AW790">
            <v>0</v>
          </cell>
          <cell r="AY790">
            <v>3581648.9965946623</v>
          </cell>
          <cell r="AZ790">
            <v>293.86924708888836</v>
          </cell>
          <cell r="BA790">
            <v>0</v>
          </cell>
          <cell r="BB790">
            <v>0</v>
          </cell>
          <cell r="BC790">
            <v>0</v>
          </cell>
          <cell r="BD790">
            <v>0</v>
          </cell>
          <cell r="BG790">
            <v>0</v>
          </cell>
          <cell r="BH790">
            <v>0</v>
          </cell>
          <cell r="BI790">
            <v>297075.42</v>
          </cell>
          <cell r="BJ790">
            <v>24.374619089424758</v>
          </cell>
          <cell r="BK790">
            <v>0</v>
          </cell>
          <cell r="BL790">
            <v>0</v>
          </cell>
          <cell r="BM790">
            <v>210377.4</v>
          </cell>
          <cell r="BN790">
            <v>17.26116886420138</v>
          </cell>
          <cell r="BO790">
            <v>0</v>
          </cell>
          <cell r="BP790">
            <v>0</v>
          </cell>
          <cell r="BY790">
            <v>2293.33</v>
          </cell>
          <cell r="CF790">
            <v>1671.909906217604</v>
          </cell>
          <cell r="CG790">
            <v>2142.25</v>
          </cell>
          <cell r="CJ790">
            <v>0</v>
          </cell>
          <cell r="CK790">
            <v>0</v>
          </cell>
          <cell r="CL790">
            <v>0</v>
          </cell>
          <cell r="CM790">
            <v>0</v>
          </cell>
          <cell r="CN790">
            <v>0</v>
          </cell>
          <cell r="CO790">
            <v>0</v>
          </cell>
          <cell r="CX790">
            <v>0</v>
          </cell>
          <cell r="CY790">
            <v>0</v>
          </cell>
          <cell r="DB790">
            <v>0</v>
          </cell>
          <cell r="DC790">
            <v>0</v>
          </cell>
          <cell r="DJ790" t="str">
            <v>НКРКП</v>
          </cell>
          <cell r="DL790">
            <v>40942</v>
          </cell>
          <cell r="DM790">
            <v>36</v>
          </cell>
          <cell r="DT790">
            <v>737.46</v>
          </cell>
        </row>
        <row r="791">
          <cell r="W791">
            <v>201.38</v>
          </cell>
          <cell r="AF791">
            <v>40079</v>
          </cell>
          <cell r="AG791" t="str">
            <v>калькуляція</v>
          </cell>
          <cell r="AH791">
            <v>201.37621281323291</v>
          </cell>
          <cell r="AM791">
            <v>810.1</v>
          </cell>
          <cell r="AO791">
            <v>163137.93799999999</v>
          </cell>
          <cell r="AQ791">
            <v>163134.87</v>
          </cell>
          <cell r="AU791">
            <v>0</v>
          </cell>
          <cell r="AW791">
            <v>0</v>
          </cell>
          <cell r="AY791">
            <v>85224.76</v>
          </cell>
          <cell r="AZ791">
            <v>105.20276509072953</v>
          </cell>
          <cell r="BA791">
            <v>0</v>
          </cell>
          <cell r="BB791">
            <v>0</v>
          </cell>
          <cell r="BC791">
            <v>0</v>
          </cell>
          <cell r="BD791">
            <v>0</v>
          </cell>
          <cell r="BG791">
            <v>0</v>
          </cell>
          <cell r="BH791">
            <v>0</v>
          </cell>
          <cell r="BI791">
            <v>8552.7199999999993</v>
          </cell>
          <cell r="BJ791">
            <v>10.557610171583754</v>
          </cell>
          <cell r="BK791">
            <v>0</v>
          </cell>
          <cell r="BL791">
            <v>0</v>
          </cell>
          <cell r="BM791">
            <v>38463.79</v>
          </cell>
          <cell r="BN791">
            <v>47.480298728552029</v>
          </cell>
          <cell r="BO791">
            <v>0</v>
          </cell>
          <cell r="BP791">
            <v>0</v>
          </cell>
          <cell r="BY791">
            <v>3268.5</v>
          </cell>
          <cell r="CF791">
            <v>117.17642853214539</v>
          </cell>
          <cell r="CG791">
            <v>727.32</v>
          </cell>
          <cell r="CJ791">
            <v>0</v>
          </cell>
          <cell r="CK791">
            <v>0</v>
          </cell>
          <cell r="CL791">
            <v>0</v>
          </cell>
          <cell r="CM791">
            <v>0</v>
          </cell>
          <cell r="CN791">
            <v>0</v>
          </cell>
          <cell r="CO791">
            <v>0</v>
          </cell>
          <cell r="CX791">
            <v>0</v>
          </cell>
          <cell r="CY791">
            <v>0</v>
          </cell>
          <cell r="DB791">
            <v>0</v>
          </cell>
          <cell r="DC791">
            <v>0</v>
          </cell>
          <cell r="DJ791" t="str">
            <v>НКРЕ</v>
          </cell>
          <cell r="DL791">
            <v>40526</v>
          </cell>
          <cell r="DM791">
            <v>1828</v>
          </cell>
          <cell r="DO791" t="str">
            <v>Тариф на теплову енергію</v>
          </cell>
          <cell r="DT791">
            <v>221.51</v>
          </cell>
        </row>
        <row r="792">
          <cell r="W792">
            <v>450.2</v>
          </cell>
          <cell r="AF792">
            <v>40079</v>
          </cell>
          <cell r="AG792" t="str">
            <v>калькуляція</v>
          </cell>
          <cell r="AH792">
            <v>409.26979116670924</v>
          </cell>
          <cell r="AM792">
            <v>9792.5</v>
          </cell>
          <cell r="AO792">
            <v>4408583.5</v>
          </cell>
          <cell r="AQ792">
            <v>4007774.43</v>
          </cell>
          <cell r="AU792">
            <v>0</v>
          </cell>
          <cell r="AW792">
            <v>0</v>
          </cell>
          <cell r="AY792">
            <v>3065947.58</v>
          </cell>
          <cell r="AZ792">
            <v>313.09140464641308</v>
          </cell>
          <cell r="BA792">
            <v>0</v>
          </cell>
          <cell r="BB792">
            <v>0</v>
          </cell>
          <cell r="BC792">
            <v>0</v>
          </cell>
          <cell r="BD792">
            <v>0</v>
          </cell>
          <cell r="BG792">
            <v>0</v>
          </cell>
          <cell r="BH792">
            <v>0</v>
          </cell>
          <cell r="BI792">
            <v>103385.38</v>
          </cell>
          <cell r="BJ792">
            <v>10.557608373755425</v>
          </cell>
          <cell r="BK792">
            <v>0</v>
          </cell>
          <cell r="BL792">
            <v>0</v>
          </cell>
          <cell r="BM792">
            <v>464950.89</v>
          </cell>
          <cell r="BN792">
            <v>47.48030533571611</v>
          </cell>
          <cell r="BO792">
            <v>0</v>
          </cell>
          <cell r="BP792">
            <v>0</v>
          </cell>
          <cell r="BY792">
            <v>3268.5</v>
          </cell>
          <cell r="CF792">
            <v>1404.6840002565677</v>
          </cell>
          <cell r="CG792">
            <v>2182.66</v>
          </cell>
          <cell r="CJ792">
            <v>0</v>
          </cell>
          <cell r="CK792">
            <v>0</v>
          </cell>
          <cell r="CL792">
            <v>0</v>
          </cell>
          <cell r="CM792">
            <v>0</v>
          </cell>
          <cell r="CN792">
            <v>0</v>
          </cell>
          <cell r="CO792">
            <v>0</v>
          </cell>
          <cell r="CX792">
            <v>0</v>
          </cell>
          <cell r="CY792">
            <v>0</v>
          </cell>
          <cell r="DB792">
            <v>0</v>
          </cell>
          <cell r="DC792">
            <v>0</v>
          </cell>
          <cell r="DJ792" t="str">
            <v>НКРКП</v>
          </cell>
          <cell r="DL792">
            <v>40816</v>
          </cell>
          <cell r="DM792">
            <v>26</v>
          </cell>
          <cell r="DT792">
            <v>675.3</v>
          </cell>
        </row>
        <row r="793">
          <cell r="W793">
            <v>240.05</v>
          </cell>
          <cell r="AF793">
            <v>39862</v>
          </cell>
          <cell r="AG793">
            <v>915</v>
          </cell>
          <cell r="AH793">
            <v>240.0503488455729</v>
          </cell>
          <cell r="AM793">
            <v>1390.3</v>
          </cell>
          <cell r="AO793">
            <v>333741.51500000001</v>
          </cell>
          <cell r="AQ793">
            <v>333742</v>
          </cell>
          <cell r="AU793">
            <v>0</v>
          </cell>
          <cell r="AW793">
            <v>0</v>
          </cell>
          <cell r="AY793">
            <v>158338</v>
          </cell>
          <cell r="AZ793">
            <v>113.88765014745019</v>
          </cell>
          <cell r="BA793">
            <v>0</v>
          </cell>
          <cell r="BB793">
            <v>0</v>
          </cell>
          <cell r="BC793">
            <v>0</v>
          </cell>
          <cell r="BD793">
            <v>0</v>
          </cell>
          <cell r="BG793">
            <v>0</v>
          </cell>
          <cell r="BH793">
            <v>0</v>
          </cell>
          <cell r="BI793">
            <v>49793</v>
          </cell>
          <cell r="BJ793">
            <v>35.814572394447239</v>
          </cell>
          <cell r="BK793">
            <v>0</v>
          </cell>
          <cell r="BL793">
            <v>0</v>
          </cell>
          <cell r="BM793">
            <v>111100</v>
          </cell>
          <cell r="BN793">
            <v>79.910810616413727</v>
          </cell>
          <cell r="BO793">
            <v>0</v>
          </cell>
          <cell r="BP793">
            <v>0</v>
          </cell>
          <cell r="BY793">
            <v>1744</v>
          </cell>
          <cell r="CF793">
            <v>217.70149742134447</v>
          </cell>
          <cell r="CG793">
            <v>727.31700000000001</v>
          </cell>
          <cell r="CJ793">
            <v>0</v>
          </cell>
          <cell r="CK793">
            <v>0</v>
          </cell>
          <cell r="CL793">
            <v>0</v>
          </cell>
          <cell r="CM793">
            <v>0</v>
          </cell>
          <cell r="CN793">
            <v>0</v>
          </cell>
          <cell r="CO793">
            <v>0</v>
          </cell>
          <cell r="CX793">
            <v>0</v>
          </cell>
          <cell r="CY793">
            <v>0</v>
          </cell>
          <cell r="DB793">
            <v>0</v>
          </cell>
          <cell r="DC793">
            <v>0</v>
          </cell>
          <cell r="DJ793" t="str">
            <v>НКРЕ</v>
          </cell>
          <cell r="DL793">
            <v>40526</v>
          </cell>
          <cell r="DM793">
            <v>1829</v>
          </cell>
          <cell r="DO793" t="str">
            <v>тариф на теплову енергію</v>
          </cell>
          <cell r="DT793">
            <v>264.06</v>
          </cell>
        </row>
        <row r="794">
          <cell r="W794">
            <v>461.69</v>
          </cell>
          <cell r="AF794">
            <v>39862</v>
          </cell>
          <cell r="AG794">
            <v>916</v>
          </cell>
          <cell r="AH794">
            <v>461.69</v>
          </cell>
          <cell r="AM794">
            <v>2971.4</v>
          </cell>
          <cell r="AO794">
            <v>1371865.666</v>
          </cell>
          <cell r="AQ794">
            <v>1371865.666</v>
          </cell>
          <cell r="AU794">
            <v>0</v>
          </cell>
          <cell r="AW794">
            <v>0</v>
          </cell>
          <cell r="AY794">
            <v>997000</v>
          </cell>
          <cell r="AZ794">
            <v>335.53207242377329</v>
          </cell>
          <cell r="BA794">
            <v>0</v>
          </cell>
          <cell r="BB794">
            <v>0</v>
          </cell>
          <cell r="BC794">
            <v>0</v>
          </cell>
          <cell r="BD794">
            <v>0</v>
          </cell>
          <cell r="BG794">
            <v>0</v>
          </cell>
          <cell r="BH794">
            <v>0</v>
          </cell>
          <cell r="BI794">
            <v>106400</v>
          </cell>
          <cell r="BJ794">
            <v>35.80803661573669</v>
          </cell>
          <cell r="BK794">
            <v>0</v>
          </cell>
          <cell r="BL794">
            <v>0</v>
          </cell>
          <cell r="BM794">
            <v>237650</v>
          </cell>
          <cell r="BN794">
            <v>79.979134414753986</v>
          </cell>
          <cell r="BO794">
            <v>0</v>
          </cell>
          <cell r="BP794">
            <v>0</v>
          </cell>
          <cell r="BY794">
            <v>1744</v>
          </cell>
          <cell r="CF794">
            <v>465.39852958338196</v>
          </cell>
          <cell r="CG794">
            <v>2142.25</v>
          </cell>
          <cell r="CJ794">
            <v>0</v>
          </cell>
          <cell r="CK794">
            <v>0</v>
          </cell>
          <cell r="CL794">
            <v>0</v>
          </cell>
          <cell r="CM794">
            <v>0</v>
          </cell>
          <cell r="CN794">
            <v>0</v>
          </cell>
          <cell r="CO794">
            <v>0</v>
          </cell>
          <cell r="CX794">
            <v>0</v>
          </cell>
          <cell r="CY794">
            <v>0</v>
          </cell>
          <cell r="DB794">
            <v>0</v>
          </cell>
          <cell r="DC794">
            <v>0</v>
          </cell>
          <cell r="DJ794" t="str">
            <v>НКРКП</v>
          </cell>
          <cell r="DL794">
            <v>40816</v>
          </cell>
          <cell r="DM794">
            <v>28</v>
          </cell>
          <cell r="DT794">
            <v>713.81</v>
          </cell>
        </row>
        <row r="795">
          <cell r="W795">
            <v>181.07</v>
          </cell>
          <cell r="AF795">
            <v>39895</v>
          </cell>
          <cell r="AG795">
            <v>961</v>
          </cell>
          <cell r="AH795">
            <v>172.45</v>
          </cell>
          <cell r="AM795">
            <v>2267.9899999999998</v>
          </cell>
          <cell r="AO795">
            <v>410664.94929999992</v>
          </cell>
          <cell r="AQ795">
            <v>391114.87549999997</v>
          </cell>
          <cell r="AU795">
            <v>0</v>
          </cell>
          <cell r="AW795">
            <v>0</v>
          </cell>
          <cell r="AY795">
            <v>263400</v>
          </cell>
          <cell r="AZ795">
            <v>116.13807821022139</v>
          </cell>
          <cell r="BA795">
            <v>0</v>
          </cell>
          <cell r="BB795">
            <v>0</v>
          </cell>
          <cell r="BC795">
            <v>0</v>
          </cell>
          <cell r="BD795">
            <v>0</v>
          </cell>
          <cell r="BG795">
            <v>0</v>
          </cell>
          <cell r="BH795">
            <v>0</v>
          </cell>
          <cell r="BI795">
            <v>25380</v>
          </cell>
          <cell r="BJ795">
            <v>11.190525531417688</v>
          </cell>
          <cell r="BK795">
            <v>0</v>
          </cell>
          <cell r="BL795">
            <v>0</v>
          </cell>
          <cell r="BM795">
            <v>35600</v>
          </cell>
          <cell r="BN795">
            <v>15.696718239498413</v>
          </cell>
          <cell r="BO795">
            <v>0</v>
          </cell>
          <cell r="BP795">
            <v>0</v>
          </cell>
          <cell r="BY795">
            <v>1493</v>
          </cell>
          <cell r="CF795">
            <v>362.15146015508992</v>
          </cell>
          <cell r="CG795">
            <v>727.32</v>
          </cell>
          <cell r="CJ795">
            <v>0</v>
          </cell>
          <cell r="CK795">
            <v>0</v>
          </cell>
          <cell r="CL795">
            <v>0</v>
          </cell>
          <cell r="CM795">
            <v>0</v>
          </cell>
          <cell r="CN795">
            <v>0</v>
          </cell>
          <cell r="CO795">
            <v>0</v>
          </cell>
          <cell r="CX795">
            <v>0</v>
          </cell>
          <cell r="CY795">
            <v>0</v>
          </cell>
          <cell r="DB795">
            <v>0</v>
          </cell>
          <cell r="DC795">
            <v>0</v>
          </cell>
          <cell r="DJ795" t="str">
            <v>МОС</v>
          </cell>
          <cell r="DL795">
            <v>39904</v>
          </cell>
          <cell r="DM795">
            <v>58</v>
          </cell>
          <cell r="DO795" t="str">
            <v>Тариф на послуги з теплопостачання</v>
          </cell>
          <cell r="DT795">
            <v>181.07</v>
          </cell>
        </row>
        <row r="796">
          <cell r="W796">
            <v>518.08000000000004</v>
          </cell>
          <cell r="AF796">
            <v>39895</v>
          </cell>
          <cell r="AG796">
            <v>962</v>
          </cell>
          <cell r="AH796">
            <v>398.53</v>
          </cell>
          <cell r="AM796">
            <v>499.58597847088055</v>
          </cell>
          <cell r="AO796">
            <v>258825.50372619383</v>
          </cell>
          <cell r="AQ796">
            <v>199100</v>
          </cell>
          <cell r="AU796">
            <v>0</v>
          </cell>
          <cell r="AW796">
            <v>0</v>
          </cell>
          <cell r="AY796">
            <v>170970</v>
          </cell>
          <cell r="AZ796">
            <v>342.22337569060767</v>
          </cell>
          <cell r="BA796">
            <v>0</v>
          </cell>
          <cell r="BB796">
            <v>0</v>
          </cell>
          <cell r="BC796">
            <v>0</v>
          </cell>
          <cell r="BD796">
            <v>0</v>
          </cell>
          <cell r="BG796">
            <v>0</v>
          </cell>
          <cell r="BH796">
            <v>0</v>
          </cell>
          <cell r="BI796">
            <v>5590</v>
          </cell>
          <cell r="BJ796">
            <v>11.189265193370165</v>
          </cell>
          <cell r="BK796">
            <v>0</v>
          </cell>
          <cell r="BL796">
            <v>0</v>
          </cell>
          <cell r="BM796">
            <v>7840</v>
          </cell>
          <cell r="BN796">
            <v>15.69299447513812</v>
          </cell>
          <cell r="BO796">
            <v>0</v>
          </cell>
          <cell r="BP796">
            <v>0</v>
          </cell>
          <cell r="BY796">
            <v>1493</v>
          </cell>
          <cell r="CF796">
            <v>79.808612440191382</v>
          </cell>
          <cell r="CG796">
            <v>2142.25</v>
          </cell>
          <cell r="CJ796">
            <v>0</v>
          </cell>
          <cell r="CK796">
            <v>0</v>
          </cell>
          <cell r="CL796">
            <v>0</v>
          </cell>
          <cell r="CM796">
            <v>0</v>
          </cell>
          <cell r="CN796">
            <v>0</v>
          </cell>
          <cell r="CO796">
            <v>0</v>
          </cell>
          <cell r="CX796">
            <v>0</v>
          </cell>
          <cell r="CY796">
            <v>0</v>
          </cell>
          <cell r="DB796">
            <v>0</v>
          </cell>
          <cell r="DC796">
            <v>0</v>
          </cell>
          <cell r="DJ796" t="str">
            <v>НКРКП</v>
          </cell>
          <cell r="DL796">
            <v>40942</v>
          </cell>
          <cell r="DM796">
            <v>35</v>
          </cell>
          <cell r="DT796">
            <v>778.44</v>
          </cell>
        </row>
        <row r="797">
          <cell r="W797">
            <v>677.5</v>
          </cell>
          <cell r="AF797">
            <v>39895</v>
          </cell>
          <cell r="AG797">
            <v>962</v>
          </cell>
          <cell r="AH797">
            <v>398.53</v>
          </cell>
          <cell r="AM797">
            <v>1539.1563997691517</v>
          </cell>
          <cell r="AO797">
            <v>1042778.4608436002</v>
          </cell>
          <cell r="AQ797">
            <v>613400</v>
          </cell>
          <cell r="AU797">
            <v>0</v>
          </cell>
          <cell r="AW797">
            <v>0</v>
          </cell>
          <cell r="AY797">
            <v>526730</v>
          </cell>
          <cell r="AZ797">
            <v>342.21993299641343</v>
          </cell>
          <cell r="BA797">
            <v>0</v>
          </cell>
          <cell r="BB797">
            <v>0</v>
          </cell>
          <cell r="BC797">
            <v>0</v>
          </cell>
          <cell r="BD797">
            <v>0</v>
          </cell>
          <cell r="BG797">
            <v>0</v>
          </cell>
          <cell r="BH797">
            <v>0</v>
          </cell>
          <cell r="BI797">
            <v>17230</v>
          </cell>
          <cell r="BJ797">
            <v>11.194443919139223</v>
          </cell>
          <cell r="BK797">
            <v>0</v>
          </cell>
          <cell r="BL797">
            <v>0</v>
          </cell>
          <cell r="BM797">
            <v>24160</v>
          </cell>
          <cell r="BN797">
            <v>15.696910335833062</v>
          </cell>
          <cell r="BO797">
            <v>0</v>
          </cell>
          <cell r="BP797">
            <v>0</v>
          </cell>
          <cell r="BY797">
            <v>1493</v>
          </cell>
          <cell r="CF797">
            <v>245.8769984829035</v>
          </cell>
          <cell r="CG797">
            <v>2142.25</v>
          </cell>
          <cell r="CJ797">
            <v>0</v>
          </cell>
          <cell r="CK797">
            <v>0</v>
          </cell>
          <cell r="CL797">
            <v>0</v>
          </cell>
          <cell r="CM797">
            <v>0</v>
          </cell>
          <cell r="CN797">
            <v>0</v>
          </cell>
          <cell r="CO797">
            <v>0</v>
          </cell>
          <cell r="CX797">
            <v>0</v>
          </cell>
          <cell r="CY797">
            <v>0</v>
          </cell>
          <cell r="DB797">
            <v>0</v>
          </cell>
          <cell r="DC797">
            <v>0</v>
          </cell>
          <cell r="DJ797" t="str">
            <v>НКРКП</v>
          </cell>
          <cell r="DL797">
            <v>40942</v>
          </cell>
          <cell r="DM797">
            <v>35</v>
          </cell>
          <cell r="DT797">
            <v>778.44</v>
          </cell>
        </row>
        <row r="798">
          <cell r="W798">
            <v>443.86</v>
          </cell>
          <cell r="AF798">
            <v>40091</v>
          </cell>
          <cell r="AG798">
            <v>104</v>
          </cell>
          <cell r="AH798">
            <v>443.86209003870442</v>
          </cell>
          <cell r="AM798">
            <v>4909</v>
          </cell>
          <cell r="AO798">
            <v>2178908.7400000002</v>
          </cell>
          <cell r="AQ798">
            <v>2178919</v>
          </cell>
          <cell r="AU798">
            <v>0</v>
          </cell>
          <cell r="AW798">
            <v>0</v>
          </cell>
          <cell r="AY798">
            <v>575819.24400000006</v>
          </cell>
          <cell r="AZ798">
            <v>117.29868486453454</v>
          </cell>
          <cell r="BA798">
            <v>0</v>
          </cell>
          <cell r="BB798">
            <v>0</v>
          </cell>
          <cell r="BC798">
            <v>0</v>
          </cell>
          <cell r="BD798">
            <v>0</v>
          </cell>
          <cell r="BG798">
            <v>0</v>
          </cell>
          <cell r="BH798">
            <v>0</v>
          </cell>
          <cell r="BI798">
            <v>163519</v>
          </cell>
          <cell r="BJ798">
            <v>33.310042778569972</v>
          </cell>
          <cell r="BK798">
            <v>0</v>
          </cell>
          <cell r="BL798">
            <v>0</v>
          </cell>
          <cell r="BM798">
            <v>929615</v>
          </cell>
          <cell r="BN798">
            <v>189.36952536158077</v>
          </cell>
          <cell r="BO798">
            <v>0</v>
          </cell>
          <cell r="BP798">
            <v>0</v>
          </cell>
          <cell r="BY798">
            <v>1855.73</v>
          </cell>
          <cell r="CF798">
            <v>791.7</v>
          </cell>
          <cell r="CG798">
            <v>727.32</v>
          </cell>
          <cell r="CJ798">
            <v>0</v>
          </cell>
          <cell r="CK798">
            <v>0</v>
          </cell>
          <cell r="CL798">
            <v>0</v>
          </cell>
          <cell r="CM798">
            <v>0</v>
          </cell>
          <cell r="CN798">
            <v>0</v>
          </cell>
          <cell r="CO798">
            <v>0</v>
          </cell>
          <cell r="CX798">
            <v>0</v>
          </cell>
          <cell r="CY798">
            <v>0</v>
          </cell>
          <cell r="DB798">
            <v>0</v>
          </cell>
          <cell r="DC798">
            <v>0</v>
          </cell>
          <cell r="DJ798" t="str">
            <v>НКРЕ</v>
          </cell>
          <cell r="DL798">
            <v>40526</v>
          </cell>
          <cell r="DM798" t="str">
            <v>№1802</v>
          </cell>
          <cell r="DO798" t="str">
            <v>на теплову енергію від основної котельні</v>
          </cell>
          <cell r="DT798">
            <v>488.25</v>
          </cell>
        </row>
        <row r="799">
          <cell r="W799">
            <v>772.86</v>
          </cell>
          <cell r="AF799">
            <v>40091</v>
          </cell>
          <cell r="AG799">
            <v>105</v>
          </cell>
          <cell r="AH799">
            <v>672.05120852109792</v>
          </cell>
          <cell r="AM799">
            <v>2441</v>
          </cell>
          <cell r="AO799">
            <v>1886551.26</v>
          </cell>
          <cell r="AQ799">
            <v>1640477</v>
          </cell>
          <cell r="AU799">
            <v>0</v>
          </cell>
          <cell r="AW799">
            <v>0</v>
          </cell>
          <cell r="AY799">
            <v>843317</v>
          </cell>
          <cell r="AZ799">
            <v>345.48013109381401</v>
          </cell>
          <cell r="BA799">
            <v>0</v>
          </cell>
          <cell r="BB799">
            <v>0</v>
          </cell>
          <cell r="BC799">
            <v>0</v>
          </cell>
          <cell r="BD799">
            <v>0</v>
          </cell>
          <cell r="BG799">
            <v>0</v>
          </cell>
          <cell r="BH799">
            <v>0</v>
          </cell>
          <cell r="BI799">
            <v>81310</v>
          </cell>
          <cell r="BJ799">
            <v>33.310118803768944</v>
          </cell>
          <cell r="BK799">
            <v>0</v>
          </cell>
          <cell r="BL799">
            <v>0</v>
          </cell>
          <cell r="BM799">
            <v>462251</v>
          </cell>
          <cell r="BN799">
            <v>189.36952068824252</v>
          </cell>
          <cell r="BO799">
            <v>0</v>
          </cell>
          <cell r="BP799">
            <v>0</v>
          </cell>
          <cell r="BY799">
            <v>1855.73</v>
          </cell>
          <cell r="CF799">
            <v>393.65947018321856</v>
          </cell>
          <cell r="CG799">
            <v>2142.25</v>
          </cell>
          <cell r="CJ799">
            <v>0</v>
          </cell>
          <cell r="CK799">
            <v>0</v>
          </cell>
          <cell r="CL799">
            <v>0</v>
          </cell>
          <cell r="CM799">
            <v>0</v>
          </cell>
          <cell r="CN799">
            <v>0</v>
          </cell>
          <cell r="CO799">
            <v>0</v>
          </cell>
          <cell r="CX799">
            <v>0</v>
          </cell>
          <cell r="CY799">
            <v>0</v>
          </cell>
          <cell r="DB799">
            <v>0</v>
          </cell>
          <cell r="DC799">
            <v>0</v>
          </cell>
          <cell r="DJ799" t="str">
            <v>НКРКП</v>
          </cell>
          <cell r="DL799">
            <v>40816</v>
          </cell>
          <cell r="DM799" t="str">
            <v>№129</v>
          </cell>
          <cell r="DO799" t="str">
            <v>на теплову енергію від основної котельні</v>
          </cell>
          <cell r="DT799">
            <v>999.9</v>
          </cell>
        </row>
        <row r="800">
          <cell r="W800">
            <v>772.86</v>
          </cell>
          <cell r="AF800">
            <v>40091</v>
          </cell>
          <cell r="AG800">
            <v>105</v>
          </cell>
          <cell r="AH800">
            <v>672.05000180901277</v>
          </cell>
          <cell r="AM800">
            <v>72.000595000000004</v>
          </cell>
          <cell r="AO800">
            <v>55646.379851700003</v>
          </cell>
          <cell r="AQ800">
            <v>48388</v>
          </cell>
          <cell r="AU800">
            <v>0</v>
          </cell>
          <cell r="AW800">
            <v>0</v>
          </cell>
          <cell r="AY800">
            <v>24875</v>
          </cell>
          <cell r="AZ800">
            <v>345.48325607586992</v>
          </cell>
          <cell r="BA800">
            <v>0</v>
          </cell>
          <cell r="BB800">
            <v>0</v>
          </cell>
          <cell r="BC800">
            <v>0</v>
          </cell>
          <cell r="BD800">
            <v>0</v>
          </cell>
          <cell r="BG800">
            <v>0</v>
          </cell>
          <cell r="BH800">
            <v>0</v>
          </cell>
          <cell r="BI800">
            <v>2398</v>
          </cell>
          <cell r="BJ800">
            <v>33.305280324419542</v>
          </cell>
          <cell r="BK800">
            <v>0</v>
          </cell>
          <cell r="BL800">
            <v>0</v>
          </cell>
          <cell r="BM800">
            <v>13635</v>
          </cell>
          <cell r="BN800">
            <v>189.37343503897432</v>
          </cell>
          <cell r="BO800">
            <v>0</v>
          </cell>
          <cell r="BP800">
            <v>0</v>
          </cell>
          <cell r="BY800">
            <v>1855.73</v>
          </cell>
          <cell r="CF800">
            <v>11.611623293266426</v>
          </cell>
          <cell r="CG800">
            <v>2142.25</v>
          </cell>
          <cell r="CJ800">
            <v>0</v>
          </cell>
          <cell r="CK800">
            <v>0</v>
          </cell>
          <cell r="CL800">
            <v>0</v>
          </cell>
          <cell r="CM800">
            <v>0</v>
          </cell>
          <cell r="CN800">
            <v>0</v>
          </cell>
          <cell r="CO800">
            <v>0</v>
          </cell>
          <cell r="CX800">
            <v>0</v>
          </cell>
          <cell r="CY800">
            <v>0</v>
          </cell>
          <cell r="DB800">
            <v>0</v>
          </cell>
          <cell r="DC800">
            <v>0</v>
          </cell>
          <cell r="DJ800" t="str">
            <v>НКРКП</v>
          </cell>
          <cell r="DL800">
            <v>40816</v>
          </cell>
          <cell r="DM800" t="str">
            <v>№129</v>
          </cell>
          <cell r="DO800" t="str">
            <v>на теплову енергію від основної котельні</v>
          </cell>
          <cell r="DT800">
            <v>999.9</v>
          </cell>
        </row>
        <row r="801">
          <cell r="W801">
            <v>119.45</v>
          </cell>
          <cell r="AF801">
            <v>39063</v>
          </cell>
          <cell r="AG801" t="str">
            <v>КАЛЬКУЛЯЦІЯ</v>
          </cell>
          <cell r="AH801">
            <v>119.44688259924889</v>
          </cell>
          <cell r="AM801">
            <v>69497</v>
          </cell>
          <cell r="AO801">
            <v>8301416.6500000004</v>
          </cell>
          <cell r="AQ801">
            <v>8301200</v>
          </cell>
          <cell r="AU801">
            <v>0</v>
          </cell>
          <cell r="AW801">
            <v>0</v>
          </cell>
          <cell r="AY801">
            <v>0</v>
          </cell>
          <cell r="AZ801">
            <v>0</v>
          </cell>
          <cell r="BA801">
            <v>5790838</v>
          </cell>
          <cell r="BB801">
            <v>83.325006834827406</v>
          </cell>
          <cell r="BC801">
            <v>0</v>
          </cell>
          <cell r="BD801">
            <v>0</v>
          </cell>
          <cell r="BG801">
            <v>0</v>
          </cell>
          <cell r="BH801">
            <v>0</v>
          </cell>
          <cell r="BI801">
            <v>777200</v>
          </cell>
          <cell r="BJ801">
            <v>11.183216541721226</v>
          </cell>
          <cell r="BK801">
            <v>0</v>
          </cell>
          <cell r="BL801">
            <v>0</v>
          </cell>
          <cell r="BM801">
            <v>986400</v>
          </cell>
          <cell r="BN801">
            <v>14.193418420939034</v>
          </cell>
          <cell r="BO801">
            <v>0</v>
          </cell>
          <cell r="BP801">
            <v>0</v>
          </cell>
          <cell r="BY801">
            <v>1089.5999999999999</v>
          </cell>
          <cell r="CF801">
            <v>0</v>
          </cell>
          <cell r="CG801">
            <v>0</v>
          </cell>
          <cell r="CJ801">
            <v>0</v>
          </cell>
          <cell r="CK801">
            <v>0</v>
          </cell>
          <cell r="CL801">
            <v>0</v>
          </cell>
          <cell r="CM801">
            <v>0</v>
          </cell>
          <cell r="CN801">
            <v>0</v>
          </cell>
          <cell r="CO801">
            <v>0</v>
          </cell>
          <cell r="CX801">
            <v>0</v>
          </cell>
          <cell r="CY801">
            <v>0</v>
          </cell>
          <cell r="DB801">
            <v>0</v>
          </cell>
          <cell r="DC801">
            <v>0</v>
          </cell>
          <cell r="DJ801" t="str">
            <v>МОС</v>
          </cell>
          <cell r="DL801">
            <v>39063</v>
          </cell>
          <cell r="DM801">
            <v>545</v>
          </cell>
          <cell r="DO801" t="str">
            <v>Тариф на послуги з теплопостачання</v>
          </cell>
          <cell r="DT801">
            <v>119.45</v>
          </cell>
        </row>
        <row r="802">
          <cell r="W802">
            <v>222.2</v>
          </cell>
          <cell r="AF802">
            <v>38266</v>
          </cell>
          <cell r="AG802" t="str">
            <v>КАЛЬКУЛЯЦІЯ</v>
          </cell>
          <cell r="AH802">
            <v>222.20260347129505</v>
          </cell>
          <cell r="AM802">
            <v>2996</v>
          </cell>
          <cell r="AO802">
            <v>665711.19999999995</v>
          </cell>
          <cell r="AQ802">
            <v>665719</v>
          </cell>
          <cell r="AU802">
            <v>0</v>
          </cell>
          <cell r="AW802">
            <v>0</v>
          </cell>
          <cell r="AY802">
            <v>0</v>
          </cell>
          <cell r="AZ802">
            <v>0</v>
          </cell>
          <cell r="BA802">
            <v>293633.016</v>
          </cell>
          <cell r="BB802">
            <v>98.008349799732983</v>
          </cell>
          <cell r="BC802">
            <v>0</v>
          </cell>
          <cell r="BD802">
            <v>0</v>
          </cell>
          <cell r="BG802">
            <v>0</v>
          </cell>
          <cell r="BH802">
            <v>0</v>
          </cell>
          <cell r="BI802">
            <v>27671.631000000001</v>
          </cell>
          <cell r="BJ802">
            <v>9.2361919225634175</v>
          </cell>
          <cell r="BK802">
            <v>0</v>
          </cell>
          <cell r="BL802">
            <v>0</v>
          </cell>
          <cell r="BM802">
            <v>237800</v>
          </cell>
          <cell r="BN802">
            <v>79.372496662216292</v>
          </cell>
          <cell r="BO802">
            <v>0</v>
          </cell>
          <cell r="BP802">
            <v>0</v>
          </cell>
          <cell r="BY802">
            <v>943</v>
          </cell>
          <cell r="CF802">
            <v>0</v>
          </cell>
          <cell r="CG802">
            <v>0</v>
          </cell>
          <cell r="CJ802">
            <v>0</v>
          </cell>
          <cell r="CK802">
            <v>0</v>
          </cell>
          <cell r="CL802">
            <v>0</v>
          </cell>
          <cell r="CM802">
            <v>0</v>
          </cell>
          <cell r="CN802">
            <v>0</v>
          </cell>
          <cell r="CO802">
            <v>0</v>
          </cell>
          <cell r="CX802">
            <v>0</v>
          </cell>
          <cell r="CY802">
            <v>0</v>
          </cell>
          <cell r="DB802">
            <v>0</v>
          </cell>
          <cell r="DC802">
            <v>0</v>
          </cell>
          <cell r="DJ802" t="str">
            <v>НКРКП</v>
          </cell>
          <cell r="DL802">
            <v>40984</v>
          </cell>
          <cell r="DM802">
            <v>130</v>
          </cell>
          <cell r="DT802">
            <v>421.2</v>
          </cell>
        </row>
        <row r="803">
          <cell r="W803">
            <v>222.2</v>
          </cell>
          <cell r="AF803">
            <v>38266</v>
          </cell>
          <cell r="AG803" t="str">
            <v>КАЛЬКУЛЯЦІЯ</v>
          </cell>
          <cell r="AH803">
            <v>222.20243270037366</v>
          </cell>
          <cell r="AM803">
            <v>26226</v>
          </cell>
          <cell r="AO803">
            <v>5827417.1999999993</v>
          </cell>
          <cell r="AQ803">
            <v>5827481</v>
          </cell>
          <cell r="AU803">
            <v>0</v>
          </cell>
          <cell r="AW803">
            <v>0</v>
          </cell>
          <cell r="AY803">
            <v>0</v>
          </cell>
          <cell r="AZ803">
            <v>0</v>
          </cell>
          <cell r="BA803">
            <v>2570366.9840000002</v>
          </cell>
          <cell r="BB803">
            <v>98.00834988179669</v>
          </cell>
          <cell r="BC803">
            <v>0</v>
          </cell>
          <cell r="BD803">
            <v>0</v>
          </cell>
          <cell r="BG803">
            <v>0</v>
          </cell>
          <cell r="BH803">
            <v>0</v>
          </cell>
          <cell r="BI803">
            <v>242228.36900000001</v>
          </cell>
          <cell r="BJ803">
            <v>9.2361919087928008</v>
          </cell>
          <cell r="BK803">
            <v>0</v>
          </cell>
          <cell r="BL803">
            <v>0</v>
          </cell>
          <cell r="BM803">
            <v>2081600</v>
          </cell>
          <cell r="BN803">
            <v>79.371615953633793</v>
          </cell>
          <cell r="BO803">
            <v>0</v>
          </cell>
          <cell r="BP803">
            <v>0</v>
          </cell>
          <cell r="BY803">
            <v>943</v>
          </cell>
          <cell r="CF803">
            <v>0</v>
          </cell>
          <cell r="CG803">
            <v>0</v>
          </cell>
          <cell r="CJ803">
            <v>0</v>
          </cell>
          <cell r="CK803">
            <v>0</v>
          </cell>
          <cell r="CL803">
            <v>0</v>
          </cell>
          <cell r="CM803">
            <v>0</v>
          </cell>
          <cell r="CN803">
            <v>0</v>
          </cell>
          <cell r="CO803">
            <v>0</v>
          </cell>
          <cell r="CX803">
            <v>0</v>
          </cell>
          <cell r="CY803">
            <v>0</v>
          </cell>
          <cell r="DB803">
            <v>0</v>
          </cell>
          <cell r="DC803">
            <v>0</v>
          </cell>
          <cell r="DJ803" t="str">
            <v>НКРКП</v>
          </cell>
          <cell r="DL803">
            <v>40984</v>
          </cell>
          <cell r="DM803">
            <v>130</v>
          </cell>
          <cell r="DT803">
            <v>421.2</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_З"/>
      <sheetName val="У_П"/>
      <sheetName val="О"/>
      <sheetName val="Рахувалочко"/>
      <sheetName val="Коригування"/>
      <sheetName val="НС"/>
      <sheetName val="ЗД"/>
      <sheetName val="ВСписки"/>
      <sheetName val="Енергоресурси"/>
      <sheetName val="середня номінальна зп 2013"/>
      <sheetName val="Розрахунок"/>
      <sheetName val="Б_П"/>
      <sheetName val="Лист1"/>
    </sheetNames>
    <sheetDataSet>
      <sheetData sheetId="0" refreshError="1"/>
      <sheetData sheetId="1" refreshError="1"/>
      <sheetData sheetId="2" refreshError="1"/>
      <sheetData sheetId="3" refreshError="1"/>
      <sheetData sheetId="4">
        <row r="9">
          <cell r="A9" t="str">
            <v>м. Бердичів</v>
          </cell>
          <cell r="W9">
            <v>177.34</v>
          </cell>
          <cell r="AF9">
            <v>39639</v>
          </cell>
          <cell r="AG9" t="str">
            <v>№ 25/1992-167</v>
          </cell>
          <cell r="AH9">
            <v>184.1428624282247</v>
          </cell>
          <cell r="AM9">
            <v>135144</v>
          </cell>
          <cell r="AO9">
            <v>23966436.960000001</v>
          </cell>
          <cell r="AQ9">
            <v>24885803</v>
          </cell>
          <cell r="AU9">
            <v>0</v>
          </cell>
          <cell r="AW9">
            <v>163548</v>
          </cell>
          <cell r="AY9">
            <v>16286252.71944</v>
          </cell>
          <cell r="AZ9">
            <v>120.51036464393536</v>
          </cell>
          <cell r="BA9">
            <v>0</v>
          </cell>
          <cell r="BB9">
            <v>0</v>
          </cell>
          <cell r="BC9">
            <v>0</v>
          </cell>
          <cell r="BD9">
            <v>0</v>
          </cell>
          <cell r="BG9">
            <v>0</v>
          </cell>
          <cell r="BH9">
            <v>0</v>
          </cell>
          <cell r="BI9">
            <v>2777481</v>
          </cell>
          <cell r="BJ9">
            <v>20.552011188066064</v>
          </cell>
          <cell r="BK9">
            <v>0</v>
          </cell>
          <cell r="BL9">
            <v>0</v>
          </cell>
          <cell r="BM9">
            <v>4078967</v>
          </cell>
          <cell r="BN9">
            <v>30.182375836145148</v>
          </cell>
          <cell r="BO9">
            <v>0</v>
          </cell>
          <cell r="BP9">
            <v>0</v>
          </cell>
          <cell r="BY9">
            <v>1190.72</v>
          </cell>
          <cell r="CF9">
            <v>22392.142</v>
          </cell>
          <cell r="CG9">
            <v>727.32</v>
          </cell>
          <cell r="CJ9">
            <v>0</v>
          </cell>
          <cell r="CK9">
            <v>0</v>
          </cell>
          <cell r="CL9">
            <v>0</v>
          </cell>
          <cell r="CM9">
            <v>1062</v>
          </cell>
          <cell r="CN9">
            <v>154</v>
          </cell>
          <cell r="CO9">
            <v>154</v>
          </cell>
          <cell r="CX9">
            <v>0</v>
          </cell>
          <cell r="CY9">
            <v>0</v>
          </cell>
          <cell r="DB9">
            <v>0</v>
          </cell>
          <cell r="DC9">
            <v>0</v>
          </cell>
          <cell r="DJ9" t="str">
            <v>НКРЕ</v>
          </cell>
          <cell r="DL9">
            <v>40526</v>
          </cell>
          <cell r="DM9" t="str">
            <v>№ 1821</v>
          </cell>
          <cell r="DO9" t="str">
            <v>на теплову енергію</v>
          </cell>
          <cell r="DT9">
            <v>221.66</v>
          </cell>
        </row>
        <row r="10">
          <cell r="W10">
            <v>452.61</v>
          </cell>
          <cell r="AF10">
            <v>39967</v>
          </cell>
          <cell r="AG10" t="str">
            <v>№ 25/475-40</v>
          </cell>
          <cell r="AH10">
            <v>418.06525188417294</v>
          </cell>
          <cell r="AM10">
            <v>35294</v>
          </cell>
          <cell r="AO10">
            <v>15974417.34</v>
          </cell>
          <cell r="AQ10">
            <v>14755195</v>
          </cell>
          <cell r="AU10">
            <v>0</v>
          </cell>
          <cell r="AW10">
            <v>24178</v>
          </cell>
          <cell r="AY10">
            <v>12535686.501250001</v>
          </cell>
          <cell r="AZ10">
            <v>355.17896813197711</v>
          </cell>
          <cell r="BA10">
            <v>0</v>
          </cell>
          <cell r="BB10">
            <v>0</v>
          </cell>
          <cell r="BC10">
            <v>0</v>
          </cell>
          <cell r="BD10">
            <v>0</v>
          </cell>
          <cell r="BG10">
            <v>0</v>
          </cell>
          <cell r="BH10">
            <v>0</v>
          </cell>
          <cell r="BI10">
            <v>727792</v>
          </cell>
          <cell r="BJ10">
            <v>20.620842069473564</v>
          </cell>
          <cell r="BK10">
            <v>0</v>
          </cell>
          <cell r="BL10">
            <v>0</v>
          </cell>
          <cell r="BM10">
            <v>1065247</v>
          </cell>
          <cell r="BN10">
            <v>30.182098940329801</v>
          </cell>
          <cell r="BO10">
            <v>0</v>
          </cell>
          <cell r="BP10">
            <v>0</v>
          </cell>
          <cell r="BY10">
            <v>1190.72</v>
          </cell>
          <cell r="CF10">
            <v>5851.6450000000004</v>
          </cell>
          <cell r="CG10">
            <v>2142.25</v>
          </cell>
          <cell r="CJ10">
            <v>0</v>
          </cell>
          <cell r="CK10">
            <v>0</v>
          </cell>
          <cell r="CL10">
            <v>0</v>
          </cell>
          <cell r="CM10">
            <v>157</v>
          </cell>
          <cell r="CN10">
            <v>154</v>
          </cell>
          <cell r="CO10">
            <v>271.11</v>
          </cell>
          <cell r="CX10">
            <v>0</v>
          </cell>
          <cell r="CY10">
            <v>0</v>
          </cell>
          <cell r="DB10">
            <v>0</v>
          </cell>
          <cell r="DC10">
            <v>0</v>
          </cell>
          <cell r="DJ10" t="str">
            <v>НКРКП</v>
          </cell>
          <cell r="DL10">
            <v>40816</v>
          </cell>
          <cell r="DM10">
            <v>126</v>
          </cell>
          <cell r="DT10">
            <v>720.02</v>
          </cell>
        </row>
        <row r="11">
          <cell r="W11">
            <v>458.54</v>
          </cell>
          <cell r="AF11">
            <v>39967</v>
          </cell>
          <cell r="AG11" t="str">
            <v>№ 25/475-41</v>
          </cell>
          <cell r="AH11">
            <v>423.98929254302101</v>
          </cell>
          <cell r="AM11">
            <v>10460</v>
          </cell>
          <cell r="AO11">
            <v>4796328.4000000004</v>
          </cell>
          <cell r="AQ11">
            <v>4434928</v>
          </cell>
          <cell r="AU11">
            <v>0</v>
          </cell>
          <cell r="AW11">
            <v>5236</v>
          </cell>
          <cell r="AY11">
            <v>3778750.4586000005</v>
          </cell>
          <cell r="AZ11">
            <v>361.25721401529643</v>
          </cell>
          <cell r="BA11">
            <v>0</v>
          </cell>
          <cell r="BB11">
            <v>0</v>
          </cell>
          <cell r="BC11">
            <v>0</v>
          </cell>
          <cell r="BD11">
            <v>0</v>
          </cell>
          <cell r="BG11">
            <v>0</v>
          </cell>
          <cell r="BH11">
            <v>0</v>
          </cell>
          <cell r="BI11">
            <v>215973</v>
          </cell>
          <cell r="BJ11">
            <v>20.64751434034417</v>
          </cell>
          <cell r="BK11">
            <v>0</v>
          </cell>
          <cell r="BL11">
            <v>0</v>
          </cell>
          <cell r="BM11">
            <v>315728</v>
          </cell>
          <cell r="BN11">
            <v>30.184321223709368</v>
          </cell>
          <cell r="BO11">
            <v>0</v>
          </cell>
          <cell r="BP11">
            <v>0</v>
          </cell>
          <cell r="BY11">
            <v>1190.72</v>
          </cell>
          <cell r="CF11">
            <v>1734.8440000000001</v>
          </cell>
          <cell r="CG11">
            <v>2178.15</v>
          </cell>
          <cell r="CJ11">
            <v>0</v>
          </cell>
          <cell r="CK11">
            <v>0</v>
          </cell>
          <cell r="CL11">
            <v>0</v>
          </cell>
          <cell r="CM11">
            <v>34</v>
          </cell>
          <cell r="CN11">
            <v>154</v>
          </cell>
          <cell r="CO11">
            <v>271.11</v>
          </cell>
          <cell r="CX11">
            <v>0</v>
          </cell>
          <cell r="CY11">
            <v>0</v>
          </cell>
          <cell r="DB11">
            <v>0</v>
          </cell>
          <cell r="DC11">
            <v>0</v>
          </cell>
          <cell r="DJ11" t="str">
            <v>НКРКП</v>
          </cell>
          <cell r="DL11">
            <v>40816</v>
          </cell>
          <cell r="DM11">
            <v>126</v>
          </cell>
          <cell r="DT11">
            <v>730.36</v>
          </cell>
        </row>
        <row r="12">
          <cell r="W12">
            <v>241.86</v>
          </cell>
          <cell r="AF12">
            <v>39763</v>
          </cell>
          <cell r="AG12">
            <v>126</v>
          </cell>
          <cell r="AH12">
            <v>248.38386855862584</v>
          </cell>
          <cell r="AM12">
            <v>26780</v>
          </cell>
          <cell r="AO12">
            <v>6477010.8000000007</v>
          </cell>
          <cell r="AQ12">
            <v>6651720</v>
          </cell>
          <cell r="AU12">
            <v>0</v>
          </cell>
          <cell r="AW12">
            <v>0</v>
          </cell>
          <cell r="AY12">
            <v>3528956.64</v>
          </cell>
          <cell r="AZ12">
            <v>131.77582673637042</v>
          </cell>
          <cell r="BA12">
            <v>0</v>
          </cell>
          <cell r="BB12">
            <v>0</v>
          </cell>
          <cell r="BC12">
            <v>0</v>
          </cell>
          <cell r="BD12">
            <v>0</v>
          </cell>
          <cell r="BG12">
            <v>0</v>
          </cell>
          <cell r="BH12">
            <v>0</v>
          </cell>
          <cell r="BI12">
            <v>547490</v>
          </cell>
          <cell r="BJ12">
            <v>20.443988050784167</v>
          </cell>
          <cell r="BK12">
            <v>0</v>
          </cell>
          <cell r="BL12">
            <v>0</v>
          </cell>
          <cell r="BM12">
            <v>1988762</v>
          </cell>
          <cell r="BN12">
            <v>74.26295743091859</v>
          </cell>
          <cell r="BO12">
            <v>0</v>
          </cell>
          <cell r="BP12">
            <v>0</v>
          </cell>
          <cell r="BY12">
            <v>1735</v>
          </cell>
          <cell r="CF12">
            <v>4852</v>
          </cell>
          <cell r="CG12">
            <v>727.32</v>
          </cell>
          <cell r="CJ12">
            <v>0</v>
          </cell>
          <cell r="CK12">
            <v>0</v>
          </cell>
          <cell r="CL12">
            <v>0</v>
          </cell>
          <cell r="CM12">
            <v>0</v>
          </cell>
          <cell r="CN12">
            <v>0</v>
          </cell>
          <cell r="CO12">
            <v>0</v>
          </cell>
          <cell r="CX12">
            <v>0</v>
          </cell>
          <cell r="CY12">
            <v>0</v>
          </cell>
          <cell r="DB12">
            <v>0</v>
          </cell>
          <cell r="DC12">
            <v>0</v>
          </cell>
          <cell r="DJ12" t="str">
            <v>МОС</v>
          </cell>
          <cell r="DL12">
            <v>40582</v>
          </cell>
          <cell r="DM12" t="str">
            <v>№ 55</v>
          </cell>
          <cell r="DO12" t="str">
            <v>тариф на послуги з централізованого опалення</v>
          </cell>
          <cell r="DT12">
            <v>241.86</v>
          </cell>
        </row>
        <row r="13">
          <cell r="W13">
            <v>507.68</v>
          </cell>
          <cell r="AF13">
            <v>39861</v>
          </cell>
          <cell r="AG13">
            <v>26</v>
          </cell>
          <cell r="AH13">
            <v>507.6817310943311</v>
          </cell>
          <cell r="AM13">
            <v>8873</v>
          </cell>
          <cell r="AO13">
            <v>4504644.6399999997</v>
          </cell>
          <cell r="AQ13">
            <v>4504660</v>
          </cell>
          <cell r="AU13">
            <v>0</v>
          </cell>
          <cell r="AW13">
            <v>0</v>
          </cell>
          <cell r="AY13">
            <v>3443479.9625249999</v>
          </cell>
          <cell r="AZ13">
            <v>388.08519807562266</v>
          </cell>
          <cell r="BA13">
            <v>0</v>
          </cell>
          <cell r="BB13">
            <v>0</v>
          </cell>
          <cell r="BC13">
            <v>0</v>
          </cell>
          <cell r="BD13">
            <v>0</v>
          </cell>
          <cell r="BG13">
            <v>0</v>
          </cell>
          <cell r="BH13">
            <v>0</v>
          </cell>
          <cell r="BI13">
            <v>182740</v>
          </cell>
          <cell r="BJ13">
            <v>20.595063676321423</v>
          </cell>
          <cell r="BK13">
            <v>0</v>
          </cell>
          <cell r="BL13">
            <v>0</v>
          </cell>
          <cell r="BM13">
            <v>658927</v>
          </cell>
          <cell r="BN13">
            <v>74.262030880198353</v>
          </cell>
          <cell r="BO13">
            <v>0</v>
          </cell>
          <cell r="BP13">
            <v>0</v>
          </cell>
          <cell r="BY13">
            <v>1735</v>
          </cell>
          <cell r="CF13">
            <v>1704.4820999999999</v>
          </cell>
          <cell r="CG13">
            <v>2020.25</v>
          </cell>
          <cell r="CJ13">
            <v>0</v>
          </cell>
          <cell r="CK13">
            <v>0</v>
          </cell>
          <cell r="CL13">
            <v>0</v>
          </cell>
          <cell r="CM13">
            <v>0</v>
          </cell>
          <cell r="CN13">
            <v>0</v>
          </cell>
          <cell r="CO13">
            <v>0</v>
          </cell>
          <cell r="CX13">
            <v>0</v>
          </cell>
          <cell r="CY13">
            <v>0</v>
          </cell>
          <cell r="DB13">
            <v>0</v>
          </cell>
          <cell r="DC13">
            <v>0</v>
          </cell>
          <cell r="DJ13" t="str">
            <v>НКРЕ</v>
          </cell>
          <cell r="DL13">
            <v>40836</v>
          </cell>
          <cell r="DM13">
            <v>218</v>
          </cell>
          <cell r="DT13">
            <v>840.33</v>
          </cell>
        </row>
        <row r="14">
          <cell r="W14">
            <v>507.68</v>
          </cell>
          <cell r="AF14">
            <v>39861</v>
          </cell>
          <cell r="AG14">
            <v>26</v>
          </cell>
          <cell r="AH14">
            <v>507.68014022187543</v>
          </cell>
          <cell r="AM14">
            <v>4678.3</v>
          </cell>
          <cell r="AO14">
            <v>2375079.344</v>
          </cell>
          <cell r="AQ14">
            <v>2375080</v>
          </cell>
          <cell r="AU14">
            <v>0</v>
          </cell>
          <cell r="AW14">
            <v>0</v>
          </cell>
          <cell r="AY14">
            <v>1815529.9865000001</v>
          </cell>
          <cell r="AZ14">
            <v>388.07472511382343</v>
          </cell>
          <cell r="BA14">
            <v>0</v>
          </cell>
          <cell r="BB14">
            <v>0</v>
          </cell>
          <cell r="BC14">
            <v>0</v>
          </cell>
          <cell r="BD14">
            <v>0</v>
          </cell>
          <cell r="BG14">
            <v>0</v>
          </cell>
          <cell r="BH14">
            <v>0</v>
          </cell>
          <cell r="BI14">
            <v>96360</v>
          </cell>
          <cell r="BJ14">
            <v>20.597225487890899</v>
          </cell>
          <cell r="BK14">
            <v>0</v>
          </cell>
          <cell r="BL14">
            <v>0</v>
          </cell>
          <cell r="BM14">
            <v>347435</v>
          </cell>
          <cell r="BN14">
            <v>74.265224547378324</v>
          </cell>
          <cell r="BO14">
            <v>0</v>
          </cell>
          <cell r="BP14">
            <v>0</v>
          </cell>
          <cell r="BY14">
            <v>1735</v>
          </cell>
          <cell r="CF14">
            <v>898.66600000000005</v>
          </cell>
          <cell r="CG14">
            <v>2020.25</v>
          </cell>
          <cell r="CJ14">
            <v>0</v>
          </cell>
          <cell r="CK14">
            <v>0</v>
          </cell>
          <cell r="CL14">
            <v>0</v>
          </cell>
          <cell r="CM14">
            <v>0</v>
          </cell>
          <cell r="CN14">
            <v>0</v>
          </cell>
          <cell r="CO14">
            <v>0</v>
          </cell>
          <cell r="CX14">
            <v>0</v>
          </cell>
          <cell r="CY14">
            <v>0</v>
          </cell>
          <cell r="DB14">
            <v>0</v>
          </cell>
          <cell r="DC14">
            <v>0</v>
          </cell>
          <cell r="DJ14" t="str">
            <v>НКРЕ</v>
          </cell>
          <cell r="DL14">
            <v>40836</v>
          </cell>
          <cell r="DM14">
            <v>218</v>
          </cell>
          <cell r="DT14">
            <v>840.33</v>
          </cell>
        </row>
        <row r="15">
          <cell r="W15">
            <v>205.53</v>
          </cell>
          <cell r="AF15">
            <v>39769</v>
          </cell>
          <cell r="AG15">
            <v>1079</v>
          </cell>
          <cell r="AH15">
            <v>199.5398205173324</v>
          </cell>
          <cell r="AM15">
            <v>85245</v>
          </cell>
          <cell r="AO15">
            <v>17520404.850000001</v>
          </cell>
          <cell r="AQ15">
            <v>17009772</v>
          </cell>
          <cell r="AU15">
            <v>0</v>
          </cell>
          <cell r="AW15">
            <v>0</v>
          </cell>
          <cell r="AY15">
            <v>8872576.6799999997</v>
          </cell>
          <cell r="AZ15">
            <v>104.08325039591764</v>
          </cell>
          <cell r="BA15">
            <v>0</v>
          </cell>
          <cell r="BB15">
            <v>0</v>
          </cell>
          <cell r="BC15">
            <v>0</v>
          </cell>
          <cell r="BD15">
            <v>0</v>
          </cell>
          <cell r="BG15">
            <v>0</v>
          </cell>
          <cell r="BH15">
            <v>0</v>
          </cell>
          <cell r="BI15">
            <v>1168890</v>
          </cell>
          <cell r="BJ15">
            <v>13.712123878233328</v>
          </cell>
          <cell r="BK15">
            <v>0</v>
          </cell>
          <cell r="BL15">
            <v>0</v>
          </cell>
          <cell r="BM15">
            <v>2801832</v>
          </cell>
          <cell r="BN15">
            <v>32.867992257610418</v>
          </cell>
          <cell r="BO15">
            <v>0</v>
          </cell>
          <cell r="BP15">
            <v>0</v>
          </cell>
          <cell r="BY15">
            <v>595</v>
          </cell>
          <cell r="CF15">
            <v>12199</v>
          </cell>
          <cell r="CG15">
            <v>727.32</v>
          </cell>
          <cell r="CJ15">
            <v>0</v>
          </cell>
          <cell r="CK15">
            <v>0</v>
          </cell>
          <cell r="CL15">
            <v>0</v>
          </cell>
          <cell r="CM15">
            <v>0</v>
          </cell>
          <cell r="CN15">
            <v>0</v>
          </cell>
          <cell r="CO15">
            <v>0</v>
          </cell>
          <cell r="CX15">
            <v>0</v>
          </cell>
          <cell r="CY15">
            <v>0</v>
          </cell>
          <cell r="DB15">
            <v>0</v>
          </cell>
          <cell r="DC15">
            <v>0</v>
          </cell>
          <cell r="DJ15" t="str">
            <v>НКРЕ</v>
          </cell>
          <cell r="DL15">
            <v>40526</v>
          </cell>
          <cell r="DM15" t="str">
            <v>№ 1750</v>
          </cell>
          <cell r="DO15" t="str">
            <v>тарифи на теплову енергію</v>
          </cell>
          <cell r="DT15">
            <v>226.08</v>
          </cell>
        </row>
        <row r="16">
          <cell r="W16">
            <v>454.96</v>
          </cell>
          <cell r="AF16">
            <v>39876</v>
          </cell>
          <cell r="AG16">
            <v>1476</v>
          </cell>
          <cell r="AH16">
            <v>406.21210381258612</v>
          </cell>
          <cell r="AM16">
            <v>26124</v>
          </cell>
          <cell r="AO16">
            <v>11885375.039999999</v>
          </cell>
          <cell r="AQ16">
            <v>10611885</v>
          </cell>
          <cell r="AU16">
            <v>0</v>
          </cell>
          <cell r="AW16">
            <v>0</v>
          </cell>
          <cell r="AY16">
            <v>8008586.9715499999</v>
          </cell>
          <cell r="AZ16">
            <v>306.56051797389375</v>
          </cell>
          <cell r="BA16">
            <v>0</v>
          </cell>
          <cell r="BB16">
            <v>0</v>
          </cell>
          <cell r="BC16">
            <v>0</v>
          </cell>
          <cell r="BD16">
            <v>0</v>
          </cell>
          <cell r="BG16">
            <v>0</v>
          </cell>
          <cell r="BH16">
            <v>0</v>
          </cell>
          <cell r="BI16">
            <v>358206</v>
          </cell>
          <cell r="BJ16">
            <v>13.711759301791457</v>
          </cell>
          <cell r="BK16">
            <v>0</v>
          </cell>
          <cell r="BL16">
            <v>0</v>
          </cell>
          <cell r="BM16">
            <v>858401</v>
          </cell>
          <cell r="BN16">
            <v>32.858712295207475</v>
          </cell>
          <cell r="BO16">
            <v>0</v>
          </cell>
          <cell r="BP16">
            <v>0</v>
          </cell>
          <cell r="BY16">
            <v>595</v>
          </cell>
          <cell r="CF16">
            <v>3738.3998000000001</v>
          </cell>
          <cell r="CG16">
            <v>2142.25</v>
          </cell>
          <cell r="CJ16">
            <v>0</v>
          </cell>
          <cell r="CK16">
            <v>0</v>
          </cell>
          <cell r="CL16">
            <v>0</v>
          </cell>
          <cell r="CM16">
            <v>0</v>
          </cell>
          <cell r="CN16">
            <v>0</v>
          </cell>
          <cell r="CO16">
            <v>0</v>
          </cell>
          <cell r="CX16">
            <v>0</v>
          </cell>
          <cell r="CY16">
            <v>0</v>
          </cell>
          <cell r="DB16">
            <v>0</v>
          </cell>
          <cell r="DC16">
            <v>0</v>
          </cell>
          <cell r="DJ16" t="str">
            <v>НКРКП</v>
          </cell>
          <cell r="DL16">
            <v>40816</v>
          </cell>
          <cell r="DM16">
            <v>98</v>
          </cell>
          <cell r="DT16">
            <v>690.1</v>
          </cell>
        </row>
        <row r="17">
          <cell r="W17">
            <v>459.95</v>
          </cell>
          <cell r="AF17">
            <v>39876</v>
          </cell>
          <cell r="AG17">
            <v>1477</v>
          </cell>
          <cell r="AH17">
            <v>410.60964178105121</v>
          </cell>
          <cell r="AM17">
            <v>2987</v>
          </cell>
          <cell r="AO17">
            <v>1373870.65</v>
          </cell>
          <cell r="AQ17">
            <v>1226491</v>
          </cell>
          <cell r="AU17">
            <v>0</v>
          </cell>
          <cell r="AW17">
            <v>0</v>
          </cell>
          <cell r="AY17">
            <v>928632.91545000009</v>
          </cell>
          <cell r="AZ17">
            <v>310.89150165718115</v>
          </cell>
          <cell r="BA17">
            <v>0</v>
          </cell>
          <cell r="BB17">
            <v>0</v>
          </cell>
          <cell r="BC17">
            <v>0</v>
          </cell>
          <cell r="BD17">
            <v>0</v>
          </cell>
          <cell r="BG17">
            <v>0</v>
          </cell>
          <cell r="BH17">
            <v>0</v>
          </cell>
          <cell r="BI17">
            <v>40956</v>
          </cell>
          <cell r="BJ17">
            <v>13.711416136591899</v>
          </cell>
          <cell r="BK17">
            <v>0</v>
          </cell>
          <cell r="BL17">
            <v>0</v>
          </cell>
          <cell r="BM17">
            <v>98092</v>
          </cell>
          <cell r="BN17">
            <v>32.839638433210581</v>
          </cell>
          <cell r="BO17">
            <v>0</v>
          </cell>
          <cell r="BP17">
            <v>0</v>
          </cell>
          <cell r="BY17">
            <v>595</v>
          </cell>
          <cell r="CF17">
            <v>427.39980000000003</v>
          </cell>
          <cell r="CG17">
            <v>2172.75</v>
          </cell>
          <cell r="CJ17">
            <v>0</v>
          </cell>
          <cell r="CK17">
            <v>0</v>
          </cell>
          <cell r="CL17">
            <v>0</v>
          </cell>
          <cell r="CM17">
            <v>0</v>
          </cell>
          <cell r="CN17">
            <v>0</v>
          </cell>
          <cell r="CO17">
            <v>0</v>
          </cell>
          <cell r="CX17">
            <v>0</v>
          </cell>
          <cell r="CY17">
            <v>0</v>
          </cell>
          <cell r="DB17">
            <v>0</v>
          </cell>
          <cell r="DC17">
            <v>0</v>
          </cell>
          <cell r="DJ17" t="str">
            <v>НКРКП</v>
          </cell>
          <cell r="DL17">
            <v>40816</v>
          </cell>
          <cell r="DM17">
            <v>98</v>
          </cell>
          <cell r="DT17">
            <v>690.63</v>
          </cell>
        </row>
        <row r="18">
          <cell r="W18">
            <v>227.1</v>
          </cell>
          <cell r="AF18">
            <v>39737</v>
          </cell>
          <cell r="AG18">
            <v>1026</v>
          </cell>
          <cell r="AH18">
            <v>214.24409327304434</v>
          </cell>
          <cell r="AM18">
            <v>64799</v>
          </cell>
          <cell r="AO18">
            <v>14715852.9</v>
          </cell>
          <cell r="AQ18">
            <v>13882803</v>
          </cell>
          <cell r="AU18">
            <v>0</v>
          </cell>
          <cell r="AW18">
            <v>0</v>
          </cell>
          <cell r="AY18">
            <v>7420055.9450160004</v>
          </cell>
          <cell r="AZ18">
            <v>114.50880329968055</v>
          </cell>
          <cell r="BA18">
            <v>0</v>
          </cell>
          <cell r="BB18">
            <v>0</v>
          </cell>
          <cell r="BC18">
            <v>0</v>
          </cell>
          <cell r="BD18">
            <v>0</v>
          </cell>
          <cell r="BG18">
            <v>0</v>
          </cell>
          <cell r="BH18">
            <v>0</v>
          </cell>
          <cell r="BI18">
            <v>1224739</v>
          </cell>
          <cell r="BJ18">
            <v>18.90058488556922</v>
          </cell>
          <cell r="BK18">
            <v>0</v>
          </cell>
          <cell r="BL18">
            <v>0</v>
          </cell>
          <cell r="BM18">
            <v>2988314</v>
          </cell>
          <cell r="BN18">
            <v>46.116668467105974</v>
          </cell>
          <cell r="BO18">
            <v>0</v>
          </cell>
          <cell r="BP18">
            <v>0</v>
          </cell>
          <cell r="BY18">
            <v>1523.52</v>
          </cell>
          <cell r="CF18">
            <v>10201.9138</v>
          </cell>
          <cell r="CG18">
            <v>727.32</v>
          </cell>
          <cell r="CJ18">
            <v>0</v>
          </cell>
          <cell r="CK18">
            <v>0</v>
          </cell>
          <cell r="CL18">
            <v>0</v>
          </cell>
          <cell r="CM18">
            <v>0</v>
          </cell>
          <cell r="CN18">
            <v>0</v>
          </cell>
          <cell r="CO18">
            <v>0</v>
          </cell>
          <cell r="CX18">
            <v>0</v>
          </cell>
          <cell r="CY18">
            <v>0</v>
          </cell>
          <cell r="DB18">
            <v>0</v>
          </cell>
          <cell r="DC18">
            <v>0</v>
          </cell>
          <cell r="DJ18" t="str">
            <v>НКРЕ</v>
          </cell>
          <cell r="DL18">
            <v>40526</v>
          </cell>
          <cell r="DM18">
            <v>1751</v>
          </cell>
          <cell r="DO18" t="str">
            <v>тариф на теплову енергію</v>
          </cell>
          <cell r="DT18">
            <v>249.81</v>
          </cell>
        </row>
        <row r="19">
          <cell r="W19">
            <v>524.24</v>
          </cell>
          <cell r="AF19">
            <v>39882</v>
          </cell>
          <cell r="AG19">
            <v>1512</v>
          </cell>
          <cell r="AH19">
            <v>437.59736790025727</v>
          </cell>
          <cell r="AM19">
            <v>20212</v>
          </cell>
          <cell r="AO19">
            <v>10595938.880000001</v>
          </cell>
          <cell r="AQ19">
            <v>8844718</v>
          </cell>
          <cell r="AU19">
            <v>0</v>
          </cell>
          <cell r="AW19">
            <v>0</v>
          </cell>
          <cell r="AY19">
            <v>6850493.4767499994</v>
          </cell>
          <cell r="AZ19">
            <v>338.93199469374628</v>
          </cell>
          <cell r="BA19">
            <v>0</v>
          </cell>
          <cell r="BB19">
            <v>0</v>
          </cell>
          <cell r="BC19">
            <v>0</v>
          </cell>
          <cell r="BD19">
            <v>0</v>
          </cell>
          <cell r="BG19">
            <v>0</v>
          </cell>
          <cell r="BH19">
            <v>0</v>
          </cell>
          <cell r="BI19">
            <v>391050</v>
          </cell>
          <cell r="BJ19">
            <v>19.347417375816345</v>
          </cell>
          <cell r="BK19">
            <v>0</v>
          </cell>
          <cell r="BL19">
            <v>0</v>
          </cell>
          <cell r="BM19">
            <v>932062</v>
          </cell>
          <cell r="BN19">
            <v>46.114288541460517</v>
          </cell>
          <cell r="BO19">
            <v>0</v>
          </cell>
          <cell r="BP19">
            <v>0</v>
          </cell>
          <cell r="BY19">
            <v>1523.52</v>
          </cell>
          <cell r="CF19">
            <v>3197.8029999999999</v>
          </cell>
          <cell r="CG19">
            <v>2142.25</v>
          </cell>
          <cell r="CJ19">
            <v>0</v>
          </cell>
          <cell r="CK19">
            <v>0</v>
          </cell>
          <cell r="CL19">
            <v>0</v>
          </cell>
          <cell r="CM19">
            <v>0</v>
          </cell>
          <cell r="CN19">
            <v>0</v>
          </cell>
          <cell r="CO19">
            <v>0</v>
          </cell>
          <cell r="CX19">
            <v>0</v>
          </cell>
          <cell r="CY19">
            <v>0</v>
          </cell>
          <cell r="DB19">
            <v>0</v>
          </cell>
          <cell r="DC19">
            <v>0</v>
          </cell>
          <cell r="DJ19" t="str">
            <v>НКРКП</v>
          </cell>
          <cell r="DL19">
            <v>40816</v>
          </cell>
          <cell r="DM19">
            <v>97</v>
          </cell>
          <cell r="DT19">
            <v>778.53</v>
          </cell>
        </row>
        <row r="20">
          <cell r="W20">
            <v>524.20000000000005</v>
          </cell>
          <cell r="AF20">
            <v>39882</v>
          </cell>
          <cell r="AG20">
            <v>1513</v>
          </cell>
          <cell r="AH20">
            <v>440.50589519650657</v>
          </cell>
          <cell r="AM20">
            <v>4580</v>
          </cell>
          <cell r="AO20">
            <v>2400836</v>
          </cell>
          <cell r="AQ20">
            <v>2017517</v>
          </cell>
          <cell r="AU20">
            <v>0</v>
          </cell>
          <cell r="AW20">
            <v>0</v>
          </cell>
          <cell r="AY20">
            <v>1550224.2167500001</v>
          </cell>
          <cell r="AZ20">
            <v>338.47690322052404</v>
          </cell>
          <cell r="BA20">
            <v>0</v>
          </cell>
          <cell r="BB20">
            <v>0</v>
          </cell>
          <cell r="BC20">
            <v>0</v>
          </cell>
          <cell r="BD20">
            <v>0</v>
          </cell>
          <cell r="BG20">
            <v>0</v>
          </cell>
          <cell r="BH20">
            <v>0</v>
          </cell>
          <cell r="BI20">
            <v>104165</v>
          </cell>
          <cell r="BJ20">
            <v>22.74344978165939</v>
          </cell>
          <cell r="BK20">
            <v>0</v>
          </cell>
          <cell r="BL20">
            <v>0</v>
          </cell>
          <cell r="BM20">
            <v>211121</v>
          </cell>
          <cell r="BN20">
            <v>46.096288209606989</v>
          </cell>
          <cell r="BO20">
            <v>0</v>
          </cell>
          <cell r="BP20">
            <v>0</v>
          </cell>
          <cell r="BY20">
            <v>1523.52</v>
          </cell>
          <cell r="CF20">
            <v>723.64300000000003</v>
          </cell>
          <cell r="CG20">
            <v>2142.25</v>
          </cell>
          <cell r="CJ20">
            <v>0</v>
          </cell>
          <cell r="CK20">
            <v>0</v>
          </cell>
          <cell r="CL20">
            <v>0</v>
          </cell>
          <cell r="CM20">
            <v>0</v>
          </cell>
          <cell r="CN20">
            <v>0</v>
          </cell>
          <cell r="CO20">
            <v>0</v>
          </cell>
          <cell r="CX20">
            <v>0</v>
          </cell>
          <cell r="CY20">
            <v>0</v>
          </cell>
          <cell r="DB20">
            <v>0</v>
          </cell>
          <cell r="DC20">
            <v>0</v>
          </cell>
          <cell r="DJ20" t="str">
            <v>НКРКП</v>
          </cell>
          <cell r="DL20">
            <v>40816</v>
          </cell>
          <cell r="DM20">
            <v>97</v>
          </cell>
          <cell r="DT20">
            <v>778.53</v>
          </cell>
        </row>
        <row r="21">
          <cell r="W21">
            <v>215.62298999999999</v>
          </cell>
          <cell r="AF21">
            <v>39678</v>
          </cell>
          <cell r="AG21">
            <v>89</v>
          </cell>
          <cell r="AH21">
            <v>205.35495036166552</v>
          </cell>
          <cell r="AM21">
            <v>48249</v>
          </cell>
          <cell r="AO21">
            <v>10403593.644509999</v>
          </cell>
          <cell r="AQ21">
            <v>9908171</v>
          </cell>
          <cell r="AU21">
            <v>0</v>
          </cell>
          <cell r="AW21">
            <v>0</v>
          </cell>
          <cell r="AY21">
            <v>5573474.9941464001</v>
          </cell>
          <cell r="AZ21">
            <v>115.51482920156687</v>
          </cell>
          <cell r="BA21">
            <v>0</v>
          </cell>
          <cell r="BB21">
            <v>0</v>
          </cell>
          <cell r="BC21">
            <v>0</v>
          </cell>
          <cell r="BD21">
            <v>0</v>
          </cell>
          <cell r="BG21">
            <v>0</v>
          </cell>
          <cell r="BH21">
            <v>0</v>
          </cell>
          <cell r="BI21">
            <v>622216</v>
          </cell>
          <cell r="BJ21">
            <v>12.895935667060456</v>
          </cell>
          <cell r="BK21">
            <v>0</v>
          </cell>
          <cell r="BL21">
            <v>0</v>
          </cell>
          <cell r="BM21">
            <v>3046056</v>
          </cell>
          <cell r="BN21">
            <v>63.132002735807994</v>
          </cell>
          <cell r="BO21">
            <v>0</v>
          </cell>
          <cell r="BP21">
            <v>0</v>
          </cell>
          <cell r="BY21">
            <v>1937.69</v>
          </cell>
          <cell r="CF21">
            <v>7663.0300200000001</v>
          </cell>
          <cell r="CG21">
            <v>727.32</v>
          </cell>
          <cell r="CJ21">
            <v>0</v>
          </cell>
          <cell r="CK21">
            <v>0</v>
          </cell>
          <cell r="CL21">
            <v>0</v>
          </cell>
          <cell r="CM21">
            <v>0</v>
          </cell>
          <cell r="CN21">
            <v>0</v>
          </cell>
          <cell r="CO21">
            <v>0</v>
          </cell>
          <cell r="CX21">
            <v>0</v>
          </cell>
          <cell r="CY21">
            <v>0</v>
          </cell>
          <cell r="DB21">
            <v>0</v>
          </cell>
          <cell r="DC21">
            <v>0</v>
          </cell>
          <cell r="DJ21" t="str">
            <v>НКРЕ</v>
          </cell>
          <cell r="DL21">
            <v>40526</v>
          </cell>
          <cell r="DM21" t="str">
            <v>№ 1847</v>
          </cell>
          <cell r="DO21" t="str">
            <v>тариф на послуги</v>
          </cell>
          <cell r="DT21">
            <v>237.18</v>
          </cell>
        </row>
        <row r="22">
          <cell r="W22">
            <v>490.63600000000002</v>
          </cell>
          <cell r="AF22">
            <v>40112</v>
          </cell>
          <cell r="AG22">
            <v>68</v>
          </cell>
          <cell r="AH22">
            <v>447.98800766520367</v>
          </cell>
          <cell r="AM22">
            <v>16177</v>
          </cell>
          <cell r="AO22">
            <v>7937018.5720000006</v>
          </cell>
          <cell r="AQ22">
            <v>7247102</v>
          </cell>
          <cell r="AU22">
            <v>0</v>
          </cell>
          <cell r="AW22">
            <v>0</v>
          </cell>
          <cell r="AY22">
            <v>5536848.7859759992</v>
          </cell>
          <cell r="AZ22">
            <v>342.26672349483829</v>
          </cell>
          <cell r="BA22">
            <v>0</v>
          </cell>
          <cell r="BB22">
            <v>0</v>
          </cell>
          <cell r="BC22">
            <v>0</v>
          </cell>
          <cell r="BD22">
            <v>0</v>
          </cell>
          <cell r="BG22">
            <v>0</v>
          </cell>
          <cell r="BH22">
            <v>0</v>
          </cell>
          <cell r="BI22">
            <v>278351</v>
          </cell>
          <cell r="BJ22">
            <v>17.206589602522101</v>
          </cell>
          <cell r="BK22">
            <v>0</v>
          </cell>
          <cell r="BL22">
            <v>0</v>
          </cell>
          <cell r="BM22">
            <v>1209519</v>
          </cell>
          <cell r="BN22">
            <v>74.767818507757923</v>
          </cell>
          <cell r="BO22">
            <v>0</v>
          </cell>
          <cell r="BP22">
            <v>0</v>
          </cell>
          <cell r="BY22">
            <v>2294.6</v>
          </cell>
          <cell r="CF22">
            <v>2536.7435999999998</v>
          </cell>
          <cell r="CG22">
            <v>2182.66</v>
          </cell>
          <cell r="CJ22">
            <v>0</v>
          </cell>
          <cell r="CK22">
            <v>0</v>
          </cell>
          <cell r="CL22">
            <v>0</v>
          </cell>
          <cell r="CM22">
            <v>0</v>
          </cell>
          <cell r="CN22">
            <v>0</v>
          </cell>
          <cell r="CO22">
            <v>0</v>
          </cell>
          <cell r="CX22">
            <v>0</v>
          </cell>
          <cell r="CY22">
            <v>0</v>
          </cell>
          <cell r="DB22">
            <v>0</v>
          </cell>
          <cell r="DC22">
            <v>0</v>
          </cell>
          <cell r="DJ22" t="str">
            <v>НКРКП</v>
          </cell>
          <cell r="DL22">
            <v>40816</v>
          </cell>
          <cell r="DM22" t="str">
            <v>№ 9</v>
          </cell>
          <cell r="DT22">
            <v>736.71</v>
          </cell>
        </row>
        <row r="23">
          <cell r="W23">
            <v>519.21799999999996</v>
          </cell>
          <cell r="AF23">
            <v>40112</v>
          </cell>
          <cell r="AG23">
            <v>68</v>
          </cell>
          <cell r="AH23">
            <v>447.98812415654521</v>
          </cell>
          <cell r="AM23">
            <v>3705</v>
          </cell>
          <cell r="AO23">
            <v>1923702.69</v>
          </cell>
          <cell r="AQ23">
            <v>1659796</v>
          </cell>
          <cell r="AU23">
            <v>0</v>
          </cell>
          <cell r="AW23">
            <v>0</v>
          </cell>
          <cell r="AY23">
            <v>1268098.0021372</v>
          </cell>
          <cell r="AZ23">
            <v>342.26666724350878</v>
          </cell>
          <cell r="BA23">
            <v>0</v>
          </cell>
          <cell r="BB23">
            <v>0</v>
          </cell>
          <cell r="BC23">
            <v>0</v>
          </cell>
          <cell r="BD23">
            <v>0</v>
          </cell>
          <cell r="BG23">
            <v>0</v>
          </cell>
          <cell r="BH23">
            <v>0</v>
          </cell>
          <cell r="BI23">
            <v>63751</v>
          </cell>
          <cell r="BJ23">
            <v>17.206747638326586</v>
          </cell>
          <cell r="BK23">
            <v>0</v>
          </cell>
          <cell r="BL23">
            <v>0</v>
          </cell>
          <cell r="BM23">
            <v>277015</v>
          </cell>
          <cell r="BN23">
            <v>74.767881241565448</v>
          </cell>
          <cell r="BO23">
            <v>0</v>
          </cell>
          <cell r="BP23">
            <v>0</v>
          </cell>
          <cell r="BY23">
            <v>2294.6</v>
          </cell>
          <cell r="CF23">
            <v>580.98742000000004</v>
          </cell>
          <cell r="CG23">
            <v>2182.66</v>
          </cell>
          <cell r="CJ23">
            <v>0</v>
          </cell>
          <cell r="CK23">
            <v>0</v>
          </cell>
          <cell r="CL23">
            <v>0</v>
          </cell>
          <cell r="CM23">
            <v>0</v>
          </cell>
          <cell r="CN23">
            <v>0</v>
          </cell>
          <cell r="CO23">
            <v>0</v>
          </cell>
          <cell r="CX23">
            <v>0</v>
          </cell>
          <cell r="CY23">
            <v>0</v>
          </cell>
          <cell r="DB23">
            <v>0</v>
          </cell>
          <cell r="DC23">
            <v>0</v>
          </cell>
          <cell r="DJ23" t="str">
            <v>НКРКП</v>
          </cell>
          <cell r="DL23">
            <v>40816</v>
          </cell>
          <cell r="DM23" t="str">
            <v>№ 9</v>
          </cell>
          <cell r="DT23">
            <v>765.31</v>
          </cell>
        </row>
        <row r="24">
          <cell r="W24">
            <v>229.61</v>
          </cell>
          <cell r="AF24">
            <v>39743</v>
          </cell>
          <cell r="AG24" t="str">
            <v>№ 174</v>
          </cell>
          <cell r="AH24">
            <v>210.64645729253638</v>
          </cell>
          <cell r="AM24">
            <v>74666.34</v>
          </cell>
          <cell r="AO24">
            <v>17144138.327399999</v>
          </cell>
          <cell r="AQ24">
            <v>15728200</v>
          </cell>
          <cell r="AU24">
            <v>0</v>
          </cell>
          <cell r="AW24">
            <v>0</v>
          </cell>
          <cell r="AY24">
            <v>8652629.9480280001</v>
          </cell>
          <cell r="AZ24">
            <v>115.88394379620054</v>
          </cell>
          <cell r="BA24">
            <v>0</v>
          </cell>
          <cell r="BB24">
            <v>0</v>
          </cell>
          <cell r="BC24">
            <v>0</v>
          </cell>
          <cell r="BD24">
            <v>0</v>
          </cell>
          <cell r="BG24">
            <v>0</v>
          </cell>
          <cell r="BH24">
            <v>0</v>
          </cell>
          <cell r="BI24">
            <v>1035170</v>
          </cell>
          <cell r="BJ24">
            <v>13.863944583328982</v>
          </cell>
          <cell r="BK24">
            <v>0</v>
          </cell>
          <cell r="BL24">
            <v>0</v>
          </cell>
          <cell r="BM24">
            <v>4149260</v>
          </cell>
          <cell r="BN24">
            <v>55.570689550338216</v>
          </cell>
          <cell r="BO24">
            <v>0</v>
          </cell>
          <cell r="BP24">
            <v>0</v>
          </cell>
          <cell r="BY24">
            <v>1536</v>
          </cell>
          <cell r="CF24">
            <v>11896.5929</v>
          </cell>
          <cell r="CG24">
            <v>727.32</v>
          </cell>
          <cell r="CJ24">
            <v>0</v>
          </cell>
          <cell r="CK24">
            <v>0</v>
          </cell>
          <cell r="CL24">
            <v>0</v>
          </cell>
          <cell r="CM24">
            <v>0</v>
          </cell>
          <cell r="CN24">
            <v>0</v>
          </cell>
          <cell r="CO24">
            <v>0</v>
          </cell>
          <cell r="CX24">
            <v>0</v>
          </cell>
          <cell r="CY24">
            <v>0</v>
          </cell>
          <cell r="DB24">
            <v>0</v>
          </cell>
          <cell r="DC24">
            <v>0</v>
          </cell>
          <cell r="DJ24" t="str">
            <v>НКРЕ</v>
          </cell>
          <cell r="DL24">
            <v>40526</v>
          </cell>
          <cell r="DM24" t="str">
            <v>№ 16987</v>
          </cell>
          <cell r="DO24" t="str">
            <v>тариф на теплову енергію</v>
          </cell>
          <cell r="DT24">
            <v>252.57</v>
          </cell>
        </row>
        <row r="25">
          <cell r="W25">
            <v>513.03</v>
          </cell>
          <cell r="AF25">
            <v>40028</v>
          </cell>
          <cell r="AG25" t="str">
            <v>№ 102</v>
          </cell>
          <cell r="AH25">
            <v>446.10895617649373</v>
          </cell>
          <cell r="AM25">
            <v>10936.14</v>
          </cell>
          <cell r="AO25">
            <v>5610567.9041999998</v>
          </cell>
          <cell r="AQ25">
            <v>4878710</v>
          </cell>
          <cell r="AU25">
            <v>0</v>
          </cell>
          <cell r="AW25">
            <v>0</v>
          </cell>
          <cell r="AY25">
            <v>3689379.9508499997</v>
          </cell>
          <cell r="AZ25">
            <v>337.35668625767408</v>
          </cell>
          <cell r="BA25">
            <v>0</v>
          </cell>
          <cell r="BB25">
            <v>0</v>
          </cell>
          <cell r="BC25">
            <v>0</v>
          </cell>
          <cell r="BD25">
            <v>0</v>
          </cell>
          <cell r="BG25">
            <v>0</v>
          </cell>
          <cell r="BH25">
            <v>0</v>
          </cell>
          <cell r="BI25">
            <v>154420</v>
          </cell>
          <cell r="BJ25">
            <v>14.120155740508078</v>
          </cell>
          <cell r="BK25">
            <v>0</v>
          </cell>
          <cell r="BL25">
            <v>0</v>
          </cell>
          <cell r="BM25">
            <v>709720</v>
          </cell>
          <cell r="BN25">
            <v>64.896755162241888</v>
          </cell>
          <cell r="BO25">
            <v>0</v>
          </cell>
          <cell r="BP25">
            <v>0</v>
          </cell>
          <cell r="BY25">
            <v>1536</v>
          </cell>
          <cell r="CF25">
            <v>1722.1985999999999</v>
          </cell>
          <cell r="CG25">
            <v>2142.25</v>
          </cell>
          <cell r="CJ25">
            <v>0</v>
          </cell>
          <cell r="CK25">
            <v>0</v>
          </cell>
          <cell r="CL25">
            <v>0</v>
          </cell>
          <cell r="CM25">
            <v>0</v>
          </cell>
          <cell r="CN25">
            <v>0</v>
          </cell>
          <cell r="CO25">
            <v>0</v>
          </cell>
          <cell r="CX25">
            <v>0</v>
          </cell>
          <cell r="CY25">
            <v>0</v>
          </cell>
          <cell r="DB25">
            <v>0</v>
          </cell>
          <cell r="DC25">
            <v>0</v>
          </cell>
          <cell r="DJ25" t="str">
            <v>НКРКП</v>
          </cell>
          <cell r="DL25">
            <v>40816</v>
          </cell>
          <cell r="DM25" t="str">
            <v>№ 108</v>
          </cell>
          <cell r="DT25">
            <v>766.52</v>
          </cell>
        </row>
        <row r="26">
          <cell r="W26">
            <v>535.33000000000004</v>
          </cell>
          <cell r="AF26">
            <v>40028</v>
          </cell>
          <cell r="AG26" t="str">
            <v>№ 102</v>
          </cell>
          <cell r="AH26">
            <v>446.11088657824155</v>
          </cell>
          <cell r="AM26">
            <v>1360.85</v>
          </cell>
          <cell r="AO26">
            <v>728503.83050000004</v>
          </cell>
          <cell r="AQ26">
            <v>607090</v>
          </cell>
          <cell r="AU26">
            <v>0</v>
          </cell>
          <cell r="AW26">
            <v>0</v>
          </cell>
          <cell r="AY26">
            <v>459089.95907499996</v>
          </cell>
          <cell r="AZ26">
            <v>337.35529931660358</v>
          </cell>
          <cell r="BA26">
            <v>0</v>
          </cell>
          <cell r="BB26">
            <v>0</v>
          </cell>
          <cell r="BC26">
            <v>0</v>
          </cell>
          <cell r="BD26">
            <v>0</v>
          </cell>
          <cell r="BG26">
            <v>0</v>
          </cell>
          <cell r="BH26">
            <v>0</v>
          </cell>
          <cell r="BI26">
            <v>19220</v>
          </cell>
          <cell r="BJ26">
            <v>14.123525737590478</v>
          </cell>
          <cell r="BK26">
            <v>0</v>
          </cell>
          <cell r="BL26">
            <v>0</v>
          </cell>
          <cell r="BM26">
            <v>88320</v>
          </cell>
          <cell r="BN26">
            <v>64.900613587096302</v>
          </cell>
          <cell r="BO26">
            <v>0</v>
          </cell>
          <cell r="BP26">
            <v>0</v>
          </cell>
          <cell r="BY26">
            <v>1536</v>
          </cell>
          <cell r="CF26">
            <v>214.30269999999999</v>
          </cell>
          <cell r="CG26">
            <v>2142.25</v>
          </cell>
          <cell r="CJ26">
            <v>0</v>
          </cell>
          <cell r="CK26">
            <v>0</v>
          </cell>
          <cell r="CL26">
            <v>0</v>
          </cell>
          <cell r="CM26">
            <v>0</v>
          </cell>
          <cell r="CN26">
            <v>0</v>
          </cell>
          <cell r="CO26">
            <v>0</v>
          </cell>
          <cell r="CX26">
            <v>0</v>
          </cell>
          <cell r="CY26">
            <v>0</v>
          </cell>
          <cell r="DB26">
            <v>0</v>
          </cell>
          <cell r="DC26">
            <v>0</v>
          </cell>
          <cell r="DJ26" t="str">
            <v>НКРКП</v>
          </cell>
          <cell r="DL26">
            <v>40816</v>
          </cell>
          <cell r="DM26" t="str">
            <v>№ 108</v>
          </cell>
          <cell r="DT26">
            <v>788.79</v>
          </cell>
        </row>
        <row r="27">
          <cell r="W27">
            <v>227.1</v>
          </cell>
          <cell r="AF27">
            <v>39678</v>
          </cell>
          <cell r="AG27" t="str">
            <v>№ 564</v>
          </cell>
          <cell r="AH27">
            <v>216.28816734089224</v>
          </cell>
          <cell r="AM27">
            <v>140408</v>
          </cell>
          <cell r="AO27">
            <v>31886656.800000001</v>
          </cell>
          <cell r="AQ27">
            <v>30368589</v>
          </cell>
          <cell r="AU27">
            <v>0</v>
          </cell>
          <cell r="AW27">
            <v>0</v>
          </cell>
          <cell r="AY27">
            <v>17219748.552021001</v>
          </cell>
          <cell r="AZ27">
            <v>122.64079363014216</v>
          </cell>
          <cell r="BA27">
            <v>245674</v>
          </cell>
          <cell r="BB27">
            <v>1.7497151159478093</v>
          </cell>
          <cell r="BC27">
            <v>0</v>
          </cell>
          <cell r="BD27">
            <v>0</v>
          </cell>
          <cell r="BG27">
            <v>0</v>
          </cell>
          <cell r="BH27">
            <v>0</v>
          </cell>
          <cell r="BI27">
            <v>3111828</v>
          </cell>
          <cell r="BJ27">
            <v>22.16275425901658</v>
          </cell>
          <cell r="BK27">
            <v>0</v>
          </cell>
          <cell r="BL27">
            <v>0</v>
          </cell>
          <cell r="BM27">
            <v>6334056</v>
          </cell>
          <cell r="BN27">
            <v>45.111788502079655</v>
          </cell>
          <cell r="BO27">
            <v>0</v>
          </cell>
          <cell r="BP27">
            <v>0</v>
          </cell>
          <cell r="BY27">
            <v>1366.62</v>
          </cell>
          <cell r="CF27">
            <v>23675.713</v>
          </cell>
          <cell r="CG27">
            <v>727.31700000000001</v>
          </cell>
          <cell r="CJ27">
            <v>0</v>
          </cell>
          <cell r="CK27">
            <v>0</v>
          </cell>
          <cell r="CL27">
            <v>0</v>
          </cell>
          <cell r="CM27">
            <v>0</v>
          </cell>
          <cell r="CN27">
            <v>0</v>
          </cell>
          <cell r="CO27">
            <v>0</v>
          </cell>
          <cell r="CX27">
            <v>0</v>
          </cell>
          <cell r="CY27">
            <v>0</v>
          </cell>
          <cell r="DB27">
            <v>0</v>
          </cell>
          <cell r="DC27">
            <v>0</v>
          </cell>
          <cell r="DJ27" t="str">
            <v>НКРЕ</v>
          </cell>
          <cell r="DL27">
            <v>40526</v>
          </cell>
          <cell r="DM27" t="str">
            <v>№ 1833</v>
          </cell>
          <cell r="DO27" t="str">
            <v>на телову енергію</v>
          </cell>
          <cell r="DT27">
            <v>249.81</v>
          </cell>
        </row>
        <row r="28">
          <cell r="W28">
            <v>552.70000000000005</v>
          </cell>
          <cell r="AF28">
            <v>40088</v>
          </cell>
          <cell r="AG28" t="str">
            <v>№ 877</v>
          </cell>
          <cell r="AH28">
            <v>460.58439009661834</v>
          </cell>
          <cell r="AM28">
            <v>26496</v>
          </cell>
          <cell r="AO28">
            <v>14644339.200000001</v>
          </cell>
          <cell r="AQ28">
            <v>12203644</v>
          </cell>
          <cell r="AU28">
            <v>0</v>
          </cell>
          <cell r="AW28">
            <v>0</v>
          </cell>
          <cell r="AY28">
            <v>9586221.7054999992</v>
          </cell>
          <cell r="AZ28">
            <v>361.79882644550116</v>
          </cell>
          <cell r="BA28">
            <v>46360</v>
          </cell>
          <cell r="BB28">
            <v>1.7496980676328502</v>
          </cell>
          <cell r="BC28">
            <v>0</v>
          </cell>
          <cell r="BD28">
            <v>0</v>
          </cell>
          <cell r="BG28">
            <v>0</v>
          </cell>
          <cell r="BH28">
            <v>0</v>
          </cell>
          <cell r="BI28">
            <v>699184</v>
          </cell>
          <cell r="BJ28">
            <v>26.388285024154591</v>
          </cell>
          <cell r="BK28">
            <v>0</v>
          </cell>
          <cell r="BL28">
            <v>0</v>
          </cell>
          <cell r="BM28">
            <v>1195282</v>
          </cell>
          <cell r="BN28">
            <v>45.1117904589372</v>
          </cell>
          <cell r="BO28">
            <v>0</v>
          </cell>
          <cell r="BP28">
            <v>0</v>
          </cell>
          <cell r="BY28">
            <v>1366.62</v>
          </cell>
          <cell r="CF28">
            <v>4474.8379999999997</v>
          </cell>
          <cell r="CG28">
            <v>2142.25</v>
          </cell>
          <cell r="CJ28">
            <v>0</v>
          </cell>
          <cell r="CK28">
            <v>0</v>
          </cell>
          <cell r="CL28">
            <v>0</v>
          </cell>
          <cell r="CM28">
            <v>0</v>
          </cell>
          <cell r="CN28">
            <v>0</v>
          </cell>
          <cell r="CO28">
            <v>0</v>
          </cell>
          <cell r="CX28">
            <v>0</v>
          </cell>
          <cell r="CY28">
            <v>0</v>
          </cell>
          <cell r="DB28">
            <v>0</v>
          </cell>
          <cell r="DC28">
            <v>0</v>
          </cell>
          <cell r="DJ28" t="str">
            <v>НКРКП</v>
          </cell>
          <cell r="DL28">
            <v>40816</v>
          </cell>
          <cell r="DM28" t="str">
            <v>№ 23</v>
          </cell>
          <cell r="DT28">
            <v>824.56</v>
          </cell>
        </row>
        <row r="29">
          <cell r="W29">
            <v>598.75</v>
          </cell>
          <cell r="AF29">
            <v>40088</v>
          </cell>
          <cell r="AG29" t="str">
            <v>№ 877</v>
          </cell>
          <cell r="AH29">
            <v>460.58431044109437</v>
          </cell>
          <cell r="AM29">
            <v>14328</v>
          </cell>
          <cell r="AO29">
            <v>8578890</v>
          </cell>
          <cell r="AQ29">
            <v>6599252</v>
          </cell>
          <cell r="AU29">
            <v>0</v>
          </cell>
          <cell r="AW29">
            <v>0</v>
          </cell>
          <cell r="AY29">
            <v>5183852.9682499999</v>
          </cell>
          <cell r="AZ29">
            <v>361.79878337869906</v>
          </cell>
          <cell r="BA29">
            <v>25070</v>
          </cell>
          <cell r="BB29">
            <v>1.7497208263539923</v>
          </cell>
          <cell r="BC29">
            <v>0</v>
          </cell>
          <cell r="BD29">
            <v>0</v>
          </cell>
          <cell r="BG29">
            <v>0</v>
          </cell>
          <cell r="BH29">
            <v>0</v>
          </cell>
          <cell r="BI29">
            <v>378091</v>
          </cell>
          <cell r="BJ29">
            <v>26.38826074818537</v>
          </cell>
          <cell r="BK29">
            <v>0</v>
          </cell>
          <cell r="BL29">
            <v>0</v>
          </cell>
          <cell r="BM29">
            <v>646362</v>
          </cell>
          <cell r="BN29">
            <v>45.111809045226131</v>
          </cell>
          <cell r="BO29">
            <v>0</v>
          </cell>
          <cell r="BP29">
            <v>0</v>
          </cell>
          <cell r="BY29">
            <v>1366.62</v>
          </cell>
          <cell r="CF29">
            <v>2419.817</v>
          </cell>
          <cell r="CG29">
            <v>2142.25</v>
          </cell>
          <cell r="CJ29">
            <v>0</v>
          </cell>
          <cell r="CK29">
            <v>0</v>
          </cell>
          <cell r="CL29">
            <v>0</v>
          </cell>
          <cell r="CM29">
            <v>0</v>
          </cell>
          <cell r="CN29">
            <v>0</v>
          </cell>
          <cell r="CO29">
            <v>0</v>
          </cell>
          <cell r="CX29">
            <v>0</v>
          </cell>
          <cell r="CY29">
            <v>0</v>
          </cell>
          <cell r="DB29">
            <v>0</v>
          </cell>
          <cell r="DC29">
            <v>0</v>
          </cell>
          <cell r="DJ29" t="str">
            <v>НКРКП</v>
          </cell>
          <cell r="DL29">
            <v>40816</v>
          </cell>
          <cell r="DM29" t="str">
            <v>№ 23</v>
          </cell>
          <cell r="DT29">
            <v>870.61</v>
          </cell>
        </row>
        <row r="30">
          <cell r="W30">
            <v>235.76</v>
          </cell>
          <cell r="AF30">
            <v>39798</v>
          </cell>
          <cell r="AG30">
            <v>590</v>
          </cell>
          <cell r="AH30">
            <v>217.4814814814815</v>
          </cell>
          <cell r="AM30">
            <v>182250</v>
          </cell>
          <cell r="AO30">
            <v>42967260</v>
          </cell>
          <cell r="AQ30">
            <v>39636000</v>
          </cell>
          <cell r="AU30">
            <v>0</v>
          </cell>
          <cell r="AW30">
            <v>0</v>
          </cell>
          <cell r="AY30">
            <v>24134659.560000002</v>
          </cell>
          <cell r="AZ30">
            <v>132.42611555555555</v>
          </cell>
          <cell r="BA30">
            <v>0</v>
          </cell>
          <cell r="BB30">
            <v>0</v>
          </cell>
          <cell r="BC30">
            <v>0</v>
          </cell>
          <cell r="BD30">
            <v>0</v>
          </cell>
          <cell r="BG30">
            <v>0</v>
          </cell>
          <cell r="BH30">
            <v>0</v>
          </cell>
          <cell r="BI30">
            <v>4594800</v>
          </cell>
          <cell r="BJ30">
            <v>25.211522633744856</v>
          </cell>
          <cell r="BK30">
            <v>0</v>
          </cell>
          <cell r="BL30">
            <v>0</v>
          </cell>
          <cell r="BM30">
            <v>7210700</v>
          </cell>
          <cell r="BN30">
            <v>39.56488340192044</v>
          </cell>
          <cell r="BO30">
            <v>0</v>
          </cell>
          <cell r="BP30">
            <v>0</v>
          </cell>
          <cell r="BY30">
            <v>1251</v>
          </cell>
          <cell r="CF30">
            <v>33183</v>
          </cell>
          <cell r="CG30">
            <v>727.32</v>
          </cell>
          <cell r="CJ30">
            <v>0</v>
          </cell>
          <cell r="CK30">
            <v>0</v>
          </cell>
          <cell r="CL30">
            <v>0</v>
          </cell>
          <cell r="CM30">
            <v>0</v>
          </cell>
          <cell r="CN30">
            <v>0</v>
          </cell>
          <cell r="CO30">
            <v>0</v>
          </cell>
          <cell r="CX30">
            <v>0</v>
          </cell>
          <cell r="CY30">
            <v>0</v>
          </cell>
          <cell r="DB30">
            <v>0</v>
          </cell>
          <cell r="DC30">
            <v>0</v>
          </cell>
          <cell r="DJ30" t="str">
            <v>НКРЕ</v>
          </cell>
          <cell r="DL30">
            <v>40526</v>
          </cell>
          <cell r="DM30">
            <v>1785</v>
          </cell>
          <cell r="DO30" t="str">
            <v>Тариф на теплову енергію</v>
          </cell>
          <cell r="DT30">
            <v>259.33</v>
          </cell>
        </row>
        <row r="31">
          <cell r="W31">
            <v>514.33000000000004</v>
          </cell>
          <cell r="AF31">
            <v>40123</v>
          </cell>
          <cell r="AG31">
            <v>262</v>
          </cell>
          <cell r="AH31">
            <v>481.65482014831224</v>
          </cell>
          <cell r="AM31">
            <v>32499</v>
          </cell>
          <cell r="AO31">
            <v>16715210.670000002</v>
          </cell>
          <cell r="AQ31">
            <v>15653300</v>
          </cell>
          <cell r="AU31">
            <v>0</v>
          </cell>
          <cell r="AW31">
            <v>0</v>
          </cell>
          <cell r="AY31">
            <v>12914799.219999999</v>
          </cell>
          <cell r="AZ31">
            <v>397.39066494353671</v>
          </cell>
          <cell r="BA31">
            <v>0</v>
          </cell>
          <cell r="BB31">
            <v>0</v>
          </cell>
          <cell r="BC31">
            <v>0</v>
          </cell>
          <cell r="BD31">
            <v>0</v>
          </cell>
          <cell r="BG31">
            <v>0</v>
          </cell>
          <cell r="BH31">
            <v>0</v>
          </cell>
          <cell r="BI31">
            <v>819300</v>
          </cell>
          <cell r="BJ31">
            <v>25.210006461737283</v>
          </cell>
          <cell r="BK31">
            <v>0</v>
          </cell>
          <cell r="BL31">
            <v>0</v>
          </cell>
          <cell r="BM31">
            <v>1285900</v>
          </cell>
          <cell r="BN31">
            <v>39.567371303732422</v>
          </cell>
          <cell r="BO31">
            <v>0</v>
          </cell>
          <cell r="BP31">
            <v>0</v>
          </cell>
          <cell r="BY31">
            <v>1251</v>
          </cell>
          <cell r="CF31">
            <v>5917</v>
          </cell>
          <cell r="CG31">
            <v>2182.66</v>
          </cell>
          <cell r="CJ31">
            <v>0</v>
          </cell>
          <cell r="CK31">
            <v>0</v>
          </cell>
          <cell r="CL31">
            <v>0</v>
          </cell>
          <cell r="CM31">
            <v>0</v>
          </cell>
          <cell r="CN31">
            <v>0</v>
          </cell>
          <cell r="CO31">
            <v>0</v>
          </cell>
          <cell r="CX31">
            <v>0</v>
          </cell>
          <cell r="CY31">
            <v>0</v>
          </cell>
          <cell r="DB31">
            <v>0</v>
          </cell>
          <cell r="DC31">
            <v>0</v>
          </cell>
          <cell r="DJ31" t="str">
            <v>НКРКП</v>
          </cell>
          <cell r="DL31">
            <v>40816</v>
          </cell>
          <cell r="DM31">
            <v>67</v>
          </cell>
          <cell r="DT31">
            <v>800.04</v>
          </cell>
        </row>
        <row r="32">
          <cell r="W32">
            <v>553.65</v>
          </cell>
          <cell r="AF32">
            <v>40123</v>
          </cell>
          <cell r="AG32">
            <v>263</v>
          </cell>
          <cell r="AH32">
            <v>483.87443560524616</v>
          </cell>
          <cell r="AM32">
            <v>13953</v>
          </cell>
          <cell r="AO32">
            <v>7725078.4499999993</v>
          </cell>
          <cell r="AQ32">
            <v>6751500</v>
          </cell>
          <cell r="AU32">
            <v>0</v>
          </cell>
          <cell r="AW32">
            <v>0</v>
          </cell>
          <cell r="AY32">
            <v>5543956.3999999994</v>
          </cell>
          <cell r="AZ32">
            <v>397.33078191070018</v>
          </cell>
          <cell r="BA32">
            <v>0</v>
          </cell>
          <cell r="BB32">
            <v>0</v>
          </cell>
          <cell r="BC32">
            <v>0</v>
          </cell>
          <cell r="BD32">
            <v>0</v>
          </cell>
          <cell r="BG32">
            <v>0</v>
          </cell>
          <cell r="BH32">
            <v>0</v>
          </cell>
          <cell r="BI32">
            <v>351700</v>
          </cell>
          <cell r="BJ32">
            <v>25.206048878377409</v>
          </cell>
          <cell r="BK32">
            <v>0</v>
          </cell>
          <cell r="BL32">
            <v>0</v>
          </cell>
          <cell r="BM32">
            <v>551800</v>
          </cell>
          <cell r="BN32">
            <v>39.547050813445139</v>
          </cell>
          <cell r="BO32">
            <v>0</v>
          </cell>
          <cell r="BP32">
            <v>0</v>
          </cell>
          <cell r="BY32">
            <v>1251</v>
          </cell>
          <cell r="CF32">
            <v>2540</v>
          </cell>
          <cell r="CG32">
            <v>2182.66</v>
          </cell>
          <cell r="CJ32">
            <v>0</v>
          </cell>
          <cell r="CK32">
            <v>0</v>
          </cell>
          <cell r="CL32">
            <v>0</v>
          </cell>
          <cell r="CM32">
            <v>0</v>
          </cell>
          <cell r="CN32">
            <v>0</v>
          </cell>
          <cell r="CO32">
            <v>0</v>
          </cell>
          <cell r="CX32">
            <v>0</v>
          </cell>
          <cell r="CY32">
            <v>0</v>
          </cell>
          <cell r="DB32">
            <v>0</v>
          </cell>
          <cell r="DC32">
            <v>0</v>
          </cell>
          <cell r="DJ32" t="str">
            <v>НКРКП</v>
          </cell>
          <cell r="DL32">
            <v>40816</v>
          </cell>
          <cell r="DM32">
            <v>67</v>
          </cell>
          <cell r="DT32">
            <v>839.32</v>
          </cell>
        </row>
        <row r="33">
          <cell r="W33">
            <v>208.84</v>
          </cell>
          <cell r="AF33">
            <v>39755</v>
          </cell>
          <cell r="AG33">
            <v>236</v>
          </cell>
          <cell r="AH33">
            <v>189.84577504196977</v>
          </cell>
          <cell r="AM33">
            <v>35740</v>
          </cell>
          <cell r="AO33">
            <v>7463941.6000000006</v>
          </cell>
          <cell r="AQ33">
            <v>6785088</v>
          </cell>
          <cell r="AU33">
            <v>0</v>
          </cell>
          <cell r="AW33">
            <v>0</v>
          </cell>
          <cell r="AY33">
            <v>4124631.72</v>
          </cell>
          <cell r="AZ33">
            <v>115.40659541130387</v>
          </cell>
          <cell r="BA33">
            <v>0</v>
          </cell>
          <cell r="BB33">
            <v>0</v>
          </cell>
          <cell r="BC33">
            <v>0</v>
          </cell>
          <cell r="BD33">
            <v>0</v>
          </cell>
          <cell r="BG33">
            <v>0</v>
          </cell>
          <cell r="BH33">
            <v>0</v>
          </cell>
          <cell r="BI33">
            <v>577142</v>
          </cell>
          <cell r="BJ33">
            <v>16.14834918858422</v>
          </cell>
          <cell r="BK33">
            <v>0</v>
          </cell>
          <cell r="BL33">
            <v>0</v>
          </cell>
          <cell r="BM33">
            <v>1650444</v>
          </cell>
          <cell r="BN33">
            <v>46.179182988248463</v>
          </cell>
          <cell r="BO33">
            <v>0</v>
          </cell>
          <cell r="BP33">
            <v>0</v>
          </cell>
          <cell r="BY33">
            <v>1779.68</v>
          </cell>
          <cell r="CF33">
            <v>5671</v>
          </cell>
          <cell r="CG33">
            <v>727.32</v>
          </cell>
          <cell r="CJ33">
            <v>0</v>
          </cell>
          <cell r="CK33">
            <v>0</v>
          </cell>
          <cell r="CL33">
            <v>0</v>
          </cell>
          <cell r="CM33">
            <v>0</v>
          </cell>
          <cell r="CN33">
            <v>0</v>
          </cell>
          <cell r="CO33">
            <v>0</v>
          </cell>
          <cell r="CX33">
            <v>0</v>
          </cell>
          <cell r="CY33">
            <v>0</v>
          </cell>
          <cell r="DB33">
            <v>0</v>
          </cell>
          <cell r="DC33">
            <v>0</v>
          </cell>
          <cell r="DJ33" t="str">
            <v>НКРЕ</v>
          </cell>
          <cell r="DL33">
            <v>40526</v>
          </cell>
          <cell r="DM33" t="str">
            <v>№ 1703</v>
          </cell>
          <cell r="DO33" t="str">
            <v>Тариф на теплову енергію</v>
          </cell>
          <cell r="DT33">
            <v>229.72</v>
          </cell>
        </row>
        <row r="34">
          <cell r="W34">
            <v>467.33</v>
          </cell>
          <cell r="AF34">
            <v>39864</v>
          </cell>
          <cell r="AG34">
            <v>311</v>
          </cell>
          <cell r="AH34">
            <v>417.25531914893617</v>
          </cell>
          <cell r="AM34">
            <v>6110</v>
          </cell>
          <cell r="AO34">
            <v>2855386.3</v>
          </cell>
          <cell r="AQ34">
            <v>2549430</v>
          </cell>
          <cell r="AU34">
            <v>0</v>
          </cell>
          <cell r="AW34">
            <v>0</v>
          </cell>
          <cell r="AY34">
            <v>2076547.1925000001</v>
          </cell>
          <cell r="AZ34">
            <v>339.86042430441898</v>
          </cell>
          <cell r="BA34">
            <v>0</v>
          </cell>
          <cell r="BB34">
            <v>0</v>
          </cell>
          <cell r="BC34">
            <v>0</v>
          </cell>
          <cell r="BD34">
            <v>0</v>
          </cell>
          <cell r="BG34">
            <v>0</v>
          </cell>
          <cell r="BH34">
            <v>0</v>
          </cell>
          <cell r="BI34">
            <v>108040</v>
          </cell>
          <cell r="BJ34">
            <v>17.682487725040918</v>
          </cell>
          <cell r="BK34">
            <v>0</v>
          </cell>
          <cell r="BL34">
            <v>0</v>
          </cell>
          <cell r="BM34">
            <v>286678</v>
          </cell>
          <cell r="BN34">
            <v>46.919476268412438</v>
          </cell>
          <cell r="BO34">
            <v>0</v>
          </cell>
          <cell r="BP34">
            <v>0</v>
          </cell>
          <cell r="BY34">
            <v>1779.68</v>
          </cell>
          <cell r="CF34">
            <v>969.33</v>
          </cell>
          <cell r="CG34">
            <v>2142.25</v>
          </cell>
          <cell r="CJ34">
            <v>0</v>
          </cell>
          <cell r="CK34">
            <v>0</v>
          </cell>
          <cell r="CL34">
            <v>0</v>
          </cell>
          <cell r="CM34">
            <v>0</v>
          </cell>
          <cell r="CN34">
            <v>0</v>
          </cell>
          <cell r="CO34">
            <v>0</v>
          </cell>
          <cell r="CX34">
            <v>0</v>
          </cell>
          <cell r="CY34">
            <v>0</v>
          </cell>
          <cell r="DB34">
            <v>0</v>
          </cell>
          <cell r="DC34">
            <v>0</v>
          </cell>
          <cell r="DJ34" t="str">
            <v>НКРКП</v>
          </cell>
          <cell r="DL34">
            <v>40816</v>
          </cell>
          <cell r="DM34" t="str">
            <v>№ 85</v>
          </cell>
          <cell r="DT34">
            <v>722.6</v>
          </cell>
        </row>
        <row r="35">
          <cell r="W35">
            <v>479.85</v>
          </cell>
          <cell r="AF35">
            <v>39864</v>
          </cell>
          <cell r="AG35">
            <v>311</v>
          </cell>
          <cell r="AH35">
            <v>417.255033557047</v>
          </cell>
          <cell r="AM35">
            <v>1788</v>
          </cell>
          <cell r="AO35">
            <v>857971.8</v>
          </cell>
          <cell r="AQ35">
            <v>746052</v>
          </cell>
          <cell r="AU35">
            <v>0</v>
          </cell>
          <cell r="AW35">
            <v>0</v>
          </cell>
          <cell r="AY35">
            <v>607670.63500000001</v>
          </cell>
          <cell r="AZ35">
            <v>339.86053411633111</v>
          </cell>
          <cell r="BA35">
            <v>0</v>
          </cell>
          <cell r="BB35">
            <v>0</v>
          </cell>
          <cell r="BC35">
            <v>0</v>
          </cell>
          <cell r="BD35">
            <v>0</v>
          </cell>
          <cell r="BG35">
            <v>0</v>
          </cell>
          <cell r="BH35">
            <v>0</v>
          </cell>
          <cell r="BI35">
            <v>31616</v>
          </cell>
          <cell r="BJ35">
            <v>17.682326621923938</v>
          </cell>
          <cell r="BK35">
            <v>0</v>
          </cell>
          <cell r="BL35">
            <v>0</v>
          </cell>
          <cell r="BM35">
            <v>83892</v>
          </cell>
          <cell r="BN35">
            <v>46.919463087248324</v>
          </cell>
          <cell r="BO35">
            <v>0</v>
          </cell>
          <cell r="BP35">
            <v>0</v>
          </cell>
          <cell r="BY35">
            <v>1779.68</v>
          </cell>
          <cell r="CF35">
            <v>283.66000000000003</v>
          </cell>
          <cell r="CG35">
            <v>2142.25</v>
          </cell>
          <cell r="CJ35">
            <v>0</v>
          </cell>
          <cell r="CK35">
            <v>0</v>
          </cell>
          <cell r="CL35">
            <v>0</v>
          </cell>
          <cell r="CM35">
            <v>0</v>
          </cell>
          <cell r="CN35">
            <v>0</v>
          </cell>
          <cell r="CO35">
            <v>0</v>
          </cell>
          <cell r="CX35">
            <v>0</v>
          </cell>
          <cell r="CY35">
            <v>0</v>
          </cell>
          <cell r="DB35">
            <v>0</v>
          </cell>
          <cell r="DC35">
            <v>0</v>
          </cell>
          <cell r="DJ35" t="str">
            <v>НКРКП</v>
          </cell>
          <cell r="DL35">
            <v>40816</v>
          </cell>
          <cell r="DM35" t="str">
            <v>№ 85</v>
          </cell>
          <cell r="DT35">
            <v>735.12</v>
          </cell>
        </row>
        <row r="36">
          <cell r="W36">
            <v>231.22</v>
          </cell>
          <cell r="AF36">
            <v>39770</v>
          </cell>
          <cell r="AG36">
            <v>247</v>
          </cell>
          <cell r="AH36">
            <v>225.96157265281448</v>
          </cell>
          <cell r="AM36">
            <v>84367</v>
          </cell>
          <cell r="AO36">
            <v>19507337.739999998</v>
          </cell>
          <cell r="AQ36">
            <v>19063700</v>
          </cell>
          <cell r="AU36">
            <v>0</v>
          </cell>
          <cell r="AW36">
            <v>0</v>
          </cell>
          <cell r="AY36">
            <v>10168499.964084001</v>
          </cell>
          <cell r="AZ36">
            <v>120.52698287344579</v>
          </cell>
          <cell r="BA36">
            <v>0</v>
          </cell>
          <cell r="BB36">
            <v>0</v>
          </cell>
          <cell r="BC36">
            <v>0</v>
          </cell>
          <cell r="BD36">
            <v>0</v>
          </cell>
          <cell r="BG36">
            <v>0</v>
          </cell>
          <cell r="BH36">
            <v>0</v>
          </cell>
          <cell r="BI36">
            <v>1999240</v>
          </cell>
          <cell r="BJ36">
            <v>23.696943117569667</v>
          </cell>
          <cell r="BK36">
            <v>0</v>
          </cell>
          <cell r="BL36">
            <v>0</v>
          </cell>
          <cell r="BM36">
            <v>5610705</v>
          </cell>
          <cell r="BN36">
            <v>66.503549966219026</v>
          </cell>
          <cell r="BO36">
            <v>0</v>
          </cell>
          <cell r="BP36">
            <v>0</v>
          </cell>
          <cell r="BY36">
            <v>1988.33</v>
          </cell>
          <cell r="CF36">
            <v>13980.778700000001</v>
          </cell>
          <cell r="CG36">
            <v>727.32</v>
          </cell>
          <cell r="CJ36">
            <v>0</v>
          </cell>
          <cell r="CK36">
            <v>0</v>
          </cell>
          <cell r="CL36">
            <v>0</v>
          </cell>
          <cell r="CM36">
            <v>0</v>
          </cell>
          <cell r="CN36">
            <v>0</v>
          </cell>
          <cell r="CO36">
            <v>0</v>
          </cell>
          <cell r="CX36">
            <v>0</v>
          </cell>
          <cell r="CY36">
            <v>0</v>
          </cell>
          <cell r="DB36">
            <v>0</v>
          </cell>
          <cell r="DC36">
            <v>0</v>
          </cell>
          <cell r="DJ36" t="str">
            <v>НКРЕ</v>
          </cell>
          <cell r="DL36">
            <v>40526</v>
          </cell>
          <cell r="DM36" t="str">
            <v>№ 1769</v>
          </cell>
          <cell r="DO36" t="str">
            <v>Тариф на теплову енергію</v>
          </cell>
          <cell r="DT36">
            <v>254.35</v>
          </cell>
        </row>
        <row r="37">
          <cell r="W37">
            <v>577.32000000000005</v>
          </cell>
          <cell r="AF37">
            <v>39853</v>
          </cell>
          <cell r="AG37">
            <v>300</v>
          </cell>
          <cell r="AH37">
            <v>465.90515636974055</v>
          </cell>
          <cell r="AM37">
            <v>27403</v>
          </cell>
          <cell r="AO37">
            <v>15820299.960000001</v>
          </cell>
          <cell r="AQ37">
            <v>12767199</v>
          </cell>
          <cell r="AU37">
            <v>0</v>
          </cell>
          <cell r="AW37">
            <v>0</v>
          </cell>
          <cell r="AY37">
            <v>9853409.9807000011</v>
          </cell>
          <cell r="AZ37">
            <v>359.57413351457876</v>
          </cell>
          <cell r="BA37">
            <v>0</v>
          </cell>
          <cell r="BB37">
            <v>0</v>
          </cell>
          <cell r="BC37">
            <v>0</v>
          </cell>
          <cell r="BD37">
            <v>0</v>
          </cell>
          <cell r="BG37">
            <v>0</v>
          </cell>
          <cell r="BH37">
            <v>0</v>
          </cell>
          <cell r="BI37">
            <v>681101</v>
          </cell>
          <cell r="BJ37">
            <v>24.854979381819508</v>
          </cell>
          <cell r="BK37">
            <v>0</v>
          </cell>
          <cell r="BL37">
            <v>0</v>
          </cell>
          <cell r="BM37">
            <v>1822415</v>
          </cell>
          <cell r="BN37">
            <v>66.504214866985365</v>
          </cell>
          <cell r="BO37">
            <v>0</v>
          </cell>
          <cell r="BP37">
            <v>0</v>
          </cell>
          <cell r="BY37">
            <v>1988.33</v>
          </cell>
          <cell r="CF37">
            <v>4599.5612000000001</v>
          </cell>
          <cell r="CG37">
            <v>2142.25</v>
          </cell>
          <cell r="CJ37">
            <v>0</v>
          </cell>
          <cell r="CK37">
            <v>0</v>
          </cell>
          <cell r="CL37">
            <v>0</v>
          </cell>
          <cell r="CM37">
            <v>0</v>
          </cell>
          <cell r="CN37">
            <v>0</v>
          </cell>
          <cell r="CO37">
            <v>0</v>
          </cell>
          <cell r="CX37">
            <v>0</v>
          </cell>
          <cell r="CY37">
            <v>0</v>
          </cell>
          <cell r="DB37">
            <v>0</v>
          </cell>
          <cell r="DC37">
            <v>0</v>
          </cell>
          <cell r="DJ37" t="str">
            <v>НКРКП</v>
          </cell>
          <cell r="DL37">
            <v>40816</v>
          </cell>
          <cell r="DM37" t="str">
            <v>№ 84</v>
          </cell>
          <cell r="DT37">
            <v>847.49</v>
          </cell>
        </row>
        <row r="38">
          <cell r="W38">
            <v>577.32000000000005</v>
          </cell>
          <cell r="AF38">
            <v>39853</v>
          </cell>
          <cell r="AG38">
            <v>300</v>
          </cell>
          <cell r="AH38">
            <v>465.90500836053826</v>
          </cell>
          <cell r="AM38">
            <v>12559</v>
          </cell>
          <cell r="AO38">
            <v>7250561.8800000008</v>
          </cell>
          <cell r="AQ38">
            <v>5851301</v>
          </cell>
          <cell r="AU38">
            <v>0</v>
          </cell>
          <cell r="AW38">
            <v>0</v>
          </cell>
          <cell r="AY38">
            <v>4515890.84925</v>
          </cell>
          <cell r="AZ38">
            <v>359.574078290469</v>
          </cell>
          <cell r="BA38">
            <v>0</v>
          </cell>
          <cell r="BB38">
            <v>0</v>
          </cell>
          <cell r="BC38">
            <v>0</v>
          </cell>
          <cell r="BD38">
            <v>0</v>
          </cell>
          <cell r="BG38">
            <v>0</v>
          </cell>
          <cell r="BH38">
            <v>0</v>
          </cell>
          <cell r="BI38">
            <v>312154</v>
          </cell>
          <cell r="BJ38">
            <v>24.855004379329564</v>
          </cell>
          <cell r="BK38">
            <v>0</v>
          </cell>
          <cell r="BL38">
            <v>0</v>
          </cell>
          <cell r="BM38">
            <v>835226</v>
          </cell>
          <cell r="BN38">
            <v>66.504180269129705</v>
          </cell>
          <cell r="BO38">
            <v>0</v>
          </cell>
          <cell r="BP38">
            <v>0</v>
          </cell>
          <cell r="BY38">
            <v>1988.33</v>
          </cell>
          <cell r="CF38">
            <v>2108.0129999999999</v>
          </cell>
          <cell r="CG38">
            <v>2142.25</v>
          </cell>
          <cell r="CJ38">
            <v>0</v>
          </cell>
          <cell r="CK38">
            <v>0</v>
          </cell>
          <cell r="CL38">
            <v>0</v>
          </cell>
          <cell r="CM38">
            <v>0</v>
          </cell>
          <cell r="CN38">
            <v>0</v>
          </cell>
          <cell r="CO38">
            <v>0</v>
          </cell>
          <cell r="CX38">
            <v>0</v>
          </cell>
          <cell r="CY38">
            <v>0</v>
          </cell>
          <cell r="DB38">
            <v>0</v>
          </cell>
          <cell r="DC38">
            <v>0</v>
          </cell>
          <cell r="DJ38" t="str">
            <v>НКРКП</v>
          </cell>
          <cell r="DL38">
            <v>40816</v>
          </cell>
          <cell r="DM38" t="str">
            <v>№ 84</v>
          </cell>
          <cell r="DT38">
            <v>847.49</v>
          </cell>
        </row>
        <row r="39">
          <cell r="W39">
            <v>257.75</v>
          </cell>
          <cell r="AF39">
            <v>39770</v>
          </cell>
          <cell r="AG39">
            <v>242</v>
          </cell>
          <cell r="AH39">
            <v>252.69882587505538</v>
          </cell>
          <cell r="AM39">
            <v>54168</v>
          </cell>
          <cell r="AO39">
            <v>13961802</v>
          </cell>
          <cell r="AQ39">
            <v>13688190</v>
          </cell>
          <cell r="AU39">
            <v>0</v>
          </cell>
          <cell r="AW39">
            <v>0</v>
          </cell>
          <cell r="AY39">
            <v>6372399.6336000003</v>
          </cell>
          <cell r="AZ39">
            <v>117.6414051395658</v>
          </cell>
          <cell r="BA39">
            <v>0</v>
          </cell>
          <cell r="BB39">
            <v>0</v>
          </cell>
          <cell r="BC39">
            <v>0</v>
          </cell>
          <cell r="BD39">
            <v>0</v>
          </cell>
          <cell r="BG39">
            <v>0</v>
          </cell>
          <cell r="BH39">
            <v>0</v>
          </cell>
          <cell r="BI39">
            <v>1162445</v>
          </cell>
          <cell r="BJ39">
            <v>21.45999483089647</v>
          </cell>
          <cell r="BK39">
            <v>0</v>
          </cell>
          <cell r="BL39">
            <v>0</v>
          </cell>
          <cell r="BM39">
            <v>4292814</v>
          </cell>
          <cell r="BN39">
            <v>79.25</v>
          </cell>
          <cell r="BO39">
            <v>0</v>
          </cell>
          <cell r="BP39">
            <v>0</v>
          </cell>
          <cell r="BY39">
            <v>2187</v>
          </cell>
          <cell r="CF39">
            <v>8761.48</v>
          </cell>
          <cell r="CG39">
            <v>727.32</v>
          </cell>
          <cell r="CJ39">
            <v>0</v>
          </cell>
          <cell r="CK39">
            <v>0</v>
          </cell>
          <cell r="CL39">
            <v>0</v>
          </cell>
          <cell r="CM39">
            <v>0</v>
          </cell>
          <cell r="CN39">
            <v>0</v>
          </cell>
          <cell r="CO39">
            <v>0</v>
          </cell>
          <cell r="CX39">
            <v>0</v>
          </cell>
          <cell r="CY39">
            <v>0</v>
          </cell>
          <cell r="DB39">
            <v>0</v>
          </cell>
          <cell r="DC39">
            <v>0</v>
          </cell>
          <cell r="DJ39" t="str">
            <v>НКРЕ</v>
          </cell>
          <cell r="DL39">
            <v>40526</v>
          </cell>
          <cell r="DM39" t="str">
            <v>№ 1771</v>
          </cell>
          <cell r="DO39" t="str">
            <v>Тариф на теплову енергію</v>
          </cell>
          <cell r="DT39">
            <v>283.52999999999997</v>
          </cell>
        </row>
        <row r="40">
          <cell r="W40">
            <v>549.17999999999995</v>
          </cell>
          <cell r="AF40">
            <v>39854</v>
          </cell>
          <cell r="AG40">
            <v>302</v>
          </cell>
          <cell r="AH40">
            <v>490.33687036563538</v>
          </cell>
          <cell r="AM40">
            <v>15644</v>
          </cell>
          <cell r="AO40">
            <v>8591371.9199999999</v>
          </cell>
          <cell r="AQ40">
            <v>7670830</v>
          </cell>
          <cell r="AU40">
            <v>0</v>
          </cell>
          <cell r="AW40">
            <v>0</v>
          </cell>
          <cell r="AY40">
            <v>5453559.886775</v>
          </cell>
          <cell r="AZ40">
            <v>348.60393037426491</v>
          </cell>
          <cell r="BA40">
            <v>0</v>
          </cell>
          <cell r="BB40">
            <v>0</v>
          </cell>
          <cell r="BC40">
            <v>0</v>
          </cell>
          <cell r="BD40">
            <v>0</v>
          </cell>
          <cell r="BG40">
            <v>0</v>
          </cell>
          <cell r="BH40">
            <v>0</v>
          </cell>
          <cell r="BI40">
            <v>335720</v>
          </cell>
          <cell r="BJ40">
            <v>21.459984658655074</v>
          </cell>
          <cell r="BK40">
            <v>0</v>
          </cell>
          <cell r="BL40">
            <v>0</v>
          </cell>
          <cell r="BM40">
            <v>1239787</v>
          </cell>
          <cell r="BN40">
            <v>79.25</v>
          </cell>
          <cell r="BO40">
            <v>0</v>
          </cell>
          <cell r="BP40">
            <v>0</v>
          </cell>
          <cell r="BY40">
            <v>2187</v>
          </cell>
          <cell r="CF40">
            <v>2545.7159000000001</v>
          </cell>
          <cell r="CG40">
            <v>2142.25</v>
          </cell>
          <cell r="CJ40">
            <v>0</v>
          </cell>
          <cell r="CK40">
            <v>0</v>
          </cell>
          <cell r="CL40">
            <v>0</v>
          </cell>
          <cell r="CM40">
            <v>0</v>
          </cell>
          <cell r="CN40">
            <v>0</v>
          </cell>
          <cell r="CO40">
            <v>0</v>
          </cell>
          <cell r="CX40">
            <v>0</v>
          </cell>
          <cell r="CY40">
            <v>0</v>
          </cell>
          <cell r="DB40">
            <v>0</v>
          </cell>
          <cell r="DC40">
            <v>0</v>
          </cell>
          <cell r="DJ40" t="str">
            <v>НКРКП</v>
          </cell>
          <cell r="DL40">
            <v>40816</v>
          </cell>
          <cell r="DM40" t="str">
            <v>№ 83</v>
          </cell>
          <cell r="DT40">
            <v>811.12</v>
          </cell>
        </row>
        <row r="41">
          <cell r="W41">
            <v>549.17999999999995</v>
          </cell>
          <cell r="AF41">
            <v>39854</v>
          </cell>
          <cell r="AG41">
            <v>302</v>
          </cell>
          <cell r="AH41">
            <v>490.33687002652522</v>
          </cell>
          <cell r="AM41">
            <v>3770</v>
          </cell>
          <cell r="AO41">
            <v>2070408.5999999999</v>
          </cell>
          <cell r="AQ41">
            <v>1848570</v>
          </cell>
          <cell r="AU41">
            <v>0</v>
          </cell>
          <cell r="AW41">
            <v>0</v>
          </cell>
          <cell r="AY41">
            <v>1314238.0270250002</v>
          </cell>
          <cell r="AZ41">
            <v>348.60425120026531</v>
          </cell>
          <cell r="BA41">
            <v>0</v>
          </cell>
          <cell r="BB41">
            <v>0</v>
          </cell>
          <cell r="BC41">
            <v>0</v>
          </cell>
          <cell r="BD41">
            <v>0</v>
          </cell>
          <cell r="BG41">
            <v>0</v>
          </cell>
          <cell r="BH41">
            <v>0</v>
          </cell>
          <cell r="BI41">
            <v>80915</v>
          </cell>
          <cell r="BJ41">
            <v>21.46286472148541</v>
          </cell>
          <cell r="BK41">
            <v>0</v>
          </cell>
          <cell r="BL41">
            <v>0</v>
          </cell>
          <cell r="BM41">
            <v>298773</v>
          </cell>
          <cell r="BN41">
            <v>79.250132625994695</v>
          </cell>
          <cell r="BO41">
            <v>0</v>
          </cell>
          <cell r="BP41">
            <v>0</v>
          </cell>
          <cell r="BY41">
            <v>2187</v>
          </cell>
          <cell r="CF41">
            <v>613.48490000000004</v>
          </cell>
          <cell r="CG41">
            <v>2142.25</v>
          </cell>
          <cell r="CJ41">
            <v>0</v>
          </cell>
          <cell r="CK41">
            <v>0</v>
          </cell>
          <cell r="CL41">
            <v>0</v>
          </cell>
          <cell r="CM41">
            <v>0</v>
          </cell>
          <cell r="CN41">
            <v>0</v>
          </cell>
          <cell r="CO41">
            <v>0</v>
          </cell>
          <cell r="CX41">
            <v>0</v>
          </cell>
          <cell r="CY41">
            <v>0</v>
          </cell>
          <cell r="DB41">
            <v>0</v>
          </cell>
          <cell r="DC41">
            <v>0</v>
          </cell>
          <cell r="DJ41" t="str">
            <v>НКРКП</v>
          </cell>
          <cell r="DL41">
            <v>40816</v>
          </cell>
          <cell r="DM41" t="str">
            <v>№ 83</v>
          </cell>
          <cell r="DT41">
            <v>811.12</v>
          </cell>
        </row>
        <row r="42">
          <cell r="W42">
            <v>216.44</v>
          </cell>
          <cell r="AF42">
            <v>39924</v>
          </cell>
          <cell r="AG42">
            <v>340</v>
          </cell>
          <cell r="AH42">
            <v>193.24520347684182</v>
          </cell>
          <cell r="AM42">
            <v>176482</v>
          </cell>
          <cell r="AO42">
            <v>38197764.079999998</v>
          </cell>
          <cell r="AQ42">
            <v>34104300</v>
          </cell>
          <cell r="AU42">
            <v>0</v>
          </cell>
          <cell r="AW42">
            <v>0</v>
          </cell>
          <cell r="AY42">
            <v>20437401.072000001</v>
          </cell>
          <cell r="AZ42">
            <v>115.80445072018676</v>
          </cell>
          <cell r="BA42">
            <v>0</v>
          </cell>
          <cell r="BB42">
            <v>0</v>
          </cell>
          <cell r="BC42">
            <v>0</v>
          </cell>
          <cell r="BD42">
            <v>0</v>
          </cell>
          <cell r="BG42">
            <v>0</v>
          </cell>
          <cell r="BH42">
            <v>0</v>
          </cell>
          <cell r="BI42">
            <v>4768900</v>
          </cell>
          <cell r="BJ42">
            <v>27.022019242755636</v>
          </cell>
          <cell r="BK42">
            <v>0</v>
          </cell>
          <cell r="BL42">
            <v>0</v>
          </cell>
          <cell r="BM42">
            <v>5142900</v>
          </cell>
          <cell r="BN42">
            <v>29.141215534728754</v>
          </cell>
          <cell r="BO42">
            <v>0</v>
          </cell>
          <cell r="BP42">
            <v>0</v>
          </cell>
          <cell r="BY42">
            <v>2210.2800000000002</v>
          </cell>
          <cell r="CF42">
            <v>28099.599999999999</v>
          </cell>
          <cell r="CG42">
            <v>727.32</v>
          </cell>
          <cell r="CJ42">
            <v>0</v>
          </cell>
          <cell r="CK42">
            <v>0</v>
          </cell>
          <cell r="CL42">
            <v>0</v>
          </cell>
          <cell r="CM42">
            <v>0</v>
          </cell>
          <cell r="CN42">
            <v>0</v>
          </cell>
          <cell r="CO42">
            <v>0</v>
          </cell>
          <cell r="CX42">
            <v>0</v>
          </cell>
          <cell r="CY42">
            <v>0</v>
          </cell>
          <cell r="DB42">
            <v>0</v>
          </cell>
          <cell r="DC42">
            <v>0</v>
          </cell>
          <cell r="DJ42" t="str">
            <v>НКРЕ</v>
          </cell>
          <cell r="DL42">
            <v>40526</v>
          </cell>
          <cell r="DM42" t="str">
            <v>№ 1772</v>
          </cell>
          <cell r="DO42" t="str">
            <v>Тариф на теплову енергію</v>
          </cell>
          <cell r="DT42">
            <v>238.07</v>
          </cell>
        </row>
        <row r="43">
          <cell r="W43">
            <v>476.65</v>
          </cell>
          <cell r="AF43">
            <v>39854</v>
          </cell>
          <cell r="AG43">
            <v>305</v>
          </cell>
          <cell r="AH43">
            <v>425.58171676785628</v>
          </cell>
          <cell r="AM43">
            <v>20259</v>
          </cell>
          <cell r="AO43">
            <v>9656452.3499999996</v>
          </cell>
          <cell r="AQ43">
            <v>8621860</v>
          </cell>
          <cell r="AU43">
            <v>0</v>
          </cell>
          <cell r="AW43">
            <v>0</v>
          </cell>
          <cell r="AY43">
            <v>6915889.9424999999</v>
          </cell>
          <cell r="AZ43">
            <v>341.37370761143194</v>
          </cell>
          <cell r="BA43">
            <v>0</v>
          </cell>
          <cell r="BB43">
            <v>0</v>
          </cell>
          <cell r="BC43">
            <v>0</v>
          </cell>
          <cell r="BD43">
            <v>0</v>
          </cell>
          <cell r="BG43">
            <v>0</v>
          </cell>
          <cell r="BH43">
            <v>0</v>
          </cell>
          <cell r="BI43">
            <v>524100</v>
          </cell>
          <cell r="BJ43">
            <v>25.869983710943284</v>
          </cell>
          <cell r="BK43">
            <v>0</v>
          </cell>
          <cell r="BL43">
            <v>0</v>
          </cell>
          <cell r="BM43">
            <v>625800</v>
          </cell>
          <cell r="BN43">
            <v>30.889974826003257</v>
          </cell>
          <cell r="BO43">
            <v>0</v>
          </cell>
          <cell r="BP43">
            <v>0</v>
          </cell>
          <cell r="BY43">
            <v>2337.71</v>
          </cell>
          <cell r="CF43">
            <v>3228.33</v>
          </cell>
          <cell r="CG43">
            <v>2142.25</v>
          </cell>
          <cell r="CJ43">
            <v>0</v>
          </cell>
          <cell r="CK43">
            <v>0</v>
          </cell>
          <cell r="CL43">
            <v>0</v>
          </cell>
          <cell r="CM43">
            <v>0</v>
          </cell>
          <cell r="CN43">
            <v>0</v>
          </cell>
          <cell r="CO43">
            <v>0</v>
          </cell>
          <cell r="CX43">
            <v>0</v>
          </cell>
          <cell r="CY43">
            <v>0</v>
          </cell>
          <cell r="DB43">
            <v>0</v>
          </cell>
          <cell r="DC43">
            <v>0</v>
          </cell>
          <cell r="DJ43" t="str">
            <v>НКРКП</v>
          </cell>
          <cell r="DL43">
            <v>40816</v>
          </cell>
          <cell r="DM43" t="str">
            <v>№ 82</v>
          </cell>
          <cell r="DT43">
            <v>733.16</v>
          </cell>
        </row>
        <row r="44">
          <cell r="W44">
            <v>476.65</v>
          </cell>
          <cell r="AF44">
            <v>39854</v>
          </cell>
          <cell r="AG44">
            <v>305</v>
          </cell>
          <cell r="AH44">
            <v>425.57688113413303</v>
          </cell>
          <cell r="AM44">
            <v>9170</v>
          </cell>
          <cell r="AO44">
            <v>4370880.5</v>
          </cell>
          <cell r="AQ44">
            <v>3902540</v>
          </cell>
          <cell r="AU44">
            <v>0</v>
          </cell>
          <cell r="AW44">
            <v>0</v>
          </cell>
          <cell r="AY44">
            <v>3130512.77</v>
          </cell>
          <cell r="AZ44">
            <v>341.38634351145038</v>
          </cell>
          <cell r="BA44">
            <v>0</v>
          </cell>
          <cell r="BB44">
            <v>0</v>
          </cell>
          <cell r="BC44">
            <v>0</v>
          </cell>
          <cell r="BD44">
            <v>0</v>
          </cell>
          <cell r="BG44">
            <v>0</v>
          </cell>
          <cell r="BH44">
            <v>0</v>
          </cell>
          <cell r="BI44">
            <v>237200</v>
          </cell>
          <cell r="BJ44">
            <v>25.866957470010906</v>
          </cell>
          <cell r="BK44">
            <v>0</v>
          </cell>
          <cell r="BL44">
            <v>0</v>
          </cell>
          <cell r="BM44">
            <v>283100</v>
          </cell>
          <cell r="BN44">
            <v>30.872410032715376</v>
          </cell>
          <cell r="BO44">
            <v>0</v>
          </cell>
          <cell r="BP44">
            <v>0</v>
          </cell>
          <cell r="BY44">
            <v>2337.71</v>
          </cell>
          <cell r="CF44">
            <v>1461.32</v>
          </cell>
          <cell r="CG44">
            <v>2142.25</v>
          </cell>
          <cell r="CJ44">
            <v>0</v>
          </cell>
          <cell r="CK44">
            <v>0</v>
          </cell>
          <cell r="CL44">
            <v>0</v>
          </cell>
          <cell r="CM44">
            <v>0</v>
          </cell>
          <cell r="CN44">
            <v>0</v>
          </cell>
          <cell r="CO44">
            <v>0</v>
          </cell>
          <cell r="CX44">
            <v>0</v>
          </cell>
          <cell r="CY44">
            <v>0</v>
          </cell>
          <cell r="DB44">
            <v>0</v>
          </cell>
          <cell r="DC44">
            <v>0</v>
          </cell>
          <cell r="DJ44" t="str">
            <v>НКРКП</v>
          </cell>
          <cell r="DL44">
            <v>40816</v>
          </cell>
          <cell r="DM44" t="str">
            <v>№ 82</v>
          </cell>
          <cell r="DT44">
            <v>733.16</v>
          </cell>
        </row>
        <row r="45">
          <cell r="W45">
            <v>188.61135374957965</v>
          </cell>
          <cell r="AF45">
            <v>40072</v>
          </cell>
          <cell r="AG45" t="str">
            <v>№ В 346/01-15/2651</v>
          </cell>
          <cell r="AH45">
            <v>188.60664723685684</v>
          </cell>
          <cell r="AM45">
            <v>89210</v>
          </cell>
          <cell r="AO45">
            <v>16826018.868000001</v>
          </cell>
          <cell r="AQ45">
            <v>16825599</v>
          </cell>
          <cell r="AU45">
            <v>0</v>
          </cell>
          <cell r="AW45">
            <v>0</v>
          </cell>
          <cell r="AY45">
            <v>11503759</v>
          </cell>
          <cell r="AZ45">
            <v>128.95145163098309</v>
          </cell>
          <cell r="BA45">
            <v>0</v>
          </cell>
          <cell r="BB45">
            <v>0</v>
          </cell>
          <cell r="BC45">
            <v>0</v>
          </cell>
          <cell r="BD45">
            <v>0</v>
          </cell>
          <cell r="BG45">
            <v>0</v>
          </cell>
          <cell r="BH45">
            <v>0</v>
          </cell>
          <cell r="BI45">
            <v>2581922</v>
          </cell>
          <cell r="BJ45">
            <v>28.942069274744984</v>
          </cell>
          <cell r="BK45">
            <v>0</v>
          </cell>
          <cell r="BL45">
            <v>0</v>
          </cell>
          <cell r="BM45">
            <v>665918</v>
          </cell>
          <cell r="BN45">
            <v>7.464611590628853</v>
          </cell>
          <cell r="BO45">
            <v>0</v>
          </cell>
          <cell r="BP45">
            <v>0</v>
          </cell>
          <cell r="BY45">
            <v>1410.05</v>
          </cell>
          <cell r="CF45">
            <v>13986.547313175983</v>
          </cell>
          <cell r="CG45">
            <v>822.48740467655807</v>
          </cell>
          <cell r="CJ45">
            <v>0</v>
          </cell>
          <cell r="CK45">
            <v>0</v>
          </cell>
          <cell r="CL45">
            <v>0</v>
          </cell>
          <cell r="CM45">
            <v>0</v>
          </cell>
          <cell r="CN45">
            <v>0</v>
          </cell>
          <cell r="CO45">
            <v>0</v>
          </cell>
          <cell r="CX45">
            <v>0</v>
          </cell>
          <cell r="CY45">
            <v>0</v>
          </cell>
          <cell r="DB45">
            <v>0</v>
          </cell>
          <cell r="DC45">
            <v>0</v>
          </cell>
          <cell r="DJ45" t="str">
            <v>МОС</v>
          </cell>
          <cell r="DL45">
            <v>40100</v>
          </cell>
          <cell r="DM45" t="str">
            <v>№ 14901/07-26</v>
          </cell>
          <cell r="DO45" t="str">
            <v>Тарифи на виробництво, транспортування та постачання т/е</v>
          </cell>
          <cell r="DT45">
            <v>188.61135374957965</v>
          </cell>
        </row>
        <row r="46">
          <cell r="W46">
            <v>409.86411267587533</v>
          </cell>
          <cell r="AF46">
            <v>40072</v>
          </cell>
          <cell r="AG46" t="str">
            <v>№ В 346/01-15/2652</v>
          </cell>
          <cell r="AH46">
            <v>405.2443302280758</v>
          </cell>
          <cell r="AM46">
            <v>31130</v>
          </cell>
          <cell r="AO46">
            <v>12759069.827599999</v>
          </cell>
          <cell r="AQ46">
            <v>12615256</v>
          </cell>
          <cell r="AU46">
            <v>0</v>
          </cell>
          <cell r="AW46">
            <v>0</v>
          </cell>
          <cell r="AY46">
            <v>10652761.987247998</v>
          </cell>
          <cell r="AZ46">
            <v>342.20244096524249</v>
          </cell>
          <cell r="BA46">
            <v>0</v>
          </cell>
          <cell r="BB46">
            <v>0</v>
          </cell>
          <cell r="BC46">
            <v>0</v>
          </cell>
          <cell r="BD46">
            <v>0</v>
          </cell>
          <cell r="BG46">
            <v>0</v>
          </cell>
          <cell r="BH46">
            <v>0</v>
          </cell>
          <cell r="BI46">
            <v>900966</v>
          </cell>
          <cell r="BJ46">
            <v>28.942049469964665</v>
          </cell>
          <cell r="BK46">
            <v>0</v>
          </cell>
          <cell r="BL46">
            <v>0</v>
          </cell>
          <cell r="BM46">
            <v>232374</v>
          </cell>
          <cell r="BN46">
            <v>7.4646321876003858</v>
          </cell>
          <cell r="BO46">
            <v>0</v>
          </cell>
          <cell r="BP46">
            <v>0</v>
          </cell>
          <cell r="BY46">
            <v>1410.05</v>
          </cell>
          <cell r="CF46">
            <v>4880.6327999999994</v>
          </cell>
          <cell r="CG46">
            <v>2182.66</v>
          </cell>
          <cell r="CJ46">
            <v>0</v>
          </cell>
          <cell r="CK46">
            <v>0</v>
          </cell>
          <cell r="CL46">
            <v>0</v>
          </cell>
          <cell r="CM46">
            <v>0</v>
          </cell>
          <cell r="CN46">
            <v>0</v>
          </cell>
          <cell r="CO46">
            <v>0</v>
          </cell>
          <cell r="CX46">
            <v>0</v>
          </cell>
          <cell r="CY46">
            <v>0</v>
          </cell>
          <cell r="DB46">
            <v>0</v>
          </cell>
          <cell r="DC46">
            <v>0</v>
          </cell>
          <cell r="DJ46" t="str">
            <v>НКРКП</v>
          </cell>
          <cell r="DL46">
            <v>40942</v>
          </cell>
          <cell r="DM46" t="str">
            <v>№ 62</v>
          </cell>
          <cell r="DT46">
            <v>676.72</v>
          </cell>
        </row>
        <row r="47">
          <cell r="W47">
            <v>426.04923236614479</v>
          </cell>
          <cell r="AF47">
            <v>40072</v>
          </cell>
          <cell r="AG47" t="str">
            <v>№ В 346/01-15/2653</v>
          </cell>
          <cell r="AH47">
            <v>411.74189203985549</v>
          </cell>
          <cell r="AM47">
            <v>182660</v>
          </cell>
          <cell r="AO47">
            <v>77822152.784000009</v>
          </cell>
          <cell r="AQ47">
            <v>75208774</v>
          </cell>
          <cell r="AU47">
            <v>0</v>
          </cell>
          <cell r="AW47">
            <v>0</v>
          </cell>
          <cell r="AY47">
            <v>62506694.919383995</v>
          </cell>
          <cell r="AZ47">
            <v>342.20242482965068</v>
          </cell>
          <cell r="BA47">
            <v>0</v>
          </cell>
          <cell r="BB47">
            <v>0</v>
          </cell>
          <cell r="BC47">
            <v>0</v>
          </cell>
          <cell r="BD47">
            <v>0</v>
          </cell>
          <cell r="BG47">
            <v>0</v>
          </cell>
          <cell r="BH47">
            <v>0</v>
          </cell>
          <cell r="BI47">
            <v>5286556</v>
          </cell>
          <cell r="BJ47">
            <v>28.942056279426257</v>
          </cell>
          <cell r="BK47">
            <v>0</v>
          </cell>
          <cell r="BL47">
            <v>0</v>
          </cell>
          <cell r="BM47">
            <v>1502472</v>
          </cell>
          <cell r="BN47">
            <v>8.2255118799956204</v>
          </cell>
          <cell r="BO47">
            <v>0</v>
          </cell>
          <cell r="BP47">
            <v>0</v>
          </cell>
          <cell r="BY47">
            <v>1393.36</v>
          </cell>
          <cell r="CF47">
            <v>28637.8524</v>
          </cell>
          <cell r="CG47">
            <v>2182.66</v>
          </cell>
          <cell r="CJ47">
            <v>0</v>
          </cell>
          <cell r="CK47">
            <v>0</v>
          </cell>
          <cell r="CL47">
            <v>0</v>
          </cell>
          <cell r="CM47">
            <v>0</v>
          </cell>
          <cell r="CN47">
            <v>0</v>
          </cell>
          <cell r="CO47">
            <v>0</v>
          </cell>
          <cell r="CX47">
            <v>0</v>
          </cell>
          <cell r="CY47">
            <v>0</v>
          </cell>
          <cell r="DB47">
            <v>0</v>
          </cell>
          <cell r="DC47">
            <v>0</v>
          </cell>
          <cell r="DJ47" t="str">
            <v>НКРКП</v>
          </cell>
          <cell r="DL47">
            <v>40942</v>
          </cell>
          <cell r="DM47" t="str">
            <v>№ 62</v>
          </cell>
          <cell r="DT47">
            <v>692.91</v>
          </cell>
        </row>
        <row r="48">
          <cell r="W48">
            <v>247.89</v>
          </cell>
          <cell r="AF48">
            <v>40078</v>
          </cell>
          <cell r="AG48">
            <v>159</v>
          </cell>
          <cell r="AH48">
            <v>247.8941073795132</v>
          </cell>
          <cell r="AM48">
            <v>30937</v>
          </cell>
          <cell r="AO48">
            <v>7668972.9299999997</v>
          </cell>
          <cell r="AQ48">
            <v>7669100</v>
          </cell>
          <cell r="AU48">
            <v>0</v>
          </cell>
          <cell r="AW48">
            <v>0</v>
          </cell>
          <cell r="AY48">
            <v>3676852.9435439999</v>
          </cell>
          <cell r="AZ48">
            <v>118.84969271564793</v>
          </cell>
          <cell r="BA48">
            <v>0</v>
          </cell>
          <cell r="BB48">
            <v>0</v>
          </cell>
          <cell r="BC48">
            <v>0</v>
          </cell>
          <cell r="BD48">
            <v>0</v>
          </cell>
          <cell r="BG48">
            <v>0</v>
          </cell>
          <cell r="BH48">
            <v>0</v>
          </cell>
          <cell r="BI48">
            <v>841400</v>
          </cell>
          <cell r="BJ48">
            <v>27.197207227591559</v>
          </cell>
          <cell r="BK48">
            <v>0</v>
          </cell>
          <cell r="BL48">
            <v>0</v>
          </cell>
          <cell r="BM48">
            <v>1334706</v>
          </cell>
          <cell r="BN48">
            <v>43.14270937712125</v>
          </cell>
          <cell r="BO48">
            <v>0</v>
          </cell>
          <cell r="BP48">
            <v>0</v>
          </cell>
          <cell r="BY48">
            <v>1936.32</v>
          </cell>
          <cell r="CF48">
            <v>5055.3441999999995</v>
          </cell>
          <cell r="CG48">
            <v>727.32</v>
          </cell>
          <cell r="CJ48">
            <v>0</v>
          </cell>
          <cell r="CK48">
            <v>0</v>
          </cell>
          <cell r="CL48">
            <v>0</v>
          </cell>
          <cell r="CM48">
            <v>0</v>
          </cell>
          <cell r="CN48">
            <v>0</v>
          </cell>
          <cell r="CO48">
            <v>0</v>
          </cell>
          <cell r="CX48">
            <v>0</v>
          </cell>
          <cell r="CY48">
            <v>0</v>
          </cell>
          <cell r="DB48">
            <v>0</v>
          </cell>
          <cell r="DC48">
            <v>0</v>
          </cell>
          <cell r="DJ48" t="str">
            <v>НКРЕ</v>
          </cell>
          <cell r="DL48">
            <v>40526</v>
          </cell>
          <cell r="DM48">
            <v>1766</v>
          </cell>
          <cell r="DO48" t="str">
            <v>Тариф на теплову енергію</v>
          </cell>
          <cell r="DT48">
            <v>272.68</v>
          </cell>
        </row>
        <row r="49">
          <cell r="W49">
            <v>577.16</v>
          </cell>
          <cell r="AF49">
            <v>40078</v>
          </cell>
          <cell r="AG49">
            <v>160</v>
          </cell>
          <cell r="AH49">
            <v>501.87018701870187</v>
          </cell>
          <cell r="AM49">
            <v>8181</v>
          </cell>
          <cell r="AO49">
            <v>4721745.96</v>
          </cell>
          <cell r="AQ49">
            <v>4105800</v>
          </cell>
          <cell r="AU49">
            <v>0</v>
          </cell>
          <cell r="AW49">
            <v>0</v>
          </cell>
          <cell r="AY49">
            <v>2957785.8631399996</v>
          </cell>
          <cell r="AZ49">
            <v>361.54331538198261</v>
          </cell>
          <cell r="BA49">
            <v>0</v>
          </cell>
          <cell r="BB49">
            <v>0</v>
          </cell>
          <cell r="BC49">
            <v>0</v>
          </cell>
          <cell r="BD49">
            <v>0</v>
          </cell>
          <cell r="BG49">
            <v>0</v>
          </cell>
          <cell r="BH49">
            <v>0</v>
          </cell>
          <cell r="BI49">
            <v>222496</v>
          </cell>
          <cell r="BJ49">
            <v>27.196675223077865</v>
          </cell>
          <cell r="BK49">
            <v>0</v>
          </cell>
          <cell r="BL49">
            <v>0</v>
          </cell>
          <cell r="BM49">
            <v>352900</v>
          </cell>
          <cell r="BN49">
            <v>43.136535875809805</v>
          </cell>
          <cell r="BO49">
            <v>0</v>
          </cell>
          <cell r="BP49">
            <v>0</v>
          </cell>
          <cell r="BY49">
            <v>1936.32</v>
          </cell>
          <cell r="CF49">
            <v>1355.1289999999999</v>
          </cell>
          <cell r="CG49">
            <v>2182.66</v>
          </cell>
          <cell r="CJ49">
            <v>0</v>
          </cell>
          <cell r="CK49">
            <v>0</v>
          </cell>
          <cell r="CL49">
            <v>0</v>
          </cell>
          <cell r="CM49">
            <v>0</v>
          </cell>
          <cell r="CN49">
            <v>0</v>
          </cell>
          <cell r="CO49">
            <v>0</v>
          </cell>
          <cell r="CX49">
            <v>0</v>
          </cell>
          <cell r="CY49">
            <v>0</v>
          </cell>
          <cell r="DB49">
            <v>0</v>
          </cell>
          <cell r="DC49">
            <v>0</v>
          </cell>
          <cell r="DJ49" t="str">
            <v>НКРКП</v>
          </cell>
          <cell r="DL49">
            <v>40816</v>
          </cell>
          <cell r="DM49">
            <v>86</v>
          </cell>
          <cell r="DT49">
            <v>837.11</v>
          </cell>
        </row>
        <row r="50">
          <cell r="W50">
            <v>652.44000000000005</v>
          </cell>
          <cell r="AF50">
            <v>40078</v>
          </cell>
          <cell r="AG50">
            <v>160</v>
          </cell>
          <cell r="AH50">
            <v>501.8738229755179</v>
          </cell>
          <cell r="AM50">
            <v>2124</v>
          </cell>
          <cell r="AO50">
            <v>1385782.56</v>
          </cell>
          <cell r="AQ50">
            <v>1065980</v>
          </cell>
          <cell r="AU50">
            <v>0</v>
          </cell>
          <cell r="AW50">
            <v>0</v>
          </cell>
          <cell r="AY50">
            <v>768126.07252000005</v>
          </cell>
          <cell r="AZ50">
            <v>361.64127708097931</v>
          </cell>
          <cell r="BA50">
            <v>0</v>
          </cell>
          <cell r="BB50">
            <v>0</v>
          </cell>
          <cell r="BC50">
            <v>0</v>
          </cell>
          <cell r="BD50">
            <v>0</v>
          </cell>
          <cell r="BG50">
            <v>0</v>
          </cell>
          <cell r="BH50">
            <v>0</v>
          </cell>
          <cell r="BI50">
            <v>57772</v>
          </cell>
          <cell r="BJ50">
            <v>27.199623352165727</v>
          </cell>
          <cell r="BK50">
            <v>0</v>
          </cell>
          <cell r="BL50">
            <v>0</v>
          </cell>
          <cell r="BM50">
            <v>91631</v>
          </cell>
          <cell r="BN50">
            <v>43.140772128060263</v>
          </cell>
          <cell r="BO50">
            <v>0</v>
          </cell>
          <cell r="BP50">
            <v>0</v>
          </cell>
          <cell r="BY50">
            <v>1936.32</v>
          </cell>
          <cell r="CF50">
            <v>351.92200000000003</v>
          </cell>
          <cell r="CG50">
            <v>2182.66</v>
          </cell>
          <cell r="CJ50">
            <v>0</v>
          </cell>
          <cell r="CK50">
            <v>0</v>
          </cell>
          <cell r="CL50">
            <v>0</v>
          </cell>
          <cell r="CM50">
            <v>0</v>
          </cell>
          <cell r="CN50">
            <v>0</v>
          </cell>
          <cell r="CO50">
            <v>0</v>
          </cell>
          <cell r="CX50">
            <v>0</v>
          </cell>
          <cell r="CY50">
            <v>0</v>
          </cell>
          <cell r="DB50">
            <v>0</v>
          </cell>
          <cell r="DC50">
            <v>0</v>
          </cell>
          <cell r="DJ50" t="str">
            <v>НКРКП</v>
          </cell>
          <cell r="DL50">
            <v>40816</v>
          </cell>
          <cell r="DM50">
            <v>86</v>
          </cell>
          <cell r="DT50">
            <v>912.39</v>
          </cell>
        </row>
        <row r="51">
          <cell r="W51">
            <v>236.67</v>
          </cell>
          <cell r="AF51">
            <v>39783</v>
          </cell>
          <cell r="AG51">
            <v>253</v>
          </cell>
          <cell r="AH51">
            <v>261.46577504568864</v>
          </cell>
          <cell r="AM51">
            <v>24076</v>
          </cell>
          <cell r="AO51">
            <v>5698066.9199999999</v>
          </cell>
          <cell r="AQ51">
            <v>6295050</v>
          </cell>
          <cell r="AU51">
            <v>0</v>
          </cell>
          <cell r="AW51">
            <v>0</v>
          </cell>
          <cell r="AY51">
            <v>2759670.2760000005</v>
          </cell>
          <cell r="AZ51">
            <v>114.62328775544113</v>
          </cell>
          <cell r="BA51">
            <v>0</v>
          </cell>
          <cell r="BB51">
            <v>0</v>
          </cell>
          <cell r="BC51">
            <v>0</v>
          </cell>
          <cell r="BD51">
            <v>0</v>
          </cell>
          <cell r="BG51">
            <v>0</v>
          </cell>
          <cell r="BH51">
            <v>0</v>
          </cell>
          <cell r="BI51">
            <v>524890</v>
          </cell>
          <cell r="BJ51">
            <v>21.80137896660575</v>
          </cell>
          <cell r="BK51">
            <v>0</v>
          </cell>
          <cell r="BL51">
            <v>0</v>
          </cell>
          <cell r="BM51">
            <v>2374030</v>
          </cell>
          <cell r="BN51">
            <v>98.605665392922418</v>
          </cell>
          <cell r="BO51">
            <v>0</v>
          </cell>
          <cell r="BP51">
            <v>0</v>
          </cell>
          <cell r="BY51">
            <v>2046.56</v>
          </cell>
          <cell r="CF51">
            <v>3794.3</v>
          </cell>
          <cell r="CG51">
            <v>727.32</v>
          </cell>
          <cell r="CJ51">
            <v>0</v>
          </cell>
          <cell r="CK51">
            <v>0</v>
          </cell>
          <cell r="CL51">
            <v>0</v>
          </cell>
          <cell r="CM51">
            <v>0</v>
          </cell>
          <cell r="CN51">
            <v>0</v>
          </cell>
          <cell r="CO51">
            <v>0</v>
          </cell>
          <cell r="CX51">
            <v>0</v>
          </cell>
          <cell r="CY51">
            <v>0</v>
          </cell>
          <cell r="DB51">
            <v>0</v>
          </cell>
          <cell r="DC51">
            <v>0</v>
          </cell>
          <cell r="DJ51" t="str">
            <v>НКРЕ</v>
          </cell>
          <cell r="DL51">
            <v>40526</v>
          </cell>
          <cell r="DM51">
            <v>1765</v>
          </cell>
          <cell r="DO51" t="str">
            <v>Тариф на теплову енергію</v>
          </cell>
          <cell r="DT51">
            <v>287.62</v>
          </cell>
        </row>
        <row r="52">
          <cell r="W52">
            <v>546.92999999999995</v>
          </cell>
          <cell r="AF52">
            <v>39860</v>
          </cell>
          <cell r="AG52">
            <v>38</v>
          </cell>
          <cell r="AH52">
            <v>481.70962574632301</v>
          </cell>
          <cell r="AM52">
            <v>6867</v>
          </cell>
          <cell r="AO52">
            <v>3755768.3099999996</v>
          </cell>
          <cell r="AQ52">
            <v>3307900</v>
          </cell>
          <cell r="AU52">
            <v>0</v>
          </cell>
          <cell r="AW52">
            <v>0</v>
          </cell>
          <cell r="AY52">
            <v>2318064.4575</v>
          </cell>
          <cell r="AZ52">
            <v>337.56581585845345</v>
          </cell>
          <cell r="BA52">
            <v>0</v>
          </cell>
          <cell r="BB52">
            <v>0</v>
          </cell>
          <cell r="BC52">
            <v>0</v>
          </cell>
          <cell r="BD52">
            <v>0</v>
          </cell>
          <cell r="BG52">
            <v>0</v>
          </cell>
          <cell r="BH52">
            <v>0</v>
          </cell>
          <cell r="BI52">
            <v>149720</v>
          </cell>
          <cell r="BJ52">
            <v>21.802825105577398</v>
          </cell>
          <cell r="BK52">
            <v>0</v>
          </cell>
          <cell r="BL52">
            <v>0</v>
          </cell>
          <cell r="BM52">
            <v>677130</v>
          </cell>
          <cell r="BN52">
            <v>98.606378331148974</v>
          </cell>
          <cell r="BO52">
            <v>0</v>
          </cell>
          <cell r="BP52">
            <v>0</v>
          </cell>
          <cell r="BY52">
            <v>2046.56</v>
          </cell>
          <cell r="CF52">
            <v>1082.07</v>
          </cell>
          <cell r="CG52">
            <v>2142.25</v>
          </cell>
          <cell r="CJ52">
            <v>0</v>
          </cell>
          <cell r="CK52">
            <v>0</v>
          </cell>
          <cell r="CL52">
            <v>0</v>
          </cell>
          <cell r="CM52">
            <v>0</v>
          </cell>
          <cell r="CN52">
            <v>0</v>
          </cell>
          <cell r="CO52">
            <v>0</v>
          </cell>
          <cell r="CX52">
            <v>0</v>
          </cell>
          <cell r="CY52">
            <v>0</v>
          </cell>
          <cell r="DB52">
            <v>0</v>
          </cell>
          <cell r="DC52">
            <v>0</v>
          </cell>
          <cell r="DJ52" t="str">
            <v>НКРКП</v>
          </cell>
          <cell r="DL52">
            <v>40816</v>
          </cell>
          <cell r="DM52">
            <v>87</v>
          </cell>
          <cell r="DT52">
            <v>800.6</v>
          </cell>
        </row>
        <row r="53">
          <cell r="W53">
            <v>554.15</v>
          </cell>
          <cell r="AF53">
            <v>39860</v>
          </cell>
          <cell r="AG53">
            <v>38</v>
          </cell>
          <cell r="AH53">
            <v>481.70790878214461</v>
          </cell>
          <cell r="AM53">
            <v>2061</v>
          </cell>
          <cell r="AO53">
            <v>1142103.1499999999</v>
          </cell>
          <cell r="AQ53">
            <v>992800</v>
          </cell>
          <cell r="AU53">
            <v>0</v>
          </cell>
          <cell r="AW53">
            <v>0</v>
          </cell>
          <cell r="AY53">
            <v>695738.53249999997</v>
          </cell>
          <cell r="AZ53">
            <v>337.57328117418729</v>
          </cell>
          <cell r="BA53">
            <v>0</v>
          </cell>
          <cell r="BB53">
            <v>0</v>
          </cell>
          <cell r="BC53">
            <v>0</v>
          </cell>
          <cell r="BD53">
            <v>0</v>
          </cell>
          <cell r="BG53">
            <v>0</v>
          </cell>
          <cell r="BH53">
            <v>0</v>
          </cell>
          <cell r="BI53">
            <v>44930</v>
          </cell>
          <cell r="BJ53">
            <v>21.800097040271712</v>
          </cell>
          <cell r="BK53">
            <v>0</v>
          </cell>
          <cell r="BL53">
            <v>0</v>
          </cell>
          <cell r="BM53">
            <v>203220</v>
          </cell>
          <cell r="BN53">
            <v>98.602620087336248</v>
          </cell>
          <cell r="BO53">
            <v>0</v>
          </cell>
          <cell r="BP53">
            <v>0</v>
          </cell>
          <cell r="BY53">
            <v>2046.56</v>
          </cell>
          <cell r="CF53">
            <v>324.77</v>
          </cell>
          <cell r="CG53">
            <v>2142.25</v>
          </cell>
          <cell r="CJ53">
            <v>0</v>
          </cell>
          <cell r="CK53">
            <v>0</v>
          </cell>
          <cell r="CL53">
            <v>0</v>
          </cell>
          <cell r="CM53">
            <v>0</v>
          </cell>
          <cell r="CN53">
            <v>0</v>
          </cell>
          <cell r="CO53">
            <v>0</v>
          </cell>
          <cell r="CX53">
            <v>0</v>
          </cell>
          <cell r="CY53">
            <v>0</v>
          </cell>
          <cell r="DB53">
            <v>0</v>
          </cell>
          <cell r="DC53">
            <v>0</v>
          </cell>
          <cell r="DJ53" t="str">
            <v>НКРКП</v>
          </cell>
          <cell r="DL53">
            <v>40816</v>
          </cell>
          <cell r="DM53">
            <v>87</v>
          </cell>
          <cell r="DT53">
            <v>807.82</v>
          </cell>
        </row>
        <row r="54">
          <cell r="W54">
            <v>684.37</v>
          </cell>
          <cell r="AF54">
            <v>39602</v>
          </cell>
          <cell r="AG54">
            <v>238</v>
          </cell>
          <cell r="AH54">
            <v>618.61904761904759</v>
          </cell>
          <cell r="AM54">
            <v>420</v>
          </cell>
          <cell r="AO54">
            <v>287435.40000000002</v>
          </cell>
          <cell r="AQ54">
            <v>259820</v>
          </cell>
          <cell r="AU54">
            <v>221110</v>
          </cell>
          <cell r="AW54">
            <v>0</v>
          </cell>
          <cell r="AY54">
            <v>0</v>
          </cell>
          <cell r="AZ54">
            <v>0</v>
          </cell>
          <cell r="BA54">
            <v>0</v>
          </cell>
          <cell r="BB54">
            <v>0</v>
          </cell>
          <cell r="BC54">
            <v>0</v>
          </cell>
          <cell r="BD54">
            <v>0</v>
          </cell>
          <cell r="BG54">
            <v>0</v>
          </cell>
          <cell r="BH54">
            <v>0</v>
          </cell>
          <cell r="BI54">
            <v>0</v>
          </cell>
          <cell r="BJ54">
            <v>0</v>
          </cell>
          <cell r="BK54">
            <v>0</v>
          </cell>
          <cell r="BL54">
            <v>0</v>
          </cell>
          <cell r="BM54">
            <v>26610</v>
          </cell>
          <cell r="BN54">
            <v>63.357142857142854</v>
          </cell>
          <cell r="BO54">
            <v>0</v>
          </cell>
          <cell r="BP54">
            <v>0</v>
          </cell>
          <cell r="BY54">
            <v>1625</v>
          </cell>
          <cell r="CF54">
            <v>0</v>
          </cell>
          <cell r="CG54">
            <v>0</v>
          </cell>
          <cell r="CJ54">
            <v>500</v>
          </cell>
          <cell r="CK54">
            <v>442.22</v>
          </cell>
          <cell r="CL54">
            <v>734.41</v>
          </cell>
          <cell r="CM54">
            <v>0</v>
          </cell>
          <cell r="CN54">
            <v>0</v>
          </cell>
          <cell r="CO54">
            <v>0</v>
          </cell>
          <cell r="CX54">
            <v>0</v>
          </cell>
          <cell r="CY54">
            <v>0</v>
          </cell>
          <cell r="DB54">
            <v>0</v>
          </cell>
          <cell r="DC54">
            <v>0</v>
          </cell>
          <cell r="DJ54" t="str">
            <v>НКРКП</v>
          </cell>
          <cell r="DL54">
            <v>40984</v>
          </cell>
          <cell r="DM54">
            <v>138</v>
          </cell>
          <cell r="DO54" t="str">
            <v xml:space="preserve"> з теплоносієм у вигляді гарячої води</v>
          </cell>
          <cell r="DT54">
            <v>956.43</v>
          </cell>
        </row>
        <row r="55">
          <cell r="W55">
            <v>709.78</v>
          </cell>
          <cell r="AF55">
            <v>39602</v>
          </cell>
          <cell r="AG55">
            <v>238</v>
          </cell>
          <cell r="AH55">
            <v>827.7</v>
          </cell>
          <cell r="AM55">
            <v>60</v>
          </cell>
          <cell r="AO55">
            <v>42586.799999999996</v>
          </cell>
          <cell r="AQ55">
            <v>49662</v>
          </cell>
          <cell r="AU55">
            <v>44222</v>
          </cell>
          <cell r="AW55">
            <v>0</v>
          </cell>
          <cell r="AY55">
            <v>0</v>
          </cell>
          <cell r="AZ55">
            <v>0</v>
          </cell>
          <cell r="BA55">
            <v>0</v>
          </cell>
          <cell r="BB55">
            <v>0</v>
          </cell>
          <cell r="BC55">
            <v>0</v>
          </cell>
          <cell r="BD55">
            <v>0</v>
          </cell>
          <cell r="BG55">
            <v>0</v>
          </cell>
          <cell r="BH55">
            <v>0</v>
          </cell>
          <cell r="BI55">
            <v>0</v>
          </cell>
          <cell r="BJ55">
            <v>0</v>
          </cell>
          <cell r="BK55">
            <v>0</v>
          </cell>
          <cell r="BL55">
            <v>0</v>
          </cell>
          <cell r="BM55">
            <v>3500</v>
          </cell>
          <cell r="BN55">
            <v>58.333333333333336</v>
          </cell>
          <cell r="BO55">
            <v>0</v>
          </cell>
          <cell r="BP55">
            <v>0</v>
          </cell>
          <cell r="BY55">
            <v>1625</v>
          </cell>
          <cell r="CF55">
            <v>0</v>
          </cell>
          <cell r="CG55">
            <v>0</v>
          </cell>
          <cell r="CJ55">
            <v>100</v>
          </cell>
          <cell r="CK55">
            <v>442.22</v>
          </cell>
          <cell r="CL55">
            <v>734.41</v>
          </cell>
          <cell r="CM55">
            <v>0</v>
          </cell>
          <cell r="CN55">
            <v>0</v>
          </cell>
          <cell r="CO55">
            <v>0</v>
          </cell>
          <cell r="CX55">
            <v>0</v>
          </cell>
          <cell r="CY55">
            <v>0</v>
          </cell>
          <cell r="DB55">
            <v>0</v>
          </cell>
          <cell r="DC55">
            <v>0</v>
          </cell>
          <cell r="DJ55" t="str">
            <v>НКРКП</v>
          </cell>
          <cell r="DL55">
            <v>40984</v>
          </cell>
          <cell r="DM55">
            <v>138</v>
          </cell>
          <cell r="DO55" t="str">
            <v>з теплоносієм у вигляді пари</v>
          </cell>
          <cell r="DT55">
            <v>956.43</v>
          </cell>
        </row>
        <row r="56">
          <cell r="W56">
            <v>235.97</v>
          </cell>
          <cell r="AF56">
            <v>39617</v>
          </cell>
          <cell r="AG56">
            <v>279</v>
          </cell>
          <cell r="AH56">
            <v>303.74665915915915</v>
          </cell>
          <cell r="AM56">
            <v>26640</v>
          </cell>
          <cell r="AO56">
            <v>6286240.7999999998</v>
          </cell>
          <cell r="AQ56">
            <v>8091811</v>
          </cell>
          <cell r="AU56">
            <v>7979741</v>
          </cell>
          <cell r="AW56">
            <v>0</v>
          </cell>
          <cell r="AY56">
            <v>0</v>
          </cell>
          <cell r="AZ56">
            <v>0</v>
          </cell>
          <cell r="BA56">
            <v>0</v>
          </cell>
          <cell r="BB56">
            <v>0</v>
          </cell>
          <cell r="BC56">
            <v>0</v>
          </cell>
          <cell r="BD56">
            <v>0</v>
          </cell>
          <cell r="BG56">
            <v>0</v>
          </cell>
          <cell r="BH56">
            <v>0</v>
          </cell>
          <cell r="BI56">
            <v>0</v>
          </cell>
          <cell r="BJ56">
            <v>0</v>
          </cell>
          <cell r="BK56">
            <v>0</v>
          </cell>
          <cell r="BL56">
            <v>0</v>
          </cell>
          <cell r="BM56">
            <v>64510</v>
          </cell>
          <cell r="BN56">
            <v>2.4215465465465464</v>
          </cell>
          <cell r="BO56">
            <v>0</v>
          </cell>
          <cell r="BP56">
            <v>0</v>
          </cell>
          <cell r="BY56">
            <v>1625</v>
          </cell>
          <cell r="CF56">
            <v>0</v>
          </cell>
          <cell r="CG56">
            <v>0</v>
          </cell>
          <cell r="CJ56">
            <v>34100</v>
          </cell>
          <cell r="CK56">
            <v>234.01</v>
          </cell>
          <cell r="CL56">
            <v>258.62</v>
          </cell>
          <cell r="CM56">
            <v>0</v>
          </cell>
          <cell r="CN56">
            <v>0</v>
          </cell>
          <cell r="CO56">
            <v>0</v>
          </cell>
          <cell r="CX56">
            <v>0</v>
          </cell>
          <cell r="CY56">
            <v>0</v>
          </cell>
          <cell r="DB56">
            <v>0</v>
          </cell>
          <cell r="DC56">
            <v>0</v>
          </cell>
          <cell r="DJ56" t="str">
            <v>МОС</v>
          </cell>
          <cell r="DL56">
            <v>40479</v>
          </cell>
          <cell r="DM56" t="str">
            <v>384/В-10</v>
          </cell>
          <cell r="DO56" t="str">
            <v>тариф натеплову енергію для ОСББ</v>
          </cell>
          <cell r="DT56">
            <v>235.97</v>
          </cell>
        </row>
        <row r="57">
          <cell r="W57">
            <v>658.76</v>
          </cell>
          <cell r="AF57">
            <v>39617</v>
          </cell>
          <cell r="AG57">
            <v>277</v>
          </cell>
          <cell r="AH57">
            <v>645.02993959478533</v>
          </cell>
          <cell r="AM57">
            <v>2281.2600000000002</v>
          </cell>
          <cell r="AO57">
            <v>1502802.8376000002</v>
          </cell>
          <cell r="AQ57">
            <v>1471481</v>
          </cell>
          <cell r="AU57">
            <v>1298357.9200000002</v>
          </cell>
          <cell r="AW57">
            <v>0</v>
          </cell>
          <cell r="AY57">
            <v>0</v>
          </cell>
          <cell r="AZ57">
            <v>0</v>
          </cell>
          <cell r="BA57">
            <v>0</v>
          </cell>
          <cell r="BB57">
            <v>0</v>
          </cell>
          <cell r="BC57">
            <v>0</v>
          </cell>
          <cell r="BD57">
            <v>0</v>
          </cell>
          <cell r="BG57">
            <v>0</v>
          </cell>
          <cell r="BH57">
            <v>0</v>
          </cell>
          <cell r="BI57">
            <v>0</v>
          </cell>
          <cell r="BJ57">
            <v>0</v>
          </cell>
          <cell r="BK57">
            <v>0</v>
          </cell>
          <cell r="BL57">
            <v>0</v>
          </cell>
          <cell r="BM57">
            <v>117952</v>
          </cell>
          <cell r="BN57">
            <v>51.704759650368651</v>
          </cell>
          <cell r="BO57">
            <v>0</v>
          </cell>
          <cell r="BP57">
            <v>0</v>
          </cell>
          <cell r="BY57">
            <v>1625</v>
          </cell>
          <cell r="CF57">
            <v>0</v>
          </cell>
          <cell r="CG57">
            <v>0</v>
          </cell>
          <cell r="CJ57">
            <v>2936</v>
          </cell>
          <cell r="CK57">
            <v>442.22</v>
          </cell>
          <cell r="CL57">
            <v>734.41</v>
          </cell>
          <cell r="CM57">
            <v>0</v>
          </cell>
          <cell r="CN57">
            <v>0</v>
          </cell>
          <cell r="CO57">
            <v>0</v>
          </cell>
          <cell r="CX57">
            <v>0</v>
          </cell>
          <cell r="CY57">
            <v>0</v>
          </cell>
          <cell r="DB57">
            <v>0</v>
          </cell>
          <cell r="DC57">
            <v>0</v>
          </cell>
          <cell r="DJ57" t="str">
            <v>НКРКП</v>
          </cell>
          <cell r="DL57">
            <v>40984</v>
          </cell>
          <cell r="DM57">
            <v>138</v>
          </cell>
          <cell r="DT57">
            <v>956.43</v>
          </cell>
        </row>
        <row r="58">
          <cell r="W58">
            <v>658.76</v>
          </cell>
          <cell r="AF58">
            <v>39617</v>
          </cell>
          <cell r="AG58">
            <v>277</v>
          </cell>
          <cell r="AH58">
            <v>645.03018990201406</v>
          </cell>
          <cell r="AM58">
            <v>438.226</v>
          </cell>
          <cell r="AO58">
            <v>288685.75975999999</v>
          </cell>
          <cell r="AQ58">
            <v>282669</v>
          </cell>
          <cell r="AU58">
            <v>249412.08000000002</v>
          </cell>
          <cell r="AW58">
            <v>0</v>
          </cell>
          <cell r="AY58">
            <v>0</v>
          </cell>
          <cell r="AZ58">
            <v>0</v>
          </cell>
          <cell r="BA58">
            <v>0</v>
          </cell>
          <cell r="BB58">
            <v>0</v>
          </cell>
          <cell r="BC58">
            <v>0</v>
          </cell>
          <cell r="BD58">
            <v>0</v>
          </cell>
          <cell r="BG58">
            <v>0</v>
          </cell>
          <cell r="BH58">
            <v>0</v>
          </cell>
          <cell r="BI58">
            <v>0</v>
          </cell>
          <cell r="BJ58">
            <v>0</v>
          </cell>
          <cell r="BK58">
            <v>0</v>
          </cell>
          <cell r="BL58">
            <v>0</v>
          </cell>
          <cell r="BM58">
            <v>22658</v>
          </cell>
          <cell r="BN58">
            <v>51.703915331358708</v>
          </cell>
          <cell r="BO58">
            <v>0</v>
          </cell>
          <cell r="BP58">
            <v>0</v>
          </cell>
          <cell r="BY58">
            <v>1625</v>
          </cell>
          <cell r="CF58">
            <v>0</v>
          </cell>
          <cell r="CG58">
            <v>0</v>
          </cell>
          <cell r="CJ58">
            <v>564</v>
          </cell>
          <cell r="CK58">
            <v>442.22</v>
          </cell>
          <cell r="CL58">
            <v>734.41</v>
          </cell>
          <cell r="CM58">
            <v>0</v>
          </cell>
          <cell r="CN58">
            <v>0</v>
          </cell>
          <cell r="CO58">
            <v>0</v>
          </cell>
          <cell r="CX58">
            <v>0</v>
          </cell>
          <cell r="CY58">
            <v>0</v>
          </cell>
          <cell r="DB58">
            <v>0</v>
          </cell>
          <cell r="DC58">
            <v>0</v>
          </cell>
          <cell r="DJ58" t="str">
            <v>НКРКП</v>
          </cell>
          <cell r="DL58">
            <v>40984</v>
          </cell>
          <cell r="DM58">
            <v>138</v>
          </cell>
          <cell r="DO58" t="str">
            <v>для підприємств ЖКГ</v>
          </cell>
          <cell r="DT58">
            <v>956.43</v>
          </cell>
        </row>
        <row r="59">
          <cell r="W59">
            <v>155.77000000000001</v>
          </cell>
          <cell r="AF59">
            <v>39742</v>
          </cell>
          <cell r="AG59">
            <v>414</v>
          </cell>
          <cell r="AH59">
            <v>311.54256553003944</v>
          </cell>
          <cell r="AM59">
            <v>21555</v>
          </cell>
          <cell r="AO59">
            <v>3357622.35</v>
          </cell>
          <cell r="AQ59">
            <v>6715300</v>
          </cell>
          <cell r="AU59">
            <v>0</v>
          </cell>
          <cell r="AW59">
            <v>0</v>
          </cell>
          <cell r="AY59">
            <v>3665505.8774999999</v>
          </cell>
          <cell r="AZ59">
            <v>170.05362456506612</v>
          </cell>
          <cell r="BA59">
            <v>0</v>
          </cell>
          <cell r="BB59">
            <v>0</v>
          </cell>
          <cell r="BC59">
            <v>0</v>
          </cell>
          <cell r="BD59">
            <v>0</v>
          </cell>
          <cell r="BG59">
            <v>0</v>
          </cell>
          <cell r="BH59">
            <v>0</v>
          </cell>
          <cell r="BI59">
            <v>329600</v>
          </cell>
          <cell r="BJ59">
            <v>15.291115750405938</v>
          </cell>
          <cell r="BK59">
            <v>0</v>
          </cell>
          <cell r="BL59">
            <v>0</v>
          </cell>
          <cell r="BM59">
            <v>1928741</v>
          </cell>
          <cell r="BN59">
            <v>89.479981442820687</v>
          </cell>
          <cell r="BO59">
            <v>0</v>
          </cell>
          <cell r="BP59">
            <v>0</v>
          </cell>
          <cell r="BY59">
            <v>1286.98</v>
          </cell>
          <cell r="CF59">
            <v>5071.75</v>
          </cell>
          <cell r="CG59">
            <v>722.73</v>
          </cell>
          <cell r="CJ59">
            <v>0</v>
          </cell>
          <cell r="CK59">
            <v>0</v>
          </cell>
          <cell r="CL59">
            <v>0</v>
          </cell>
          <cell r="CM59">
            <v>0</v>
          </cell>
          <cell r="CN59">
            <v>0</v>
          </cell>
          <cell r="CO59">
            <v>0</v>
          </cell>
          <cell r="CX59">
            <v>0</v>
          </cell>
          <cell r="CY59">
            <v>0</v>
          </cell>
          <cell r="DB59">
            <v>0</v>
          </cell>
          <cell r="DC59">
            <v>0</v>
          </cell>
          <cell r="DJ59" t="str">
            <v>НКРЕ</v>
          </cell>
          <cell r="DL59">
            <v>40526</v>
          </cell>
          <cell r="DM59" t="str">
            <v>№ 1696</v>
          </cell>
          <cell r="DO59" t="str">
            <v>тариф на теплову енергію</v>
          </cell>
          <cell r="DT59">
            <v>194.73</v>
          </cell>
        </row>
        <row r="60">
          <cell r="W60">
            <v>602.36699999999996</v>
          </cell>
          <cell r="AF60">
            <v>39884</v>
          </cell>
          <cell r="AG60">
            <v>154</v>
          </cell>
          <cell r="AH60">
            <v>498.99244152880777</v>
          </cell>
          <cell r="AM60">
            <v>14024</v>
          </cell>
          <cell r="AO60">
            <v>8447594.8080000002</v>
          </cell>
          <cell r="AQ60">
            <v>6997870</v>
          </cell>
          <cell r="AU60">
            <v>0</v>
          </cell>
          <cell r="AW60">
            <v>0</v>
          </cell>
          <cell r="AY60">
            <v>5019927.9514000006</v>
          </cell>
          <cell r="AZ60">
            <v>357.95264913006281</v>
          </cell>
          <cell r="BA60">
            <v>0</v>
          </cell>
          <cell r="BB60">
            <v>0</v>
          </cell>
          <cell r="BC60">
            <v>0</v>
          </cell>
          <cell r="BD60">
            <v>0</v>
          </cell>
          <cell r="BG60">
            <v>0</v>
          </cell>
          <cell r="BH60">
            <v>0</v>
          </cell>
          <cell r="BI60">
            <v>207061</v>
          </cell>
          <cell r="BJ60">
            <v>14.764760410724472</v>
          </cell>
          <cell r="BK60">
            <v>0</v>
          </cell>
          <cell r="BL60">
            <v>0</v>
          </cell>
          <cell r="BM60">
            <v>1254869</v>
          </cell>
          <cell r="BN60">
            <v>89.480105533371358</v>
          </cell>
          <cell r="BO60">
            <v>0</v>
          </cell>
          <cell r="BP60">
            <v>0</v>
          </cell>
          <cell r="BY60">
            <v>1286.98</v>
          </cell>
          <cell r="CF60">
            <v>2633.17</v>
          </cell>
          <cell r="CG60">
            <v>1906.42</v>
          </cell>
          <cell r="CJ60">
            <v>0</v>
          </cell>
          <cell r="CK60">
            <v>0</v>
          </cell>
          <cell r="CL60">
            <v>0</v>
          </cell>
          <cell r="CM60">
            <v>0</v>
          </cell>
          <cell r="CN60">
            <v>0</v>
          </cell>
          <cell r="CO60">
            <v>0</v>
          </cell>
          <cell r="CX60">
            <v>0</v>
          </cell>
          <cell r="CY60">
            <v>0</v>
          </cell>
          <cell r="DB60">
            <v>0</v>
          </cell>
          <cell r="DC60">
            <v>0</v>
          </cell>
          <cell r="DJ60" t="str">
            <v>НКРКП</v>
          </cell>
          <cell r="DL60">
            <v>40816</v>
          </cell>
          <cell r="DM60" t="str">
            <v>№ 64</v>
          </cell>
          <cell r="DT60">
            <v>948.76</v>
          </cell>
        </row>
        <row r="61">
          <cell r="W61">
            <v>602.36699999999996</v>
          </cell>
          <cell r="AF61">
            <v>39884</v>
          </cell>
          <cell r="AG61">
            <v>155</v>
          </cell>
          <cell r="AH61">
            <v>498.98885350318471</v>
          </cell>
          <cell r="AM61">
            <v>1256</v>
          </cell>
          <cell r="AO61">
            <v>756572.95199999993</v>
          </cell>
          <cell r="AQ61">
            <v>626730</v>
          </cell>
          <cell r="AU61">
            <v>0</v>
          </cell>
          <cell r="AW61">
            <v>0</v>
          </cell>
          <cell r="AY61">
            <v>449591.02860000002</v>
          </cell>
          <cell r="AZ61">
            <v>357.95464060509556</v>
          </cell>
          <cell r="BA61">
            <v>0</v>
          </cell>
          <cell r="BB61">
            <v>0</v>
          </cell>
          <cell r="BC61">
            <v>0</v>
          </cell>
          <cell r="BD61">
            <v>0</v>
          </cell>
          <cell r="BG61">
            <v>0</v>
          </cell>
          <cell r="BH61">
            <v>0</v>
          </cell>
          <cell r="BI61">
            <v>18539</v>
          </cell>
          <cell r="BJ61">
            <v>14.760350318471337</v>
          </cell>
          <cell r="BK61">
            <v>0</v>
          </cell>
          <cell r="BL61">
            <v>0</v>
          </cell>
          <cell r="BM61">
            <v>112386</v>
          </cell>
          <cell r="BN61">
            <v>89.479299363057322</v>
          </cell>
          <cell r="BO61">
            <v>0</v>
          </cell>
          <cell r="BP61">
            <v>0</v>
          </cell>
          <cell r="BY61">
            <v>1286.98</v>
          </cell>
          <cell r="CF61">
            <v>235.83</v>
          </cell>
          <cell r="CG61">
            <v>1906.42</v>
          </cell>
          <cell r="CJ61">
            <v>0</v>
          </cell>
          <cell r="CK61">
            <v>0</v>
          </cell>
          <cell r="CL61">
            <v>0</v>
          </cell>
          <cell r="CM61">
            <v>0</v>
          </cell>
          <cell r="CN61">
            <v>0</v>
          </cell>
          <cell r="CO61">
            <v>0</v>
          </cell>
          <cell r="CX61">
            <v>0</v>
          </cell>
          <cell r="CY61">
            <v>0</v>
          </cell>
          <cell r="DB61">
            <v>0</v>
          </cell>
          <cell r="DC61">
            <v>0</v>
          </cell>
          <cell r="DJ61" t="str">
            <v>НКРКП</v>
          </cell>
          <cell r="DL61">
            <v>40816</v>
          </cell>
          <cell r="DM61" t="str">
            <v>№ 64</v>
          </cell>
          <cell r="DT61">
            <v>948.76</v>
          </cell>
        </row>
        <row r="62">
          <cell r="W62">
            <v>691.45</v>
          </cell>
          <cell r="AF62" t="str">
            <v>немає</v>
          </cell>
          <cell r="AG62" t="str">
            <v>немає</v>
          </cell>
          <cell r="AH62">
            <v>634.50286776755331</v>
          </cell>
          <cell r="AM62">
            <v>31732</v>
          </cell>
          <cell r="AO62">
            <v>21941091.400000002</v>
          </cell>
          <cell r="AQ62">
            <v>20134045</v>
          </cell>
          <cell r="AU62">
            <v>0</v>
          </cell>
          <cell r="AW62">
            <v>0</v>
          </cell>
          <cell r="AY62">
            <v>17760987</v>
          </cell>
          <cell r="AZ62">
            <v>559.71848607084337</v>
          </cell>
          <cell r="BA62">
            <v>0</v>
          </cell>
          <cell r="BB62">
            <v>0</v>
          </cell>
          <cell r="BC62">
            <v>0</v>
          </cell>
          <cell r="BD62">
            <v>0</v>
          </cell>
          <cell r="BG62">
            <v>0</v>
          </cell>
          <cell r="BH62">
            <v>0</v>
          </cell>
          <cell r="BI62">
            <v>887200</v>
          </cell>
          <cell r="BJ62">
            <v>27.959157947812933</v>
          </cell>
          <cell r="BK62">
            <v>0</v>
          </cell>
          <cell r="BL62">
            <v>0</v>
          </cell>
          <cell r="BM62">
            <v>435600</v>
          </cell>
          <cell r="BN62">
            <v>13.727467540652968</v>
          </cell>
          <cell r="BO62">
            <v>0</v>
          </cell>
          <cell r="BP62">
            <v>0</v>
          </cell>
          <cell r="BY62">
            <v>2414.79</v>
          </cell>
          <cell r="CF62">
            <v>4525</v>
          </cell>
          <cell r="CG62">
            <v>3925.08</v>
          </cell>
          <cell r="CJ62">
            <v>0</v>
          </cell>
          <cell r="CK62">
            <v>0</v>
          </cell>
          <cell r="CL62">
            <v>0</v>
          </cell>
          <cell r="CM62">
            <v>0</v>
          </cell>
          <cell r="CN62">
            <v>0</v>
          </cell>
          <cell r="CO62">
            <v>0</v>
          </cell>
          <cell r="CX62">
            <v>0</v>
          </cell>
          <cell r="CY62">
            <v>0</v>
          </cell>
          <cell r="DB62">
            <v>0</v>
          </cell>
          <cell r="DC62">
            <v>0</v>
          </cell>
          <cell r="DJ62" t="str">
            <v>МОС</v>
          </cell>
          <cell r="DL62">
            <v>40918</v>
          </cell>
          <cell r="DM62">
            <v>15</v>
          </cell>
          <cell r="DT62">
            <v>691.45</v>
          </cell>
        </row>
        <row r="63">
          <cell r="W63">
            <v>336.23551599899218</v>
          </cell>
          <cell r="AF63">
            <v>40424</v>
          </cell>
          <cell r="AG63" t="str">
            <v>6/1/1-254</v>
          </cell>
          <cell r="AH63">
            <v>336.23551604014449</v>
          </cell>
          <cell r="AM63">
            <v>119070</v>
          </cell>
          <cell r="AO63">
            <v>40035562.890000001</v>
          </cell>
          <cell r="AQ63">
            <v>40035562.894900002</v>
          </cell>
          <cell r="AU63">
            <v>0</v>
          </cell>
          <cell r="AW63">
            <v>0</v>
          </cell>
          <cell r="AY63">
            <v>21846193.030000001</v>
          </cell>
          <cell r="AZ63">
            <v>183.47352842865541</v>
          </cell>
          <cell r="BA63">
            <v>0</v>
          </cell>
          <cell r="BB63">
            <v>0</v>
          </cell>
          <cell r="BC63">
            <v>0</v>
          </cell>
          <cell r="BD63">
            <v>0</v>
          </cell>
          <cell r="BG63">
            <v>2499872.63</v>
          </cell>
          <cell r="BH63">
            <v>20.994983035189385</v>
          </cell>
          <cell r="BI63">
            <v>102750.32</v>
          </cell>
          <cell r="BJ63">
            <v>0.86294045519442353</v>
          </cell>
          <cell r="BK63">
            <v>0</v>
          </cell>
          <cell r="BL63">
            <v>0</v>
          </cell>
          <cell r="BM63">
            <v>11487581.007100001</v>
          </cell>
          <cell r="BN63">
            <v>96.477542681615859</v>
          </cell>
          <cell r="BO63">
            <v>0</v>
          </cell>
          <cell r="BP63">
            <v>0</v>
          </cell>
          <cell r="BY63">
            <v>2403.5700000000002</v>
          </cell>
          <cell r="CF63">
            <v>20024.008276810266</v>
          </cell>
          <cell r="CG63">
            <v>1091</v>
          </cell>
          <cell r="CJ63">
            <v>0</v>
          </cell>
          <cell r="CK63">
            <v>0</v>
          </cell>
          <cell r="CL63">
            <v>0</v>
          </cell>
          <cell r="CM63">
            <v>0</v>
          </cell>
          <cell r="CN63">
            <v>0</v>
          </cell>
          <cell r="CO63">
            <v>0</v>
          </cell>
          <cell r="CX63">
            <v>0</v>
          </cell>
          <cell r="CY63">
            <v>0</v>
          </cell>
          <cell r="DB63">
            <v>0</v>
          </cell>
          <cell r="DC63">
            <v>0</v>
          </cell>
          <cell r="DJ63" t="str">
            <v>МОС</v>
          </cell>
          <cell r="DL63">
            <v>40469</v>
          </cell>
          <cell r="DM63" t="str">
            <v xml:space="preserve"> № 571</v>
          </cell>
          <cell r="DO63" t="str">
            <v>тариф на теплову енергію</v>
          </cell>
          <cell r="DT63">
            <v>336.24</v>
          </cell>
        </row>
        <row r="64">
          <cell r="W64">
            <v>618.73</v>
          </cell>
          <cell r="AF64">
            <v>40424</v>
          </cell>
          <cell r="AG64" t="str">
            <v>6/1/1-254</v>
          </cell>
          <cell r="AH64">
            <v>562.00000000000011</v>
          </cell>
          <cell r="AM64">
            <v>14049.999999999998</v>
          </cell>
          <cell r="AO64">
            <v>8693156.5</v>
          </cell>
          <cell r="AQ64">
            <v>7896100</v>
          </cell>
          <cell r="AU64">
            <v>0</v>
          </cell>
          <cell r="AW64">
            <v>0</v>
          </cell>
          <cell r="AY64">
            <v>5749794.0700000003</v>
          </cell>
          <cell r="AZ64">
            <v>409.23801209964421</v>
          </cell>
          <cell r="BA64">
            <v>0</v>
          </cell>
          <cell r="BB64">
            <v>0</v>
          </cell>
          <cell r="BC64">
            <v>0</v>
          </cell>
          <cell r="BD64">
            <v>0</v>
          </cell>
          <cell r="BG64">
            <v>294979.51</v>
          </cell>
          <cell r="BH64">
            <v>20.994982918149468</v>
          </cell>
          <cell r="BI64">
            <v>12124.31</v>
          </cell>
          <cell r="BJ64">
            <v>0.86294021352313177</v>
          </cell>
          <cell r="BK64">
            <v>0</v>
          </cell>
          <cell r="BL64">
            <v>0</v>
          </cell>
          <cell r="BM64">
            <v>1355509.4747000001</v>
          </cell>
          <cell r="BN64">
            <v>96.477542683274038</v>
          </cell>
          <cell r="BO64">
            <v>0</v>
          </cell>
          <cell r="BP64">
            <v>0</v>
          </cell>
          <cell r="BY64">
            <v>2403.5700000000002</v>
          </cell>
          <cell r="CF64">
            <v>2332.6304372520226</v>
          </cell>
          <cell r="CG64">
            <v>2464.94</v>
          </cell>
          <cell r="CJ64">
            <v>0</v>
          </cell>
          <cell r="CK64">
            <v>0</v>
          </cell>
          <cell r="CL64">
            <v>0</v>
          </cell>
          <cell r="CM64">
            <v>0</v>
          </cell>
          <cell r="CN64">
            <v>0</v>
          </cell>
          <cell r="CO64">
            <v>0</v>
          </cell>
          <cell r="CX64">
            <v>0</v>
          </cell>
          <cell r="CY64">
            <v>0</v>
          </cell>
          <cell r="DB64">
            <v>0</v>
          </cell>
          <cell r="DC64">
            <v>0</v>
          </cell>
          <cell r="DJ64" t="str">
            <v>МОС</v>
          </cell>
          <cell r="DL64">
            <v>40469</v>
          </cell>
          <cell r="DM64" t="str">
            <v xml:space="preserve"> № 571</v>
          </cell>
          <cell r="DT64">
            <v>618.73</v>
          </cell>
        </row>
        <row r="65">
          <cell r="W65">
            <v>729.69</v>
          </cell>
          <cell r="AF65">
            <v>40424</v>
          </cell>
          <cell r="AG65" t="str">
            <v>6/1/1-254</v>
          </cell>
          <cell r="AH65">
            <v>562</v>
          </cell>
          <cell r="AM65">
            <v>2300</v>
          </cell>
          <cell r="AO65">
            <v>1678287.0000000002</v>
          </cell>
          <cell r="AQ65">
            <v>1292600</v>
          </cell>
          <cell r="AU65">
            <v>0</v>
          </cell>
          <cell r="AW65">
            <v>0</v>
          </cell>
          <cell r="AY65">
            <v>941247.42999999993</v>
          </cell>
          <cell r="AZ65">
            <v>409.23801304347825</v>
          </cell>
          <cell r="BA65">
            <v>0</v>
          </cell>
          <cell r="BB65">
            <v>0</v>
          </cell>
          <cell r="BC65">
            <v>0</v>
          </cell>
          <cell r="BD65">
            <v>0</v>
          </cell>
          <cell r="BG65">
            <v>48288.46</v>
          </cell>
          <cell r="BH65">
            <v>20.994982608695651</v>
          </cell>
          <cell r="BI65">
            <v>1984.76</v>
          </cell>
          <cell r="BJ65">
            <v>0.86293913043478265</v>
          </cell>
          <cell r="BK65">
            <v>0</v>
          </cell>
          <cell r="BL65">
            <v>0</v>
          </cell>
          <cell r="BM65">
            <v>221898.3481</v>
          </cell>
          <cell r="BN65">
            <v>96.477542652173909</v>
          </cell>
          <cell r="BO65">
            <v>0</v>
          </cell>
          <cell r="BP65">
            <v>0</v>
          </cell>
          <cell r="BY65">
            <v>2403.5700000000002</v>
          </cell>
          <cell r="CF65">
            <v>381.85409381161406</v>
          </cell>
          <cell r="CG65">
            <v>2464.94</v>
          </cell>
          <cell r="CJ65">
            <v>0</v>
          </cell>
          <cell r="CK65">
            <v>0</v>
          </cell>
          <cell r="CL65">
            <v>0</v>
          </cell>
          <cell r="CM65">
            <v>0</v>
          </cell>
          <cell r="CN65">
            <v>0</v>
          </cell>
          <cell r="CO65">
            <v>0</v>
          </cell>
          <cell r="CX65">
            <v>0</v>
          </cell>
          <cell r="CY65">
            <v>0</v>
          </cell>
          <cell r="DB65">
            <v>0</v>
          </cell>
          <cell r="DC65">
            <v>0</v>
          </cell>
          <cell r="DJ65" t="str">
            <v>МОС</v>
          </cell>
          <cell r="DL65">
            <v>40469</v>
          </cell>
          <cell r="DM65" t="str">
            <v xml:space="preserve"> № 571</v>
          </cell>
          <cell r="DT65">
            <v>729.69</v>
          </cell>
        </row>
        <row r="66">
          <cell r="W66">
            <v>243.69</v>
          </cell>
          <cell r="AF66">
            <v>39738</v>
          </cell>
          <cell r="AG66">
            <v>449</v>
          </cell>
          <cell r="AH66">
            <v>235.00246327276437</v>
          </cell>
          <cell r="AM66">
            <v>101865.6982</v>
          </cell>
          <cell r="AO66">
            <v>24823651.994357999</v>
          </cell>
          <cell r="AQ66">
            <v>23938690</v>
          </cell>
          <cell r="AU66">
            <v>0</v>
          </cell>
          <cell r="AW66">
            <v>0</v>
          </cell>
          <cell r="AY66">
            <v>11744733.938938001</v>
          </cell>
          <cell r="AZ66">
            <v>115.29625915760916</v>
          </cell>
          <cell r="BA66">
            <v>0</v>
          </cell>
          <cell r="BB66">
            <v>0</v>
          </cell>
          <cell r="BC66">
            <v>0</v>
          </cell>
          <cell r="BD66">
            <v>0</v>
          </cell>
          <cell r="BG66">
            <v>0</v>
          </cell>
          <cell r="BH66">
            <v>0</v>
          </cell>
          <cell r="BI66">
            <v>1791680</v>
          </cell>
          <cell r="BJ66">
            <v>17.58864889417702</v>
          </cell>
          <cell r="BK66">
            <v>0</v>
          </cell>
          <cell r="BL66">
            <v>0</v>
          </cell>
          <cell r="BM66">
            <v>7977510</v>
          </cell>
          <cell r="BN66">
            <v>78.313997164552887</v>
          </cell>
          <cell r="BO66">
            <v>0</v>
          </cell>
          <cell r="BP66">
            <v>0</v>
          </cell>
          <cell r="BY66">
            <v>2337.34</v>
          </cell>
          <cell r="CF66">
            <v>16713.010600000001</v>
          </cell>
          <cell r="CG66">
            <v>702.73</v>
          </cell>
          <cell r="CJ66">
            <v>0</v>
          </cell>
          <cell r="CK66">
            <v>0</v>
          </cell>
          <cell r="CL66">
            <v>0</v>
          </cell>
          <cell r="CM66">
            <v>0</v>
          </cell>
          <cell r="CN66">
            <v>0</v>
          </cell>
          <cell r="CO66">
            <v>0</v>
          </cell>
          <cell r="CX66">
            <v>0</v>
          </cell>
          <cell r="CY66">
            <v>0</v>
          </cell>
          <cell r="DB66">
            <v>0</v>
          </cell>
          <cell r="DC66">
            <v>0</v>
          </cell>
          <cell r="DJ66" t="str">
            <v>НКРЕ</v>
          </cell>
          <cell r="DL66">
            <v>40526</v>
          </cell>
          <cell r="DM66" t="str">
            <v>№ 1787</v>
          </cell>
          <cell r="DO66" t="str">
            <v>Тариф на теплову енергію</v>
          </cell>
          <cell r="DT66">
            <v>268.06</v>
          </cell>
        </row>
        <row r="67">
          <cell r="W67">
            <v>532.64</v>
          </cell>
          <cell r="AF67">
            <v>39857</v>
          </cell>
          <cell r="AG67">
            <v>54</v>
          </cell>
          <cell r="AH67">
            <v>476.26610157759274</v>
          </cell>
          <cell r="AM67">
            <v>25426.080000000002</v>
          </cell>
          <cell r="AO67">
            <v>13542947.2512</v>
          </cell>
          <cell r="AQ67">
            <v>12109580</v>
          </cell>
          <cell r="AU67">
            <v>0</v>
          </cell>
          <cell r="AW67">
            <v>0</v>
          </cell>
          <cell r="AY67">
            <v>8720306.9032749999</v>
          </cell>
          <cell r="AZ67">
            <v>342.9670206054177</v>
          </cell>
          <cell r="BA67">
            <v>0</v>
          </cell>
          <cell r="BB67">
            <v>0</v>
          </cell>
          <cell r="BC67">
            <v>0</v>
          </cell>
          <cell r="BD67">
            <v>0</v>
          </cell>
          <cell r="BG67">
            <v>0</v>
          </cell>
          <cell r="BH67">
            <v>0</v>
          </cell>
          <cell r="BI67">
            <v>512620</v>
          </cell>
          <cell r="BJ67">
            <v>20.161188826590649</v>
          </cell>
          <cell r="BK67">
            <v>0</v>
          </cell>
          <cell r="BL67">
            <v>0</v>
          </cell>
          <cell r="BM67">
            <v>2210410</v>
          </cell>
          <cell r="BN67">
            <v>86.93475360731972</v>
          </cell>
          <cell r="BO67">
            <v>0</v>
          </cell>
          <cell r="BP67">
            <v>0</v>
          </cell>
          <cell r="BY67">
            <v>2337.34</v>
          </cell>
          <cell r="CF67">
            <v>4070.6298999999999</v>
          </cell>
          <cell r="CG67">
            <v>2142.25</v>
          </cell>
          <cell r="CJ67">
            <v>0</v>
          </cell>
          <cell r="CK67">
            <v>0</v>
          </cell>
          <cell r="CL67">
            <v>0</v>
          </cell>
          <cell r="CM67">
            <v>0</v>
          </cell>
          <cell r="CN67">
            <v>0</v>
          </cell>
          <cell r="CO67">
            <v>0</v>
          </cell>
          <cell r="CX67">
            <v>0</v>
          </cell>
          <cell r="CY67">
            <v>0</v>
          </cell>
          <cell r="DB67">
            <v>0</v>
          </cell>
          <cell r="DC67">
            <v>0</v>
          </cell>
          <cell r="DJ67" t="str">
            <v>НКРКП</v>
          </cell>
          <cell r="DL67">
            <v>40816</v>
          </cell>
          <cell r="DM67" t="str">
            <v>№ 66</v>
          </cell>
          <cell r="DT67">
            <v>790.35</v>
          </cell>
        </row>
        <row r="68">
          <cell r="W68">
            <v>576.42999999999995</v>
          </cell>
          <cell r="AF68">
            <v>39857</v>
          </cell>
          <cell r="AG68">
            <v>55</v>
          </cell>
          <cell r="AH68">
            <v>499.06486130449997</v>
          </cell>
          <cell r="AM68">
            <v>6620.9430000000002</v>
          </cell>
          <cell r="AO68">
            <v>3816510.17349</v>
          </cell>
          <cell r="AQ68">
            <v>3304280</v>
          </cell>
          <cell r="AU68">
            <v>0</v>
          </cell>
          <cell r="AW68">
            <v>0</v>
          </cell>
          <cell r="AY68">
            <v>2294113.8882749998</v>
          </cell>
          <cell r="AZ68">
            <v>346.4935264168563</v>
          </cell>
          <cell r="BA68">
            <v>0</v>
          </cell>
          <cell r="BB68">
            <v>0</v>
          </cell>
          <cell r="BC68">
            <v>0</v>
          </cell>
          <cell r="BD68">
            <v>0</v>
          </cell>
          <cell r="BG68">
            <v>0</v>
          </cell>
          <cell r="BH68">
            <v>0</v>
          </cell>
          <cell r="BI68">
            <v>133490</v>
          </cell>
          <cell r="BJ68">
            <v>20.161780580198318</v>
          </cell>
          <cell r="BK68">
            <v>0</v>
          </cell>
          <cell r="BL68">
            <v>0</v>
          </cell>
          <cell r="BM68">
            <v>575600</v>
          </cell>
          <cell r="BN68">
            <v>86.936256663136959</v>
          </cell>
          <cell r="BO68">
            <v>0</v>
          </cell>
          <cell r="BP68">
            <v>0</v>
          </cell>
          <cell r="BY68">
            <v>2337.34</v>
          </cell>
          <cell r="CF68">
            <v>1070.8898999999999</v>
          </cell>
          <cell r="CG68">
            <v>2142.25</v>
          </cell>
          <cell r="CJ68">
            <v>0</v>
          </cell>
          <cell r="CK68">
            <v>0</v>
          </cell>
          <cell r="CL68">
            <v>0</v>
          </cell>
          <cell r="CM68">
            <v>0</v>
          </cell>
          <cell r="CN68">
            <v>0</v>
          </cell>
          <cell r="CO68">
            <v>0</v>
          </cell>
          <cell r="CX68">
            <v>0</v>
          </cell>
          <cell r="CY68">
            <v>0</v>
          </cell>
          <cell r="DB68">
            <v>0</v>
          </cell>
          <cell r="DC68">
            <v>0</v>
          </cell>
          <cell r="DJ68" t="str">
            <v>НКРКП</v>
          </cell>
          <cell r="DL68">
            <v>40816</v>
          </cell>
          <cell r="DM68" t="str">
            <v>№ 66</v>
          </cell>
          <cell r="DT68">
            <v>836.77</v>
          </cell>
        </row>
        <row r="69">
          <cell r="W69">
            <v>255.84</v>
          </cell>
          <cell r="AF69">
            <v>39966</v>
          </cell>
          <cell r="AG69" t="str">
            <v>6/1/2-258</v>
          </cell>
          <cell r="AH69">
            <v>255.84183934057816</v>
          </cell>
          <cell r="AM69">
            <v>127263</v>
          </cell>
          <cell r="AO69">
            <v>32558965.920000002</v>
          </cell>
          <cell r="AQ69">
            <v>32559200</v>
          </cell>
          <cell r="AU69">
            <v>0</v>
          </cell>
          <cell r="AW69">
            <v>0</v>
          </cell>
          <cell r="AY69">
            <v>17879667.245189998</v>
          </cell>
          <cell r="AZ69">
            <v>140.4938375269324</v>
          </cell>
          <cell r="BA69">
            <v>0</v>
          </cell>
          <cell r="BB69">
            <v>0</v>
          </cell>
          <cell r="BC69">
            <v>0</v>
          </cell>
          <cell r="BD69">
            <v>0</v>
          </cell>
          <cell r="BG69">
            <v>2133439</v>
          </cell>
          <cell r="BH69">
            <v>16.764016249813377</v>
          </cell>
          <cell r="BI69">
            <v>904363</v>
          </cell>
          <cell r="BJ69">
            <v>7.1062524064339199</v>
          </cell>
          <cell r="BK69">
            <v>0</v>
          </cell>
          <cell r="BL69">
            <v>0</v>
          </cell>
          <cell r="BM69">
            <v>9013880</v>
          </cell>
          <cell r="BN69">
            <v>70.828756197795116</v>
          </cell>
          <cell r="BO69">
            <v>0</v>
          </cell>
          <cell r="BP69">
            <v>0</v>
          </cell>
          <cell r="BY69">
            <v>2032.2</v>
          </cell>
          <cell r="CF69">
            <v>24072.902999999998</v>
          </cell>
          <cell r="CG69">
            <v>742.73</v>
          </cell>
          <cell r="CJ69">
            <v>0</v>
          </cell>
          <cell r="CK69">
            <v>0</v>
          </cell>
          <cell r="CL69">
            <v>0</v>
          </cell>
          <cell r="CM69">
            <v>0</v>
          </cell>
          <cell r="CN69">
            <v>0</v>
          </cell>
          <cell r="CO69">
            <v>0</v>
          </cell>
          <cell r="CX69">
            <v>0</v>
          </cell>
          <cell r="CY69">
            <v>0</v>
          </cell>
          <cell r="DB69">
            <v>0</v>
          </cell>
          <cell r="DC69">
            <v>0</v>
          </cell>
          <cell r="DJ69" t="str">
            <v>НКРЕ</v>
          </cell>
          <cell r="DL69">
            <v>40526</v>
          </cell>
          <cell r="DM69">
            <v>1841</v>
          </cell>
          <cell r="DO69" t="str">
            <v xml:space="preserve"> тариф на теплову енергію </v>
          </cell>
          <cell r="DT69">
            <v>281.42</v>
          </cell>
        </row>
        <row r="70">
          <cell r="W70">
            <v>489.03</v>
          </cell>
          <cell r="AF70">
            <v>39966</v>
          </cell>
          <cell r="AG70" t="str">
            <v>6/1/2-258</v>
          </cell>
          <cell r="AH70">
            <v>483.70971278228461</v>
          </cell>
          <cell r="AM70">
            <v>22805</v>
          </cell>
          <cell r="AO70">
            <v>11152329.149999999</v>
          </cell>
          <cell r="AQ70">
            <v>11031000</v>
          </cell>
          <cell r="AU70">
            <v>0</v>
          </cell>
          <cell r="AW70">
            <v>0</v>
          </cell>
          <cell r="AY70">
            <v>8401075.8337999992</v>
          </cell>
          <cell r="AZ70">
            <v>368.38745160271867</v>
          </cell>
          <cell r="BA70">
            <v>0</v>
          </cell>
          <cell r="BB70">
            <v>0</v>
          </cell>
          <cell r="BC70">
            <v>0</v>
          </cell>
          <cell r="BD70">
            <v>0</v>
          </cell>
          <cell r="BG70">
            <v>384655</v>
          </cell>
          <cell r="BH70">
            <v>16.8671344003508</v>
          </cell>
          <cell r="BI70">
            <v>161469</v>
          </cell>
          <cell r="BJ70">
            <v>7.0804209603157204</v>
          </cell>
          <cell r="BK70">
            <v>0</v>
          </cell>
          <cell r="BL70">
            <v>0</v>
          </cell>
          <cell r="BM70">
            <v>1615120</v>
          </cell>
          <cell r="BN70">
            <v>70.823065117298839</v>
          </cell>
          <cell r="BO70">
            <v>0</v>
          </cell>
          <cell r="BP70">
            <v>0</v>
          </cell>
          <cell r="BY70">
            <v>2032.2</v>
          </cell>
          <cell r="CF70">
            <v>3935.8150000000001</v>
          </cell>
          <cell r="CG70">
            <v>2134.52</v>
          </cell>
          <cell r="CJ70">
            <v>0</v>
          </cell>
          <cell r="CK70">
            <v>0</v>
          </cell>
          <cell r="CL70">
            <v>0</v>
          </cell>
          <cell r="CM70">
            <v>0</v>
          </cell>
          <cell r="CN70">
            <v>0</v>
          </cell>
          <cell r="CO70">
            <v>0</v>
          </cell>
          <cell r="CX70">
            <v>0</v>
          </cell>
          <cell r="CY70">
            <v>0</v>
          </cell>
          <cell r="DB70">
            <v>0</v>
          </cell>
          <cell r="DC70">
            <v>0</v>
          </cell>
          <cell r="DJ70" t="str">
            <v>НКРКП</v>
          </cell>
          <cell r="DL70">
            <v>40816</v>
          </cell>
          <cell r="DM70">
            <v>14</v>
          </cell>
          <cell r="DT70">
            <v>768.32</v>
          </cell>
        </row>
        <row r="71">
          <cell r="W71">
            <v>725.57</v>
          </cell>
          <cell r="AF71">
            <v>39966</v>
          </cell>
          <cell r="AG71" t="str">
            <v>6/1/2-258</v>
          </cell>
          <cell r="AH71">
            <v>483.70944051275205</v>
          </cell>
          <cell r="AM71">
            <v>14978</v>
          </cell>
          <cell r="AO71">
            <v>10867587.460000001</v>
          </cell>
          <cell r="AQ71">
            <v>7245000</v>
          </cell>
          <cell r="AU71">
            <v>0</v>
          </cell>
          <cell r="AW71">
            <v>0</v>
          </cell>
          <cell r="AY71">
            <v>5517782.4834000003</v>
          </cell>
          <cell r="AZ71">
            <v>368.39247452263322</v>
          </cell>
          <cell r="BA71">
            <v>0</v>
          </cell>
          <cell r="BB71">
            <v>0</v>
          </cell>
          <cell r="BC71">
            <v>0</v>
          </cell>
          <cell r="BD71">
            <v>0</v>
          </cell>
          <cell r="BG71">
            <v>252606</v>
          </cell>
          <cell r="BH71">
            <v>16.865135532113769</v>
          </cell>
          <cell r="BI71">
            <v>106068</v>
          </cell>
          <cell r="BJ71">
            <v>7.0815863266123644</v>
          </cell>
          <cell r="BK71">
            <v>0</v>
          </cell>
          <cell r="BL71">
            <v>0</v>
          </cell>
          <cell r="BM71">
            <v>1060700</v>
          </cell>
          <cell r="BN71">
            <v>70.817198557884893</v>
          </cell>
          <cell r="BO71">
            <v>0</v>
          </cell>
          <cell r="BP71">
            <v>0</v>
          </cell>
          <cell r="BY71">
            <v>2032.2</v>
          </cell>
          <cell r="CF71">
            <v>2586.21</v>
          </cell>
          <cell r="CG71">
            <v>2133.54</v>
          </cell>
          <cell r="CJ71">
            <v>0</v>
          </cell>
          <cell r="CK71">
            <v>0</v>
          </cell>
          <cell r="CL71">
            <v>0</v>
          </cell>
          <cell r="CM71">
            <v>0</v>
          </cell>
          <cell r="CN71">
            <v>0</v>
          </cell>
          <cell r="CO71">
            <v>0</v>
          </cell>
          <cell r="CX71">
            <v>0</v>
          </cell>
          <cell r="CY71">
            <v>0</v>
          </cell>
          <cell r="DB71">
            <v>0</v>
          </cell>
          <cell r="DC71">
            <v>0</v>
          </cell>
          <cell r="DJ71" t="str">
            <v>НКРКП</v>
          </cell>
          <cell r="DL71">
            <v>40816</v>
          </cell>
          <cell r="DM71">
            <v>14</v>
          </cell>
          <cell r="DT71">
            <v>999.9</v>
          </cell>
        </row>
        <row r="72">
          <cell r="W72">
            <v>200.88</v>
          </cell>
          <cell r="AF72">
            <v>39689</v>
          </cell>
          <cell r="AG72">
            <v>94</v>
          </cell>
          <cell r="AH72">
            <v>195.0258260227925</v>
          </cell>
          <cell r="AM72">
            <v>121970</v>
          </cell>
          <cell r="AO72">
            <v>24501333.599999998</v>
          </cell>
          <cell r="AQ72">
            <v>23787300</v>
          </cell>
          <cell r="AU72">
            <v>0</v>
          </cell>
          <cell r="AW72">
            <v>0</v>
          </cell>
          <cell r="AY72">
            <v>15058869.672</v>
          </cell>
          <cell r="AZ72">
            <v>123.46371789784374</v>
          </cell>
          <cell r="BA72">
            <v>0</v>
          </cell>
          <cell r="BB72">
            <v>0</v>
          </cell>
          <cell r="BC72">
            <v>0</v>
          </cell>
          <cell r="BD72">
            <v>0</v>
          </cell>
          <cell r="BG72">
            <v>0</v>
          </cell>
          <cell r="BH72">
            <v>0</v>
          </cell>
          <cell r="BI72">
            <v>2548000</v>
          </cell>
          <cell r="BJ72">
            <v>20.89038288103632</v>
          </cell>
          <cell r="BK72">
            <v>0</v>
          </cell>
          <cell r="BL72">
            <v>0</v>
          </cell>
          <cell r="BM72">
            <v>4393800</v>
          </cell>
          <cell r="BN72">
            <v>36.023612363695989</v>
          </cell>
          <cell r="BO72">
            <v>0</v>
          </cell>
          <cell r="BP72">
            <v>0</v>
          </cell>
          <cell r="BY72">
            <v>1311.6</v>
          </cell>
          <cell r="CF72">
            <v>20704.599999999999</v>
          </cell>
          <cell r="CG72">
            <v>727.32</v>
          </cell>
          <cell r="CJ72">
            <v>0</v>
          </cell>
          <cell r="CK72">
            <v>0</v>
          </cell>
          <cell r="CL72">
            <v>0</v>
          </cell>
          <cell r="CM72">
            <v>0</v>
          </cell>
          <cell r="CN72">
            <v>0</v>
          </cell>
          <cell r="CO72">
            <v>0</v>
          </cell>
          <cell r="CX72">
            <v>0</v>
          </cell>
          <cell r="CY72">
            <v>0</v>
          </cell>
          <cell r="DB72">
            <v>0</v>
          </cell>
          <cell r="DC72">
            <v>0</v>
          </cell>
          <cell r="DJ72" t="str">
            <v>НКРЕ</v>
          </cell>
          <cell r="DL72">
            <v>40526</v>
          </cell>
          <cell r="DM72">
            <v>1848</v>
          </cell>
          <cell r="DO72" t="str">
            <v xml:space="preserve"> тариф на теплову енергію </v>
          </cell>
          <cell r="DT72">
            <v>220.97</v>
          </cell>
        </row>
        <row r="73">
          <cell r="W73">
            <v>455.57</v>
          </cell>
          <cell r="AF73">
            <v>39864</v>
          </cell>
          <cell r="AG73">
            <v>32</v>
          </cell>
          <cell r="AH73">
            <v>438.05308502633557</v>
          </cell>
          <cell r="AM73">
            <v>26580</v>
          </cell>
          <cell r="AO73">
            <v>12109050.6</v>
          </cell>
          <cell r="AQ73">
            <v>11643451</v>
          </cell>
          <cell r="AU73">
            <v>0</v>
          </cell>
          <cell r="AW73">
            <v>0</v>
          </cell>
          <cell r="AY73">
            <v>9664760.875</v>
          </cell>
          <cell r="AZ73">
            <v>363.6102661775771</v>
          </cell>
          <cell r="BA73">
            <v>0</v>
          </cell>
          <cell r="BB73">
            <v>0</v>
          </cell>
          <cell r="BC73">
            <v>0</v>
          </cell>
          <cell r="BD73">
            <v>0</v>
          </cell>
          <cell r="BG73">
            <v>0</v>
          </cell>
          <cell r="BH73">
            <v>0</v>
          </cell>
          <cell r="BI73">
            <v>636000</v>
          </cell>
          <cell r="BJ73">
            <v>23.927765237020317</v>
          </cell>
          <cell r="BK73">
            <v>0</v>
          </cell>
          <cell r="BL73">
            <v>0</v>
          </cell>
          <cell r="BM73">
            <v>957800</v>
          </cell>
          <cell r="BN73">
            <v>36.034612490594434</v>
          </cell>
          <cell r="BO73">
            <v>0</v>
          </cell>
          <cell r="BP73">
            <v>0</v>
          </cell>
          <cell r="BY73">
            <v>1311.6</v>
          </cell>
          <cell r="CF73">
            <v>4511.5</v>
          </cell>
          <cell r="CG73">
            <v>2142.25</v>
          </cell>
          <cell r="CJ73">
            <v>0</v>
          </cell>
          <cell r="CK73">
            <v>0</v>
          </cell>
          <cell r="CL73">
            <v>0</v>
          </cell>
          <cell r="CM73">
            <v>0</v>
          </cell>
          <cell r="CN73">
            <v>0</v>
          </cell>
          <cell r="CO73">
            <v>0</v>
          </cell>
          <cell r="CX73">
            <v>0</v>
          </cell>
          <cell r="CY73">
            <v>0</v>
          </cell>
          <cell r="DB73">
            <v>0</v>
          </cell>
          <cell r="DC73">
            <v>0</v>
          </cell>
          <cell r="DJ73" t="str">
            <v>НКРКП</v>
          </cell>
          <cell r="DL73">
            <v>40816</v>
          </cell>
          <cell r="DM73">
            <v>8</v>
          </cell>
          <cell r="DT73">
            <v>728.82</v>
          </cell>
        </row>
        <row r="74">
          <cell r="W74">
            <v>503.76</v>
          </cell>
          <cell r="AF74">
            <v>39864</v>
          </cell>
          <cell r="AG74">
            <v>31</v>
          </cell>
          <cell r="AH74">
            <v>438.05384615384617</v>
          </cell>
          <cell r="AM74">
            <v>13000</v>
          </cell>
          <cell r="AO74">
            <v>6548880</v>
          </cell>
          <cell r="AQ74">
            <v>5694700</v>
          </cell>
          <cell r="AU74">
            <v>0</v>
          </cell>
          <cell r="AW74">
            <v>0</v>
          </cell>
          <cell r="AY74">
            <v>4726874.625</v>
          </cell>
          <cell r="AZ74">
            <v>363.60574038461539</v>
          </cell>
          <cell r="BA74">
            <v>0</v>
          </cell>
          <cell r="BB74">
            <v>0</v>
          </cell>
          <cell r="BC74">
            <v>0</v>
          </cell>
          <cell r="BD74">
            <v>0</v>
          </cell>
          <cell r="BG74">
            <v>0</v>
          </cell>
          <cell r="BH74">
            <v>0</v>
          </cell>
          <cell r="BI74">
            <v>311400</v>
          </cell>
          <cell r="BJ74">
            <v>23.953846153846154</v>
          </cell>
          <cell r="BK74">
            <v>0</v>
          </cell>
          <cell r="BL74">
            <v>0</v>
          </cell>
          <cell r="BM74">
            <v>468500</v>
          </cell>
          <cell r="BN74">
            <v>36.03846153846154</v>
          </cell>
          <cell r="BO74">
            <v>0</v>
          </cell>
          <cell r="BP74">
            <v>0</v>
          </cell>
          <cell r="BY74">
            <v>1311.6</v>
          </cell>
          <cell r="CF74">
            <v>2206.5</v>
          </cell>
          <cell r="CG74">
            <v>2142.25</v>
          </cell>
          <cell r="CJ74">
            <v>0</v>
          </cell>
          <cell r="CK74">
            <v>0</v>
          </cell>
          <cell r="CL74">
            <v>0</v>
          </cell>
          <cell r="CM74">
            <v>0</v>
          </cell>
          <cell r="CN74">
            <v>0</v>
          </cell>
          <cell r="CO74">
            <v>0</v>
          </cell>
          <cell r="CX74">
            <v>0</v>
          </cell>
          <cell r="CY74">
            <v>0</v>
          </cell>
          <cell r="DB74">
            <v>0</v>
          </cell>
          <cell r="DC74">
            <v>0</v>
          </cell>
          <cell r="DJ74" t="str">
            <v>НКРКП</v>
          </cell>
          <cell r="DL74">
            <v>40816</v>
          </cell>
          <cell r="DM74">
            <v>8</v>
          </cell>
          <cell r="DT74">
            <v>777.01</v>
          </cell>
        </row>
        <row r="75">
          <cell r="W75">
            <v>179.83</v>
          </cell>
          <cell r="AF75">
            <v>39874</v>
          </cell>
          <cell r="AG75" t="str">
            <v>№25/447-35</v>
          </cell>
          <cell r="AH75">
            <v>201.13303064549174</v>
          </cell>
          <cell r="AM75">
            <v>75655.5</v>
          </cell>
          <cell r="AO75">
            <v>13605128.565000001</v>
          </cell>
          <cell r="AQ75">
            <v>15216820</v>
          </cell>
          <cell r="AU75">
            <v>0</v>
          </cell>
          <cell r="AW75">
            <v>0</v>
          </cell>
          <cell r="AY75">
            <v>8401807.9002000019</v>
          </cell>
          <cell r="AZ75">
            <v>111.0534977655293</v>
          </cell>
          <cell r="BA75">
            <v>0</v>
          </cell>
          <cell r="BB75">
            <v>0</v>
          </cell>
          <cell r="BC75">
            <v>0</v>
          </cell>
          <cell r="BD75">
            <v>0</v>
          </cell>
          <cell r="BG75">
            <v>0</v>
          </cell>
          <cell r="BH75">
            <v>0</v>
          </cell>
          <cell r="BI75">
            <v>1739090</v>
          </cell>
          <cell r="BJ75">
            <v>22.986960630753877</v>
          </cell>
          <cell r="BK75">
            <v>0</v>
          </cell>
          <cell r="BL75">
            <v>0</v>
          </cell>
          <cell r="BM75">
            <v>3802110</v>
          </cell>
          <cell r="BN75">
            <v>50.255566350100125</v>
          </cell>
          <cell r="BO75">
            <v>0</v>
          </cell>
          <cell r="BP75">
            <v>0</v>
          </cell>
          <cell r="BY75">
            <v>1476</v>
          </cell>
          <cell r="CF75">
            <v>11551.735000000001</v>
          </cell>
          <cell r="CG75">
            <v>727.32</v>
          </cell>
          <cell r="CJ75">
            <v>0</v>
          </cell>
          <cell r="CK75">
            <v>0</v>
          </cell>
          <cell r="CL75">
            <v>0</v>
          </cell>
          <cell r="CM75">
            <v>0</v>
          </cell>
          <cell r="CN75">
            <v>0</v>
          </cell>
          <cell r="CO75">
            <v>0</v>
          </cell>
          <cell r="CX75">
            <v>0</v>
          </cell>
          <cell r="CY75">
            <v>0</v>
          </cell>
          <cell r="DB75">
            <v>0</v>
          </cell>
          <cell r="DC75">
            <v>0</v>
          </cell>
          <cell r="DJ75" t="str">
            <v>НКРЕ</v>
          </cell>
          <cell r="DL75">
            <v>40526</v>
          </cell>
          <cell r="DM75">
            <v>1819</v>
          </cell>
          <cell r="DO75" t="str">
            <v>тариф на теплову енергію</v>
          </cell>
          <cell r="DT75">
            <v>224.79</v>
          </cell>
        </row>
        <row r="76">
          <cell r="W76">
            <v>425.04</v>
          </cell>
          <cell r="AF76">
            <v>39874</v>
          </cell>
          <cell r="AG76" t="str">
            <v>№25/448-36</v>
          </cell>
          <cell r="AH76">
            <v>412.95634507188998</v>
          </cell>
          <cell r="AM76">
            <v>19196</v>
          </cell>
          <cell r="AO76">
            <v>8159067.8400000008</v>
          </cell>
          <cell r="AQ76">
            <v>7927110</v>
          </cell>
          <cell r="AU76">
            <v>0</v>
          </cell>
          <cell r="AW76">
            <v>0</v>
          </cell>
          <cell r="AY76">
            <v>6220219.9620000003</v>
          </cell>
          <cell r="AZ76">
            <v>324.03729745780373</v>
          </cell>
          <cell r="BA76">
            <v>0</v>
          </cell>
          <cell r="BB76">
            <v>0</v>
          </cell>
          <cell r="BC76">
            <v>0</v>
          </cell>
          <cell r="BD76">
            <v>0</v>
          </cell>
          <cell r="BG76">
            <v>0</v>
          </cell>
          <cell r="BH76">
            <v>0</v>
          </cell>
          <cell r="BI76">
            <v>441260</v>
          </cell>
          <cell r="BJ76">
            <v>22.987080641800375</v>
          </cell>
          <cell r="BK76">
            <v>0</v>
          </cell>
          <cell r="BL76">
            <v>0</v>
          </cell>
          <cell r="BM76">
            <v>964710</v>
          </cell>
          <cell r="BN76">
            <v>50.255782454678055</v>
          </cell>
          <cell r="BO76">
            <v>0</v>
          </cell>
          <cell r="BP76">
            <v>0</v>
          </cell>
          <cell r="BY76">
            <v>1476</v>
          </cell>
          <cell r="CF76">
            <v>2903.5920000000001</v>
          </cell>
          <cell r="CG76">
            <v>2142.25</v>
          </cell>
          <cell r="CJ76">
            <v>0</v>
          </cell>
          <cell r="CK76">
            <v>0</v>
          </cell>
          <cell r="CL76">
            <v>0</v>
          </cell>
          <cell r="CM76">
            <v>0</v>
          </cell>
          <cell r="CN76">
            <v>0</v>
          </cell>
          <cell r="CO76">
            <v>0</v>
          </cell>
          <cell r="CX76">
            <v>0</v>
          </cell>
          <cell r="CY76">
            <v>0</v>
          </cell>
          <cell r="DB76">
            <v>0</v>
          </cell>
          <cell r="DC76">
            <v>0</v>
          </cell>
          <cell r="DJ76" t="str">
            <v>НКРКП</v>
          </cell>
          <cell r="DL76">
            <v>40816</v>
          </cell>
          <cell r="DM76">
            <v>32</v>
          </cell>
          <cell r="DT76">
            <v>668.51</v>
          </cell>
        </row>
        <row r="77">
          <cell r="W77">
            <v>429.71</v>
          </cell>
          <cell r="AF77">
            <v>39874</v>
          </cell>
          <cell r="AG77" t="str">
            <v>№25/449-37</v>
          </cell>
          <cell r="AH77">
            <v>417.62857025213083</v>
          </cell>
          <cell r="AM77">
            <v>7285.9</v>
          </cell>
          <cell r="AO77">
            <v>3130824.0889999997</v>
          </cell>
          <cell r="AQ77">
            <v>3042800</v>
          </cell>
          <cell r="AU77">
            <v>0</v>
          </cell>
          <cell r="AW77">
            <v>0</v>
          </cell>
          <cell r="AY77">
            <v>2394943.3832500004</v>
          </cell>
          <cell r="AZ77">
            <v>328.7093404040682</v>
          </cell>
          <cell r="BA77">
            <v>0</v>
          </cell>
          <cell r="BB77">
            <v>0</v>
          </cell>
          <cell r="BC77">
            <v>0</v>
          </cell>
          <cell r="BD77">
            <v>0</v>
          </cell>
          <cell r="BG77">
            <v>0</v>
          </cell>
          <cell r="BH77">
            <v>0</v>
          </cell>
          <cell r="BI77">
            <v>167480</v>
          </cell>
          <cell r="BJ77">
            <v>22.986865040695044</v>
          </cell>
          <cell r="BK77">
            <v>0</v>
          </cell>
          <cell r="BL77">
            <v>0</v>
          </cell>
          <cell r="BM77">
            <v>366160</v>
          </cell>
          <cell r="BN77">
            <v>50.255973867332798</v>
          </cell>
          <cell r="BO77">
            <v>0</v>
          </cell>
          <cell r="BP77">
            <v>0</v>
          </cell>
          <cell r="BY77">
            <v>1476</v>
          </cell>
          <cell r="CF77">
            <v>1117.9570000000001</v>
          </cell>
          <cell r="CG77">
            <v>2142.25</v>
          </cell>
          <cell r="CJ77">
            <v>0</v>
          </cell>
          <cell r="CK77">
            <v>0</v>
          </cell>
          <cell r="CL77">
            <v>0</v>
          </cell>
          <cell r="CM77">
            <v>0</v>
          </cell>
          <cell r="CN77">
            <v>0</v>
          </cell>
          <cell r="CO77">
            <v>0</v>
          </cell>
          <cell r="CX77">
            <v>0</v>
          </cell>
          <cell r="CY77">
            <v>0</v>
          </cell>
          <cell r="DB77">
            <v>0</v>
          </cell>
          <cell r="DC77">
            <v>0</v>
          </cell>
          <cell r="DJ77" t="str">
            <v>НКРКП</v>
          </cell>
          <cell r="DL77">
            <v>40816</v>
          </cell>
          <cell r="DM77">
            <v>32</v>
          </cell>
          <cell r="DT77">
            <v>676.7</v>
          </cell>
        </row>
        <row r="78">
          <cell r="W78">
            <v>240.09</v>
          </cell>
          <cell r="AF78">
            <v>40415</v>
          </cell>
          <cell r="AG78">
            <v>82</v>
          </cell>
          <cell r="AH78">
            <v>220.27331849456581</v>
          </cell>
          <cell r="AM78">
            <v>35007.001541088757</v>
          </cell>
          <cell r="AO78">
            <v>8404831</v>
          </cell>
          <cell r="AQ78">
            <v>7711108.4000000004</v>
          </cell>
          <cell r="AU78">
            <v>0</v>
          </cell>
          <cell r="AW78">
            <v>0</v>
          </cell>
          <cell r="AY78">
            <v>4257082</v>
          </cell>
          <cell r="AZ78">
            <v>121.60658761371883</v>
          </cell>
          <cell r="BA78">
            <v>0</v>
          </cell>
          <cell r="BB78">
            <v>0</v>
          </cell>
          <cell r="BC78">
            <v>0</v>
          </cell>
          <cell r="BD78">
            <v>0</v>
          </cell>
          <cell r="BG78">
            <v>0</v>
          </cell>
          <cell r="BH78">
            <v>0</v>
          </cell>
          <cell r="BI78">
            <v>732389</v>
          </cell>
          <cell r="BJ78">
            <v>20.921214835848573</v>
          </cell>
          <cell r="BK78">
            <v>0</v>
          </cell>
          <cell r="BL78">
            <v>0</v>
          </cell>
          <cell r="BM78">
            <v>2179068</v>
          </cell>
          <cell r="BN78">
            <v>62.246633646768153</v>
          </cell>
          <cell r="BO78">
            <v>0</v>
          </cell>
          <cell r="BP78">
            <v>0</v>
          </cell>
          <cell r="BY78">
            <v>2481.4299999999998</v>
          </cell>
          <cell r="CF78">
            <v>3902</v>
          </cell>
          <cell r="CG78">
            <v>1091</v>
          </cell>
          <cell r="CJ78">
            <v>0</v>
          </cell>
          <cell r="CK78">
            <v>0</v>
          </cell>
          <cell r="CL78">
            <v>0</v>
          </cell>
          <cell r="CM78">
            <v>0</v>
          </cell>
          <cell r="CN78">
            <v>0</v>
          </cell>
          <cell r="CO78">
            <v>0</v>
          </cell>
          <cell r="CX78">
            <v>0</v>
          </cell>
          <cell r="CY78">
            <v>0</v>
          </cell>
          <cell r="DB78">
            <v>0</v>
          </cell>
          <cell r="DC78">
            <v>0</v>
          </cell>
          <cell r="DJ78" t="str">
            <v>МОС</v>
          </cell>
          <cell r="DL78">
            <v>40430</v>
          </cell>
          <cell r="DM78">
            <v>262</v>
          </cell>
          <cell r="DO78" t="str">
            <v xml:space="preserve"> на теплову енергію для І групи споживачів (населення)</v>
          </cell>
          <cell r="DT78">
            <v>240.09</v>
          </cell>
        </row>
        <row r="79">
          <cell r="W79">
            <v>713.9</v>
          </cell>
          <cell r="AF79">
            <v>40443</v>
          </cell>
          <cell r="AG79">
            <v>124</v>
          </cell>
          <cell r="AH79">
            <v>620.7847851793457</v>
          </cell>
          <cell r="AM79">
            <v>10148</v>
          </cell>
          <cell r="AO79">
            <v>7244657.2000000002</v>
          </cell>
          <cell r="AQ79">
            <v>6299724</v>
          </cell>
          <cell r="AU79">
            <v>0</v>
          </cell>
          <cell r="AW79">
            <v>0</v>
          </cell>
          <cell r="AY79">
            <v>5257882</v>
          </cell>
          <cell r="AZ79">
            <v>518.12002364998034</v>
          </cell>
          <cell r="BA79">
            <v>0</v>
          </cell>
          <cell r="BB79">
            <v>0</v>
          </cell>
          <cell r="BC79">
            <v>0</v>
          </cell>
          <cell r="BD79">
            <v>0</v>
          </cell>
          <cell r="BG79">
            <v>0</v>
          </cell>
          <cell r="BH79">
            <v>0</v>
          </cell>
          <cell r="BI79">
            <v>211170</v>
          </cell>
          <cell r="BJ79">
            <v>20.809026409144661</v>
          </cell>
          <cell r="BK79">
            <v>0</v>
          </cell>
          <cell r="BL79">
            <v>0</v>
          </cell>
          <cell r="BM79">
            <v>631671</v>
          </cell>
          <cell r="BN79">
            <v>62.245861253448957</v>
          </cell>
          <cell r="BO79">
            <v>0</v>
          </cell>
          <cell r="BP79">
            <v>0</v>
          </cell>
          <cell r="BY79">
            <v>2481.4299999999998</v>
          </cell>
          <cell r="CF79">
            <v>2133.0669306352283</v>
          </cell>
          <cell r="CG79">
            <v>2464.94</v>
          </cell>
          <cell r="CJ79">
            <v>0</v>
          </cell>
          <cell r="CK79">
            <v>0</v>
          </cell>
          <cell r="CL79">
            <v>0</v>
          </cell>
          <cell r="CM79">
            <v>0</v>
          </cell>
          <cell r="CN79">
            <v>0</v>
          </cell>
          <cell r="CO79">
            <v>0</v>
          </cell>
          <cell r="CX79">
            <v>0</v>
          </cell>
          <cell r="CY79">
            <v>0</v>
          </cell>
          <cell r="DB79">
            <v>0</v>
          </cell>
          <cell r="DC79">
            <v>0</v>
          </cell>
          <cell r="DJ79" t="str">
            <v>НКРКП</v>
          </cell>
          <cell r="DL79">
            <v>40942</v>
          </cell>
          <cell r="DM79">
            <v>29</v>
          </cell>
          <cell r="DT79">
            <v>999.9</v>
          </cell>
        </row>
        <row r="80">
          <cell r="W80">
            <v>713.9</v>
          </cell>
          <cell r="AF80">
            <v>40443</v>
          </cell>
          <cell r="AG80">
            <v>124</v>
          </cell>
          <cell r="AH80">
            <v>620.7845382963493</v>
          </cell>
          <cell r="AM80">
            <v>1397</v>
          </cell>
          <cell r="AO80">
            <v>997318.29999999993</v>
          </cell>
          <cell r="AQ80">
            <v>867236</v>
          </cell>
          <cell r="AU80">
            <v>0</v>
          </cell>
          <cell r="AW80">
            <v>0</v>
          </cell>
          <cell r="AY80">
            <v>723814</v>
          </cell>
          <cell r="AZ80">
            <v>518.1202576950609</v>
          </cell>
          <cell r="BA80">
            <v>0</v>
          </cell>
          <cell r="BB80">
            <v>0</v>
          </cell>
          <cell r="BC80">
            <v>0</v>
          </cell>
          <cell r="BD80">
            <v>0</v>
          </cell>
          <cell r="BG80">
            <v>0</v>
          </cell>
          <cell r="BH80">
            <v>0</v>
          </cell>
          <cell r="BI80">
            <v>29069</v>
          </cell>
          <cell r="BJ80">
            <v>20.808160343593414</v>
          </cell>
          <cell r="BK80">
            <v>0</v>
          </cell>
          <cell r="BL80">
            <v>0</v>
          </cell>
          <cell r="BM80">
            <v>86958</v>
          </cell>
          <cell r="BN80">
            <v>62.246241947029347</v>
          </cell>
          <cell r="BO80">
            <v>0</v>
          </cell>
          <cell r="BP80">
            <v>0</v>
          </cell>
          <cell r="BY80">
            <v>2481.4299999999998</v>
          </cell>
          <cell r="CF80">
            <v>293.64365866917655</v>
          </cell>
          <cell r="CG80">
            <v>2464.94</v>
          </cell>
          <cell r="CJ80">
            <v>0</v>
          </cell>
          <cell r="CK80">
            <v>0</v>
          </cell>
          <cell r="CL80">
            <v>0</v>
          </cell>
          <cell r="CM80">
            <v>0</v>
          </cell>
          <cell r="CN80">
            <v>0</v>
          </cell>
          <cell r="CO80">
            <v>0</v>
          </cell>
          <cell r="CX80">
            <v>0</v>
          </cell>
          <cell r="CY80">
            <v>0</v>
          </cell>
          <cell r="DB80">
            <v>0</v>
          </cell>
          <cell r="DC80">
            <v>0</v>
          </cell>
          <cell r="DJ80" t="str">
            <v>НКРКП</v>
          </cell>
          <cell r="DL80">
            <v>40942</v>
          </cell>
          <cell r="DM80">
            <v>29</v>
          </cell>
          <cell r="DT80">
            <v>999.9</v>
          </cell>
        </row>
        <row r="81">
          <cell r="W81">
            <v>190.49</v>
          </cell>
          <cell r="AF81">
            <v>39612</v>
          </cell>
          <cell r="AG81" t="str">
            <v>4/6-5/1790</v>
          </cell>
          <cell r="AH81">
            <v>170.08501792114694</v>
          </cell>
          <cell r="AM81">
            <v>69750</v>
          </cell>
          <cell r="AO81">
            <v>13286677.5</v>
          </cell>
          <cell r="AQ81">
            <v>11863430</v>
          </cell>
          <cell r="AU81">
            <v>0</v>
          </cell>
          <cell r="AW81">
            <v>0</v>
          </cell>
          <cell r="AY81">
            <v>6460210.4602229996</v>
          </cell>
          <cell r="AZ81">
            <v>92.619504806064512</v>
          </cell>
          <cell r="BA81">
            <v>0</v>
          </cell>
          <cell r="BB81">
            <v>0</v>
          </cell>
          <cell r="BC81">
            <v>0</v>
          </cell>
          <cell r="BD81">
            <v>0</v>
          </cell>
          <cell r="BG81">
            <v>0</v>
          </cell>
          <cell r="BH81">
            <v>0</v>
          </cell>
          <cell r="BI81">
            <v>1429993.7531296946</v>
          </cell>
          <cell r="BJ81">
            <v>20.501702553830746</v>
          </cell>
          <cell r="BK81">
            <v>0</v>
          </cell>
          <cell r="BL81">
            <v>0</v>
          </cell>
          <cell r="BM81">
            <v>2020357.7601151727</v>
          </cell>
          <cell r="BN81">
            <v>28.965702653980969</v>
          </cell>
          <cell r="BO81">
            <v>0</v>
          </cell>
          <cell r="BP81">
            <v>0</v>
          </cell>
          <cell r="BY81">
            <v>1324.11</v>
          </cell>
          <cell r="CF81">
            <v>11148.11</v>
          </cell>
          <cell r="CG81">
            <v>579.48929999999996</v>
          </cell>
          <cell r="CJ81">
            <v>0</v>
          </cell>
          <cell r="CK81">
            <v>0</v>
          </cell>
          <cell r="CL81">
            <v>0</v>
          </cell>
          <cell r="CM81">
            <v>0</v>
          </cell>
          <cell r="CN81">
            <v>0</v>
          </cell>
          <cell r="CO81">
            <v>0</v>
          </cell>
          <cell r="CX81">
            <v>0</v>
          </cell>
          <cell r="CY81">
            <v>0</v>
          </cell>
          <cell r="DB81">
            <v>0</v>
          </cell>
          <cell r="DC81">
            <v>0</v>
          </cell>
          <cell r="DJ81" t="str">
            <v>НКРЕ</v>
          </cell>
          <cell r="DL81">
            <v>40526</v>
          </cell>
          <cell r="DM81">
            <v>1720</v>
          </cell>
          <cell r="DO81" t="str">
            <v>тариф на теплову енергію</v>
          </cell>
          <cell r="DT81">
            <v>238.11</v>
          </cell>
        </row>
        <row r="82">
          <cell r="W82">
            <v>254.27</v>
          </cell>
          <cell r="AF82">
            <v>39612</v>
          </cell>
          <cell r="AG82" t="str">
            <v>4/6-5/1790</v>
          </cell>
          <cell r="AH82">
            <v>275.41658341658342</v>
          </cell>
          <cell r="AM82">
            <v>10010</v>
          </cell>
          <cell r="AO82">
            <v>2545242.7000000002</v>
          </cell>
          <cell r="AQ82">
            <v>2756920</v>
          </cell>
          <cell r="AU82">
            <v>0</v>
          </cell>
          <cell r="AW82">
            <v>0</v>
          </cell>
          <cell r="AY82">
            <v>1812979.3491000002</v>
          </cell>
          <cell r="AZ82">
            <v>181.1168180919081</v>
          </cell>
          <cell r="BA82">
            <v>0</v>
          </cell>
          <cell r="BB82">
            <v>0</v>
          </cell>
          <cell r="BC82">
            <v>0</v>
          </cell>
          <cell r="BD82">
            <v>0</v>
          </cell>
          <cell r="BG82">
            <v>0</v>
          </cell>
          <cell r="BH82">
            <v>0</v>
          </cell>
          <cell r="BI82">
            <v>205222.04256384575</v>
          </cell>
          <cell r="BJ82">
            <v>20.501702553830743</v>
          </cell>
          <cell r="BK82">
            <v>0</v>
          </cell>
          <cell r="BL82">
            <v>0</v>
          </cell>
          <cell r="BM82">
            <v>289946.6835663495</v>
          </cell>
          <cell r="BN82">
            <v>28.965702653980969</v>
          </cell>
          <cell r="BO82">
            <v>0</v>
          </cell>
          <cell r="BP82">
            <v>0</v>
          </cell>
          <cell r="BY82">
            <v>1324.11</v>
          </cell>
          <cell r="CF82">
            <v>1599.89</v>
          </cell>
          <cell r="CG82">
            <v>1133.19</v>
          </cell>
          <cell r="CJ82">
            <v>0</v>
          </cell>
          <cell r="CK82">
            <v>0</v>
          </cell>
          <cell r="CL82">
            <v>0</v>
          </cell>
          <cell r="CM82">
            <v>0</v>
          </cell>
          <cell r="CN82">
            <v>0</v>
          </cell>
          <cell r="CO82">
            <v>0</v>
          </cell>
          <cell r="CX82">
            <v>0</v>
          </cell>
          <cell r="CY82">
            <v>0</v>
          </cell>
          <cell r="DB82">
            <v>0</v>
          </cell>
          <cell r="DC82">
            <v>0</v>
          </cell>
          <cell r="DJ82" t="str">
            <v>НКРКП</v>
          </cell>
          <cell r="DL82">
            <v>40816</v>
          </cell>
          <cell r="DM82">
            <v>18</v>
          </cell>
          <cell r="DT82">
            <v>633.46</v>
          </cell>
        </row>
        <row r="83">
          <cell r="W83">
            <v>430.39</v>
          </cell>
          <cell r="AF83">
            <v>39612</v>
          </cell>
          <cell r="AG83" t="str">
            <v>4/6-5/1790</v>
          </cell>
          <cell r="AH83">
            <v>278.95520159283228</v>
          </cell>
          <cell r="AM83">
            <v>20090</v>
          </cell>
          <cell r="AO83">
            <v>8646535.0999999996</v>
          </cell>
          <cell r="AQ83">
            <v>5604210</v>
          </cell>
          <cell r="AU83">
            <v>0</v>
          </cell>
          <cell r="AW83">
            <v>0</v>
          </cell>
          <cell r="AY83">
            <v>3711764.4408</v>
          </cell>
          <cell r="AZ83">
            <v>184.75681636635142</v>
          </cell>
          <cell r="BA83">
            <v>0</v>
          </cell>
          <cell r="BB83">
            <v>0</v>
          </cell>
          <cell r="BC83">
            <v>0</v>
          </cell>
          <cell r="BD83">
            <v>0</v>
          </cell>
          <cell r="BG83">
            <v>0</v>
          </cell>
          <cell r="BH83">
            <v>0</v>
          </cell>
          <cell r="BI83">
            <v>411879.20430645969</v>
          </cell>
          <cell r="BJ83">
            <v>20.501702553830746</v>
          </cell>
          <cell r="BK83">
            <v>0</v>
          </cell>
          <cell r="BL83">
            <v>0</v>
          </cell>
          <cell r="BM83">
            <v>581920.96631847776</v>
          </cell>
          <cell r="BN83">
            <v>28.965702653980973</v>
          </cell>
          <cell r="BO83">
            <v>0</v>
          </cell>
          <cell r="BP83">
            <v>0</v>
          </cell>
          <cell r="BY83">
            <v>1324.11</v>
          </cell>
          <cell r="CF83">
            <v>3210.98</v>
          </cell>
          <cell r="CG83">
            <v>1155.96</v>
          </cell>
          <cell r="CJ83">
            <v>0</v>
          </cell>
          <cell r="CK83">
            <v>0</v>
          </cell>
          <cell r="CL83">
            <v>0</v>
          </cell>
          <cell r="CM83">
            <v>0</v>
          </cell>
          <cell r="CN83">
            <v>0</v>
          </cell>
          <cell r="CO83">
            <v>0</v>
          </cell>
          <cell r="CX83">
            <v>0</v>
          </cell>
          <cell r="CY83">
            <v>0</v>
          </cell>
          <cell r="DB83">
            <v>0</v>
          </cell>
          <cell r="DC83">
            <v>0</v>
          </cell>
          <cell r="DJ83" t="str">
            <v>НКРКП</v>
          </cell>
          <cell r="DL83">
            <v>40816</v>
          </cell>
          <cell r="DM83">
            <v>18</v>
          </cell>
          <cell r="DT83">
            <v>797.95</v>
          </cell>
        </row>
        <row r="84">
          <cell r="W84">
            <v>125.47</v>
          </cell>
          <cell r="AF84">
            <v>40380</v>
          </cell>
          <cell r="AG84">
            <v>39</v>
          </cell>
          <cell r="AH84">
            <v>272.3899941656943</v>
          </cell>
          <cell r="AM84">
            <v>34280</v>
          </cell>
          <cell r="AO84">
            <v>4301111.5999999996</v>
          </cell>
          <cell r="AQ84">
            <v>9337529</v>
          </cell>
          <cell r="AU84">
            <v>0</v>
          </cell>
          <cell r="AW84">
            <v>0</v>
          </cell>
          <cell r="AY84">
            <v>5865216</v>
          </cell>
          <cell r="AZ84">
            <v>171.0973162193699</v>
          </cell>
          <cell r="BA84">
            <v>0</v>
          </cell>
          <cell r="BB84">
            <v>0</v>
          </cell>
          <cell r="BC84">
            <v>0</v>
          </cell>
          <cell r="BD84">
            <v>0</v>
          </cell>
          <cell r="BG84">
            <v>0</v>
          </cell>
          <cell r="BH84">
            <v>0</v>
          </cell>
          <cell r="BI84">
            <v>876673</v>
          </cell>
          <cell r="BJ84">
            <v>25.573891481913652</v>
          </cell>
          <cell r="BK84">
            <v>0</v>
          </cell>
          <cell r="BL84">
            <v>0</v>
          </cell>
          <cell r="BM84">
            <v>2420074</v>
          </cell>
          <cell r="BN84">
            <v>70.597257876312725</v>
          </cell>
          <cell r="BO84">
            <v>0</v>
          </cell>
          <cell r="BP84">
            <v>0</v>
          </cell>
          <cell r="BY84">
            <v>5021.74</v>
          </cell>
          <cell r="CF84">
            <v>5376</v>
          </cell>
          <cell r="CG84">
            <v>1091</v>
          </cell>
          <cell r="CJ84">
            <v>0</v>
          </cell>
          <cell r="CK84">
            <v>0</v>
          </cell>
          <cell r="CL84">
            <v>0</v>
          </cell>
          <cell r="CM84">
            <v>0</v>
          </cell>
          <cell r="CN84">
            <v>0</v>
          </cell>
          <cell r="CO84">
            <v>0</v>
          </cell>
          <cell r="CX84">
            <v>0</v>
          </cell>
          <cell r="CY84">
            <v>0</v>
          </cell>
          <cell r="DB84">
            <v>0</v>
          </cell>
          <cell r="DC84">
            <v>0</v>
          </cell>
          <cell r="DJ84" t="str">
            <v>МОС</v>
          </cell>
          <cell r="DL84">
            <v>40694</v>
          </cell>
          <cell r="DM84">
            <v>857</v>
          </cell>
          <cell r="DO84" t="str">
            <v>Тариф на теплову енергію, що виробляється підприємствами, установами та організаціями, на балансі яких знаходяться котельні, для потреб населення</v>
          </cell>
          <cell r="DT84">
            <v>169.38</v>
          </cell>
        </row>
        <row r="85">
          <cell r="W85">
            <v>460.68</v>
          </cell>
          <cell r="AF85">
            <v>40380</v>
          </cell>
          <cell r="AG85">
            <v>39</v>
          </cell>
          <cell r="AH85">
            <v>460.67738095238093</v>
          </cell>
          <cell r="AM85">
            <v>6720</v>
          </cell>
          <cell r="AO85">
            <v>3095769.6</v>
          </cell>
          <cell r="AQ85">
            <v>3095752</v>
          </cell>
          <cell r="AU85">
            <v>0</v>
          </cell>
          <cell r="AW85">
            <v>0</v>
          </cell>
          <cell r="AY85">
            <v>2316850.1</v>
          </cell>
          <cell r="AZ85">
            <v>344.76936011904763</v>
          </cell>
          <cell r="BA85">
            <v>0</v>
          </cell>
          <cell r="BB85">
            <v>0</v>
          </cell>
          <cell r="BC85">
            <v>0</v>
          </cell>
          <cell r="BD85">
            <v>0</v>
          </cell>
          <cell r="BG85">
            <v>0</v>
          </cell>
          <cell r="BH85">
            <v>0</v>
          </cell>
          <cell r="BI85">
            <v>171857</v>
          </cell>
          <cell r="BJ85">
            <v>25.573958333333334</v>
          </cell>
          <cell r="BK85">
            <v>0</v>
          </cell>
          <cell r="BL85">
            <v>0</v>
          </cell>
          <cell r="BM85">
            <v>474633</v>
          </cell>
          <cell r="BN85">
            <v>70.629910714285714</v>
          </cell>
          <cell r="BO85">
            <v>0</v>
          </cell>
          <cell r="BP85">
            <v>0</v>
          </cell>
          <cell r="BY85">
            <v>5021.74</v>
          </cell>
          <cell r="CF85">
            <v>1054</v>
          </cell>
          <cell r="CG85">
            <v>2198.15</v>
          </cell>
          <cell r="CJ85">
            <v>0</v>
          </cell>
          <cell r="CK85">
            <v>0</v>
          </cell>
          <cell r="CL85">
            <v>0</v>
          </cell>
          <cell r="CM85">
            <v>0</v>
          </cell>
          <cell r="CN85">
            <v>0</v>
          </cell>
          <cell r="CO85">
            <v>0</v>
          </cell>
          <cell r="CX85">
            <v>0</v>
          </cell>
          <cell r="CY85">
            <v>0</v>
          </cell>
          <cell r="DB85">
            <v>0</v>
          </cell>
          <cell r="DC85">
            <v>0</v>
          </cell>
          <cell r="DJ85" t="str">
            <v>НКРКП</v>
          </cell>
          <cell r="DL85">
            <v>40984</v>
          </cell>
          <cell r="DM85">
            <v>135</v>
          </cell>
          <cell r="DT85">
            <v>725.18</v>
          </cell>
        </row>
        <row r="86">
          <cell r="W86">
            <v>232.41</v>
          </cell>
          <cell r="AF86">
            <v>39868</v>
          </cell>
          <cell r="AG86">
            <v>17</v>
          </cell>
          <cell r="AH86">
            <v>232.4059980725398</v>
          </cell>
          <cell r="AM86">
            <v>130742</v>
          </cell>
          <cell r="AO86">
            <v>30385748.219999999</v>
          </cell>
          <cell r="AQ86">
            <v>30385225</v>
          </cell>
          <cell r="AU86">
            <v>0</v>
          </cell>
          <cell r="AW86">
            <v>0</v>
          </cell>
          <cell r="AY86">
            <v>16099228.200000001</v>
          </cell>
          <cell r="AZ86">
            <v>123.13738660874088</v>
          </cell>
          <cell r="BA86">
            <v>0</v>
          </cell>
          <cell r="BB86">
            <v>0</v>
          </cell>
          <cell r="BC86">
            <v>0</v>
          </cell>
          <cell r="BD86">
            <v>0</v>
          </cell>
          <cell r="BG86">
            <v>0</v>
          </cell>
          <cell r="BH86">
            <v>0</v>
          </cell>
          <cell r="BI86">
            <v>3408942</v>
          </cell>
          <cell r="BJ86">
            <v>26.073809487387372</v>
          </cell>
          <cell r="BK86">
            <v>0</v>
          </cell>
          <cell r="BL86">
            <v>0</v>
          </cell>
          <cell r="BM86">
            <v>7795277</v>
          </cell>
          <cell r="BN86">
            <v>59.623357452081201</v>
          </cell>
          <cell r="BO86">
            <v>0</v>
          </cell>
          <cell r="BP86">
            <v>0</v>
          </cell>
          <cell r="BY86">
            <v>1954.06</v>
          </cell>
          <cell r="CF86">
            <v>22135</v>
          </cell>
          <cell r="CG86">
            <v>727.32</v>
          </cell>
          <cell r="CJ86">
            <v>0</v>
          </cell>
          <cell r="CK86">
            <v>0</v>
          </cell>
          <cell r="CL86">
            <v>0</v>
          </cell>
          <cell r="CM86">
            <v>0</v>
          </cell>
          <cell r="CN86">
            <v>0</v>
          </cell>
          <cell r="CO86">
            <v>0</v>
          </cell>
          <cell r="CX86">
            <v>0</v>
          </cell>
          <cell r="CY86">
            <v>0</v>
          </cell>
          <cell r="DB86">
            <v>0</v>
          </cell>
          <cell r="DC86">
            <v>0</v>
          </cell>
          <cell r="DJ86" t="str">
            <v>НКРЕ</v>
          </cell>
          <cell r="DL86">
            <v>40526</v>
          </cell>
          <cell r="DM86">
            <v>1731</v>
          </cell>
          <cell r="DO86" t="str">
            <v>Тариф на теплову енергію для населення</v>
          </cell>
          <cell r="DT86">
            <v>255.65</v>
          </cell>
        </row>
        <row r="87">
          <cell r="W87">
            <v>523.32000000000005</v>
          </cell>
          <cell r="AF87">
            <v>39868</v>
          </cell>
          <cell r="AG87">
            <v>18</v>
          </cell>
          <cell r="AH87">
            <v>482.00243399576198</v>
          </cell>
          <cell r="AM87">
            <v>34922</v>
          </cell>
          <cell r="AO87">
            <v>18275381.040000003</v>
          </cell>
          <cell r="AQ87">
            <v>16832489</v>
          </cell>
          <cell r="AU87">
            <v>0</v>
          </cell>
          <cell r="AW87">
            <v>0</v>
          </cell>
          <cell r="AY87">
            <v>13016311</v>
          </cell>
          <cell r="AZ87">
            <v>372.72524483133839</v>
          </cell>
          <cell r="BA87">
            <v>0</v>
          </cell>
          <cell r="BB87">
            <v>0</v>
          </cell>
          <cell r="BC87">
            <v>0</v>
          </cell>
          <cell r="BD87">
            <v>0</v>
          </cell>
          <cell r="BG87">
            <v>0</v>
          </cell>
          <cell r="BH87">
            <v>0</v>
          </cell>
          <cell r="BI87">
            <v>910550</v>
          </cell>
          <cell r="BJ87">
            <v>26.073821659698758</v>
          </cell>
          <cell r="BK87">
            <v>0</v>
          </cell>
          <cell r="BL87">
            <v>0</v>
          </cell>
          <cell r="BM87">
            <v>2082167</v>
          </cell>
          <cell r="BN87">
            <v>59.623360632266191</v>
          </cell>
          <cell r="BO87">
            <v>0</v>
          </cell>
          <cell r="BP87">
            <v>0</v>
          </cell>
          <cell r="BY87">
            <v>1954.06</v>
          </cell>
          <cell r="CF87">
            <v>6076</v>
          </cell>
          <cell r="CG87">
            <v>2142.25</v>
          </cell>
          <cell r="CJ87">
            <v>0</v>
          </cell>
          <cell r="CK87">
            <v>0</v>
          </cell>
          <cell r="CL87">
            <v>0</v>
          </cell>
          <cell r="CM87">
            <v>0</v>
          </cell>
          <cell r="CN87">
            <v>0</v>
          </cell>
          <cell r="CO87">
            <v>0</v>
          </cell>
          <cell r="CX87">
            <v>0</v>
          </cell>
          <cell r="CY87">
            <v>0</v>
          </cell>
          <cell r="DB87">
            <v>0</v>
          </cell>
          <cell r="DC87">
            <v>0</v>
          </cell>
          <cell r="DJ87" t="str">
            <v>НКРКП</v>
          </cell>
          <cell r="DL87">
            <v>40970</v>
          </cell>
          <cell r="DM87">
            <v>50</v>
          </cell>
          <cell r="DT87">
            <v>834.47</v>
          </cell>
        </row>
        <row r="88">
          <cell r="W88">
            <v>562.25</v>
          </cell>
          <cell r="AF88">
            <v>39868</v>
          </cell>
          <cell r="AG88">
            <v>18</v>
          </cell>
          <cell r="AH88">
            <v>482.00137241446919</v>
          </cell>
          <cell r="AM88">
            <v>10201</v>
          </cell>
          <cell r="AO88">
            <v>5735512.25</v>
          </cell>
          <cell r="AQ88">
            <v>4916896</v>
          </cell>
          <cell r="AU88">
            <v>0</v>
          </cell>
          <cell r="AW88">
            <v>0</v>
          </cell>
          <cell r="AY88">
            <v>3802279.5250000004</v>
          </cell>
          <cell r="AZ88">
            <v>372.7359597098324</v>
          </cell>
          <cell r="BA88">
            <v>0</v>
          </cell>
          <cell r="BB88">
            <v>0</v>
          </cell>
          <cell r="BC88">
            <v>0</v>
          </cell>
          <cell r="BD88">
            <v>0</v>
          </cell>
          <cell r="BG88">
            <v>0</v>
          </cell>
          <cell r="BH88">
            <v>0</v>
          </cell>
          <cell r="BI88">
            <v>265979</v>
          </cell>
          <cell r="BJ88">
            <v>26.073816292520341</v>
          </cell>
          <cell r="BK88">
            <v>0</v>
          </cell>
          <cell r="BL88">
            <v>0</v>
          </cell>
          <cell r="BM88">
            <v>608218</v>
          </cell>
          <cell r="BN88">
            <v>59.623370257817861</v>
          </cell>
          <cell r="BO88">
            <v>0</v>
          </cell>
          <cell r="BP88">
            <v>0</v>
          </cell>
          <cell r="BY88">
            <v>1954.06</v>
          </cell>
          <cell r="CF88">
            <v>1774.9</v>
          </cell>
          <cell r="CG88">
            <v>2142.25</v>
          </cell>
          <cell r="CJ88">
            <v>0</v>
          </cell>
          <cell r="CK88">
            <v>0</v>
          </cell>
          <cell r="CL88">
            <v>0</v>
          </cell>
          <cell r="CM88">
            <v>0</v>
          </cell>
          <cell r="CN88">
            <v>0</v>
          </cell>
          <cell r="CO88">
            <v>0</v>
          </cell>
          <cell r="CX88">
            <v>0</v>
          </cell>
          <cell r="CY88">
            <v>0</v>
          </cell>
          <cell r="DB88">
            <v>0</v>
          </cell>
          <cell r="DC88">
            <v>0</v>
          </cell>
          <cell r="DJ88" t="str">
            <v>НКРКП</v>
          </cell>
          <cell r="DL88">
            <v>40970</v>
          </cell>
          <cell r="DM88">
            <v>50</v>
          </cell>
          <cell r="DT88">
            <v>873.4</v>
          </cell>
        </row>
        <row r="89">
          <cell r="W89">
            <v>232.42</v>
          </cell>
          <cell r="AF89">
            <v>40344</v>
          </cell>
          <cell r="AG89" t="str">
            <v>припис 01-15/1907</v>
          </cell>
          <cell r="AH89">
            <v>232.42000000008787</v>
          </cell>
          <cell r="AM89">
            <v>34853.584028899997</v>
          </cell>
          <cell r="AO89">
            <v>8100669.9999969369</v>
          </cell>
          <cell r="AQ89">
            <v>8100670</v>
          </cell>
          <cell r="AU89">
            <v>0</v>
          </cell>
          <cell r="AW89">
            <v>0</v>
          </cell>
          <cell r="AY89">
            <v>4114420.1472000005</v>
          </cell>
          <cell r="AZ89">
            <v>118.04869604768318</v>
          </cell>
          <cell r="BA89">
            <v>0</v>
          </cell>
          <cell r="BB89">
            <v>0</v>
          </cell>
          <cell r="BC89">
            <v>0</v>
          </cell>
          <cell r="BD89">
            <v>0</v>
          </cell>
          <cell r="BG89">
            <v>829610</v>
          </cell>
          <cell r="BH89">
            <v>23.802717083904529</v>
          </cell>
          <cell r="BI89">
            <v>44380</v>
          </cell>
          <cell r="BJ89">
            <v>1.2733267248269464</v>
          </cell>
          <cell r="BK89">
            <v>0</v>
          </cell>
          <cell r="BL89">
            <v>0</v>
          </cell>
          <cell r="BM89">
            <v>2457230</v>
          </cell>
          <cell r="BN89">
            <v>70.501501307943158</v>
          </cell>
          <cell r="BO89">
            <v>0</v>
          </cell>
          <cell r="BP89">
            <v>0</v>
          </cell>
          <cell r="BY89">
            <v>2063.9899999999998</v>
          </cell>
          <cell r="CF89">
            <v>5656.96</v>
          </cell>
          <cell r="CG89">
            <v>727.32</v>
          </cell>
          <cell r="CJ89">
            <v>0</v>
          </cell>
          <cell r="CK89">
            <v>0</v>
          </cell>
          <cell r="CL89">
            <v>0</v>
          </cell>
          <cell r="CM89">
            <v>0</v>
          </cell>
          <cell r="CN89">
            <v>0</v>
          </cell>
          <cell r="CO89">
            <v>0</v>
          </cell>
          <cell r="CX89">
            <v>0</v>
          </cell>
          <cell r="CY89">
            <v>0</v>
          </cell>
          <cell r="DB89">
            <v>0</v>
          </cell>
          <cell r="DC89">
            <v>0</v>
          </cell>
          <cell r="DJ89" t="str">
            <v>НКРЕ</v>
          </cell>
          <cell r="DL89">
            <v>40526</v>
          </cell>
          <cell r="DM89" t="str">
            <v>№ 1725</v>
          </cell>
          <cell r="DO89" t="str">
            <v xml:space="preserve"> тариф на теплову енергію</v>
          </cell>
          <cell r="DT89">
            <v>255.66</v>
          </cell>
        </row>
        <row r="90">
          <cell r="W90">
            <v>538.37</v>
          </cell>
          <cell r="AF90">
            <v>40344</v>
          </cell>
          <cell r="AG90" t="str">
            <v>припис 01-15/1907</v>
          </cell>
          <cell r="AH90">
            <v>467.90343382234403</v>
          </cell>
          <cell r="AM90">
            <v>12406</v>
          </cell>
          <cell r="AO90">
            <v>6679018.2199999997</v>
          </cell>
          <cell r="AQ90">
            <v>5804810</v>
          </cell>
          <cell r="AU90">
            <v>0</v>
          </cell>
          <cell r="AW90">
            <v>0</v>
          </cell>
          <cell r="AY90">
            <v>4385880.6572000002</v>
          </cell>
          <cell r="AZ90">
            <v>353.52899058520075</v>
          </cell>
          <cell r="BA90">
            <v>0</v>
          </cell>
          <cell r="BB90">
            <v>0</v>
          </cell>
          <cell r="BC90">
            <v>0</v>
          </cell>
          <cell r="BD90">
            <v>0</v>
          </cell>
          <cell r="BG90">
            <v>295300</v>
          </cell>
          <cell r="BH90">
            <v>23.80299854908915</v>
          </cell>
          <cell r="BI90">
            <v>15800</v>
          </cell>
          <cell r="BJ90">
            <v>1.2735773013058198</v>
          </cell>
          <cell r="BK90">
            <v>0</v>
          </cell>
          <cell r="BL90">
            <v>0</v>
          </cell>
          <cell r="BM90">
            <v>874670</v>
          </cell>
          <cell r="BN90">
            <v>70.503788489440595</v>
          </cell>
          <cell r="BO90">
            <v>0</v>
          </cell>
          <cell r="BP90">
            <v>0</v>
          </cell>
          <cell r="BY90">
            <v>2063.9899999999998</v>
          </cell>
          <cell r="CF90">
            <v>2009.42</v>
          </cell>
          <cell r="CG90">
            <v>2182.66</v>
          </cell>
          <cell r="CJ90">
            <v>0</v>
          </cell>
          <cell r="CK90">
            <v>0</v>
          </cell>
          <cell r="CL90">
            <v>0</v>
          </cell>
          <cell r="CM90">
            <v>0</v>
          </cell>
          <cell r="CN90">
            <v>0</v>
          </cell>
          <cell r="CO90">
            <v>0</v>
          </cell>
          <cell r="CX90">
            <v>0</v>
          </cell>
          <cell r="CY90">
            <v>0</v>
          </cell>
          <cell r="DB90">
            <v>0</v>
          </cell>
          <cell r="DC90">
            <v>0</v>
          </cell>
          <cell r="DJ90" t="str">
            <v>НКРКП</v>
          </cell>
          <cell r="DL90">
            <v>41558</v>
          </cell>
          <cell r="DM90" t="str">
            <v>№ 201</v>
          </cell>
          <cell r="DT90">
            <v>792.55</v>
          </cell>
        </row>
        <row r="91">
          <cell r="W91">
            <v>585.34</v>
          </cell>
          <cell r="AF91">
            <v>40344</v>
          </cell>
          <cell r="AG91" t="str">
            <v>припис 01-15/1907</v>
          </cell>
          <cell r="AH91">
            <v>467.90140225612612</v>
          </cell>
          <cell r="AM91">
            <v>2298.98862199</v>
          </cell>
          <cell r="AO91">
            <v>1345689.9999956267</v>
          </cell>
          <cell r="AQ91">
            <v>1075700</v>
          </cell>
          <cell r="AU91">
            <v>0</v>
          </cell>
          <cell r="AW91">
            <v>0</v>
          </cell>
          <cell r="AY91">
            <v>812757.10419999994</v>
          </cell>
          <cell r="AZ91">
            <v>353.52811076397541</v>
          </cell>
          <cell r="BA91">
            <v>0</v>
          </cell>
          <cell r="BB91">
            <v>0</v>
          </cell>
          <cell r="BC91">
            <v>0</v>
          </cell>
          <cell r="BD91">
            <v>0</v>
          </cell>
          <cell r="BG91">
            <v>54720</v>
          </cell>
          <cell r="BH91">
            <v>23.801770690206581</v>
          </cell>
          <cell r="BI91">
            <v>2930</v>
          </cell>
          <cell r="BJ91">
            <v>1.2744734671473918</v>
          </cell>
          <cell r="BK91">
            <v>0</v>
          </cell>
          <cell r="BL91">
            <v>0</v>
          </cell>
          <cell r="BM91">
            <v>162070</v>
          </cell>
          <cell r="BN91">
            <v>70.496216662313245</v>
          </cell>
          <cell r="BO91">
            <v>0</v>
          </cell>
          <cell r="BP91">
            <v>0</v>
          </cell>
          <cell r="BY91">
            <v>2063.9899999999998</v>
          </cell>
          <cell r="CF91">
            <v>372.37</v>
          </cell>
          <cell r="CG91">
            <v>2182.66</v>
          </cell>
          <cell r="CJ91">
            <v>0</v>
          </cell>
          <cell r="CK91">
            <v>0</v>
          </cell>
          <cell r="CL91">
            <v>0</v>
          </cell>
          <cell r="CM91">
            <v>0</v>
          </cell>
          <cell r="CN91">
            <v>0</v>
          </cell>
          <cell r="CO91">
            <v>0</v>
          </cell>
          <cell r="CX91">
            <v>0</v>
          </cell>
          <cell r="CY91">
            <v>0</v>
          </cell>
          <cell r="DB91">
            <v>0</v>
          </cell>
          <cell r="DC91">
            <v>0</v>
          </cell>
          <cell r="DJ91" t="str">
            <v>НКРКП</v>
          </cell>
          <cell r="DL91">
            <v>41558</v>
          </cell>
          <cell r="DM91" t="str">
            <v>№ 201</v>
          </cell>
          <cell r="DT91">
            <v>839.52</v>
          </cell>
        </row>
        <row r="92">
          <cell r="W92">
            <v>239.52</v>
          </cell>
          <cell r="AF92">
            <v>39784</v>
          </cell>
          <cell r="AG92">
            <v>560</v>
          </cell>
          <cell r="AH92">
            <v>232.54016653449642</v>
          </cell>
          <cell r="AM92">
            <v>25220</v>
          </cell>
          <cell r="AO92">
            <v>6040694.4000000004</v>
          </cell>
          <cell r="AQ92">
            <v>5864663</v>
          </cell>
          <cell r="AU92">
            <v>0</v>
          </cell>
          <cell r="AW92">
            <v>0</v>
          </cell>
          <cell r="AY92">
            <v>2916989.9999974277</v>
          </cell>
          <cell r="AZ92">
            <v>115.66177636785994</v>
          </cell>
          <cell r="BA92">
            <v>0</v>
          </cell>
          <cell r="BB92">
            <v>0</v>
          </cell>
          <cell r="BC92">
            <v>0</v>
          </cell>
          <cell r="BD92">
            <v>0</v>
          </cell>
          <cell r="BG92">
            <v>0</v>
          </cell>
          <cell r="BH92">
            <v>0</v>
          </cell>
          <cell r="BI92">
            <v>594941</v>
          </cell>
          <cell r="BJ92">
            <v>23.590047581284693</v>
          </cell>
          <cell r="BK92">
            <v>0</v>
          </cell>
          <cell r="BL92">
            <v>0</v>
          </cell>
          <cell r="BM92">
            <v>1960976</v>
          </cell>
          <cell r="BN92">
            <v>77.754797779540041</v>
          </cell>
          <cell r="BO92">
            <v>0</v>
          </cell>
          <cell r="BP92">
            <v>0</v>
          </cell>
          <cell r="BY92">
            <v>1480.39</v>
          </cell>
          <cell r="CF92">
            <v>4010.6005609600002</v>
          </cell>
          <cell r="CG92">
            <v>727.32</v>
          </cell>
          <cell r="CJ92">
            <v>0</v>
          </cell>
          <cell r="CK92">
            <v>0</v>
          </cell>
          <cell r="CL92">
            <v>0</v>
          </cell>
          <cell r="CM92">
            <v>0</v>
          </cell>
          <cell r="CN92">
            <v>0</v>
          </cell>
          <cell r="CO92">
            <v>0</v>
          </cell>
          <cell r="CX92">
            <v>0</v>
          </cell>
          <cell r="CY92">
            <v>0</v>
          </cell>
          <cell r="DB92">
            <v>0</v>
          </cell>
          <cell r="DC92">
            <v>0</v>
          </cell>
          <cell r="DJ92" t="str">
            <v>НКРЕ</v>
          </cell>
          <cell r="DL92">
            <v>40526</v>
          </cell>
          <cell r="DM92" t="str">
            <v>№ 1708</v>
          </cell>
          <cell r="DO92" t="str">
            <v>тариф на теплову енергію</v>
          </cell>
          <cell r="DT92">
            <v>263.47000000000003</v>
          </cell>
        </row>
        <row r="93">
          <cell r="W93">
            <v>526.16</v>
          </cell>
          <cell r="AF93">
            <v>39857</v>
          </cell>
          <cell r="AG93">
            <v>49</v>
          </cell>
          <cell r="AH93">
            <v>457.53057553956836</v>
          </cell>
          <cell r="AM93">
            <v>5560</v>
          </cell>
          <cell r="AO93">
            <v>2925449.5999999996</v>
          </cell>
          <cell r="AQ93">
            <v>2543870</v>
          </cell>
          <cell r="AU93">
            <v>0</v>
          </cell>
          <cell r="AW93">
            <v>0</v>
          </cell>
          <cell r="AY93">
            <v>1894026.9997825001</v>
          </cell>
          <cell r="AZ93">
            <v>340.65233809037773</v>
          </cell>
          <cell r="BA93">
            <v>0</v>
          </cell>
          <cell r="BB93">
            <v>0</v>
          </cell>
          <cell r="BC93">
            <v>0</v>
          </cell>
          <cell r="BD93">
            <v>0</v>
          </cell>
          <cell r="BG93">
            <v>0</v>
          </cell>
          <cell r="BH93">
            <v>0</v>
          </cell>
          <cell r="BI93">
            <v>131160</v>
          </cell>
          <cell r="BJ93">
            <v>23.589928057553958</v>
          </cell>
          <cell r="BK93">
            <v>0</v>
          </cell>
          <cell r="BL93">
            <v>0</v>
          </cell>
          <cell r="BM93">
            <v>432317</v>
          </cell>
          <cell r="BN93">
            <v>77.754856115107913</v>
          </cell>
          <cell r="BO93">
            <v>0</v>
          </cell>
          <cell r="BP93">
            <v>0</v>
          </cell>
          <cell r="BY93">
            <v>1480.39</v>
          </cell>
          <cell r="CF93">
            <v>884.12977000000001</v>
          </cell>
          <cell r="CG93">
            <v>2142.25</v>
          </cell>
          <cell r="CJ93">
            <v>0</v>
          </cell>
          <cell r="CK93">
            <v>0</v>
          </cell>
          <cell r="CL93">
            <v>0</v>
          </cell>
          <cell r="CM93">
            <v>0</v>
          </cell>
          <cell r="CN93">
            <v>0</v>
          </cell>
          <cell r="CO93">
            <v>0</v>
          </cell>
          <cell r="CX93">
            <v>0</v>
          </cell>
          <cell r="CY93">
            <v>0</v>
          </cell>
          <cell r="DB93">
            <v>0</v>
          </cell>
          <cell r="DC93">
            <v>0</v>
          </cell>
          <cell r="DJ93" t="str">
            <v>НКРКП</v>
          </cell>
          <cell r="DL93">
            <v>40816</v>
          </cell>
          <cell r="DM93" t="str">
            <v>№ 73</v>
          </cell>
          <cell r="DT93">
            <v>782.12</v>
          </cell>
        </row>
        <row r="94">
          <cell r="W94">
            <v>571.91999999999996</v>
          </cell>
          <cell r="AF94">
            <v>39857</v>
          </cell>
          <cell r="AG94">
            <v>49</v>
          </cell>
          <cell r="AH94">
            <v>457.53034482758619</v>
          </cell>
          <cell r="AM94">
            <v>1450</v>
          </cell>
          <cell r="AO94">
            <v>829283.99999999988</v>
          </cell>
          <cell r="AQ94">
            <v>663419</v>
          </cell>
          <cell r="AU94">
            <v>0</v>
          </cell>
          <cell r="AW94">
            <v>0</v>
          </cell>
          <cell r="AY94">
            <v>493938.58249999996</v>
          </cell>
          <cell r="AZ94">
            <v>340.64729827586206</v>
          </cell>
          <cell r="BA94">
            <v>0</v>
          </cell>
          <cell r="BB94">
            <v>0</v>
          </cell>
          <cell r="BC94">
            <v>0</v>
          </cell>
          <cell r="BD94">
            <v>0</v>
          </cell>
          <cell r="BG94">
            <v>0</v>
          </cell>
          <cell r="BH94">
            <v>0</v>
          </cell>
          <cell r="BI94">
            <v>34207</v>
          </cell>
          <cell r="BJ94">
            <v>23.591034482758619</v>
          </cell>
          <cell r="BK94">
            <v>0</v>
          </cell>
          <cell r="BL94">
            <v>0</v>
          </cell>
          <cell r="BM94">
            <v>112746</v>
          </cell>
          <cell r="BN94">
            <v>77.755862068965513</v>
          </cell>
          <cell r="BO94">
            <v>0</v>
          </cell>
          <cell r="BP94">
            <v>0</v>
          </cell>
          <cell r="BY94">
            <v>1480.39</v>
          </cell>
          <cell r="CF94">
            <v>230.57</v>
          </cell>
          <cell r="CG94">
            <v>2142.25</v>
          </cell>
          <cell r="CJ94">
            <v>0</v>
          </cell>
          <cell r="CK94">
            <v>0</v>
          </cell>
          <cell r="CL94">
            <v>0</v>
          </cell>
          <cell r="CM94">
            <v>0</v>
          </cell>
          <cell r="CN94">
            <v>0</v>
          </cell>
          <cell r="CO94">
            <v>0</v>
          </cell>
          <cell r="CX94">
            <v>0</v>
          </cell>
          <cell r="CY94">
            <v>0</v>
          </cell>
          <cell r="DB94">
            <v>0</v>
          </cell>
          <cell r="DC94">
            <v>0</v>
          </cell>
          <cell r="DJ94" t="str">
            <v>НКРКП</v>
          </cell>
          <cell r="DL94">
            <v>40816</v>
          </cell>
          <cell r="DM94" t="str">
            <v>№ 73</v>
          </cell>
          <cell r="DT94">
            <v>827.88</v>
          </cell>
        </row>
        <row r="95">
          <cell r="W95">
            <v>223.46</v>
          </cell>
          <cell r="AF95">
            <v>39974</v>
          </cell>
          <cell r="AG95">
            <v>127</v>
          </cell>
          <cell r="AH95">
            <v>222.55789822383741</v>
          </cell>
          <cell r="AM95">
            <v>102637</v>
          </cell>
          <cell r="AO95">
            <v>22935264.02</v>
          </cell>
          <cell r="AQ95">
            <v>22842675</v>
          </cell>
          <cell r="AU95">
            <v>0</v>
          </cell>
          <cell r="AW95">
            <v>0</v>
          </cell>
          <cell r="AY95">
            <v>12209375.376</v>
          </cell>
          <cell r="AZ95">
            <v>118.95686132681197</v>
          </cell>
          <cell r="BA95">
            <v>0</v>
          </cell>
          <cell r="BB95">
            <v>0</v>
          </cell>
          <cell r="BC95">
            <v>0</v>
          </cell>
          <cell r="BD95">
            <v>0</v>
          </cell>
          <cell r="BG95">
            <v>0</v>
          </cell>
          <cell r="BH95">
            <v>0</v>
          </cell>
          <cell r="BI95">
            <v>2076000</v>
          </cell>
          <cell r="BJ95">
            <v>20.226623927043853</v>
          </cell>
          <cell r="BK95">
            <v>0</v>
          </cell>
          <cell r="BL95">
            <v>0</v>
          </cell>
          <cell r="BM95">
            <v>4820300</v>
          </cell>
          <cell r="BN95">
            <v>46.96454494967702</v>
          </cell>
          <cell r="BO95">
            <v>0</v>
          </cell>
          <cell r="BP95">
            <v>0</v>
          </cell>
          <cell r="BY95">
            <v>1943</v>
          </cell>
          <cell r="CF95">
            <v>16786.8</v>
          </cell>
          <cell r="CG95">
            <v>727.32</v>
          </cell>
          <cell r="CJ95">
            <v>0</v>
          </cell>
          <cell r="CK95">
            <v>0</v>
          </cell>
          <cell r="CL95">
            <v>0</v>
          </cell>
          <cell r="CM95">
            <v>0</v>
          </cell>
          <cell r="CN95">
            <v>0</v>
          </cell>
          <cell r="CO95">
            <v>0</v>
          </cell>
          <cell r="CX95">
            <v>0</v>
          </cell>
          <cell r="CY95">
            <v>0</v>
          </cell>
          <cell r="DB95">
            <v>0</v>
          </cell>
          <cell r="DC95">
            <v>0</v>
          </cell>
          <cell r="DJ95" t="str">
            <v>НКРКП</v>
          </cell>
          <cell r="DL95">
            <v>41243</v>
          </cell>
          <cell r="DM95">
            <v>372</v>
          </cell>
          <cell r="DO95" t="str">
            <v>Тариф на теплову енергію</v>
          </cell>
          <cell r="DT95">
            <v>245.8</v>
          </cell>
        </row>
        <row r="96">
          <cell r="W96">
            <v>518.54</v>
          </cell>
          <cell r="AF96">
            <v>39974</v>
          </cell>
          <cell r="AG96">
            <v>128</v>
          </cell>
          <cell r="AH96">
            <v>455.8217717838973</v>
          </cell>
          <cell r="AM96">
            <v>12383</v>
          </cell>
          <cell r="AO96">
            <v>6421080.8199999994</v>
          </cell>
          <cell r="AQ96">
            <v>5644441</v>
          </cell>
          <cell r="AU96">
            <v>0</v>
          </cell>
          <cell r="AW96">
            <v>0</v>
          </cell>
          <cell r="AY96">
            <v>4420584.9512</v>
          </cell>
          <cell r="AZ96">
            <v>356.98820570136479</v>
          </cell>
          <cell r="BA96">
            <v>0</v>
          </cell>
          <cell r="BB96">
            <v>0</v>
          </cell>
          <cell r="BC96">
            <v>0</v>
          </cell>
          <cell r="BD96">
            <v>0</v>
          </cell>
          <cell r="BG96">
            <v>0</v>
          </cell>
          <cell r="BH96">
            <v>0</v>
          </cell>
          <cell r="BI96">
            <v>250500</v>
          </cell>
          <cell r="BJ96">
            <v>20.229346684971333</v>
          </cell>
          <cell r="BK96">
            <v>0</v>
          </cell>
          <cell r="BL96">
            <v>0</v>
          </cell>
          <cell r="BM96">
            <v>581600</v>
          </cell>
          <cell r="BN96">
            <v>46.967616894129051</v>
          </cell>
          <cell r="BO96">
            <v>0</v>
          </cell>
          <cell r="BP96">
            <v>0</v>
          </cell>
          <cell r="BY96">
            <v>1943</v>
          </cell>
          <cell r="CF96">
            <v>2025.32</v>
          </cell>
          <cell r="CG96">
            <v>2182.66</v>
          </cell>
          <cell r="CJ96">
            <v>0</v>
          </cell>
          <cell r="CK96">
            <v>0</v>
          </cell>
          <cell r="CL96">
            <v>0</v>
          </cell>
          <cell r="CM96">
            <v>0</v>
          </cell>
          <cell r="CN96">
            <v>0</v>
          </cell>
          <cell r="CO96">
            <v>0</v>
          </cell>
          <cell r="CX96">
            <v>0</v>
          </cell>
          <cell r="CY96">
            <v>0</v>
          </cell>
          <cell r="DB96">
            <v>0</v>
          </cell>
          <cell r="DC96">
            <v>0</v>
          </cell>
          <cell r="DJ96" t="str">
            <v>НКРКП</v>
          </cell>
          <cell r="DL96">
            <v>41243</v>
          </cell>
          <cell r="DM96">
            <v>372</v>
          </cell>
          <cell r="DT96">
            <v>775.2</v>
          </cell>
        </row>
        <row r="97">
          <cell r="W97">
            <v>554.66</v>
          </cell>
          <cell r="AF97">
            <v>39974</v>
          </cell>
          <cell r="AG97">
            <v>129</v>
          </cell>
          <cell r="AH97">
            <v>455.81497035573125</v>
          </cell>
          <cell r="AM97">
            <v>4048</v>
          </cell>
          <cell r="AO97">
            <v>2245263.6799999997</v>
          </cell>
          <cell r="AQ97">
            <v>1845139</v>
          </cell>
          <cell r="AU97">
            <v>0</v>
          </cell>
          <cell r="AW97">
            <v>0</v>
          </cell>
          <cell r="AY97">
            <v>1445095.5327999999</v>
          </cell>
          <cell r="AZ97">
            <v>356.9900031620553</v>
          </cell>
          <cell r="BA97">
            <v>0</v>
          </cell>
          <cell r="BB97">
            <v>0</v>
          </cell>
          <cell r="BC97">
            <v>0</v>
          </cell>
          <cell r="BD97">
            <v>0</v>
          </cell>
          <cell r="BG97">
            <v>0</v>
          </cell>
          <cell r="BH97">
            <v>0</v>
          </cell>
          <cell r="BI97">
            <v>81800</v>
          </cell>
          <cell r="BJ97">
            <v>20.207509881422926</v>
          </cell>
          <cell r="BK97">
            <v>0</v>
          </cell>
          <cell r="BL97">
            <v>0</v>
          </cell>
          <cell r="BM97">
            <v>190200</v>
          </cell>
          <cell r="BN97">
            <v>46.98616600790514</v>
          </cell>
          <cell r="BO97">
            <v>0</v>
          </cell>
          <cell r="BP97">
            <v>0</v>
          </cell>
          <cell r="BY97">
            <v>1943</v>
          </cell>
          <cell r="CF97">
            <v>662.08</v>
          </cell>
          <cell r="CG97">
            <v>2182.66</v>
          </cell>
          <cell r="CJ97">
            <v>0</v>
          </cell>
          <cell r="CK97">
            <v>0</v>
          </cell>
          <cell r="CL97">
            <v>0</v>
          </cell>
          <cell r="CM97">
            <v>0</v>
          </cell>
          <cell r="CN97">
            <v>0</v>
          </cell>
          <cell r="CO97">
            <v>0</v>
          </cell>
          <cell r="CX97">
            <v>0</v>
          </cell>
          <cell r="CY97">
            <v>0</v>
          </cell>
          <cell r="DB97">
            <v>0</v>
          </cell>
          <cell r="DC97">
            <v>0</v>
          </cell>
          <cell r="DJ97" t="str">
            <v>НКРКП</v>
          </cell>
          <cell r="DL97">
            <v>41243</v>
          </cell>
          <cell r="DM97">
            <v>372</v>
          </cell>
          <cell r="DT97">
            <v>811.33</v>
          </cell>
        </row>
        <row r="98">
          <cell r="W98">
            <v>238.76</v>
          </cell>
          <cell r="AF98">
            <v>39710</v>
          </cell>
          <cell r="AG98">
            <v>222</v>
          </cell>
          <cell r="AH98">
            <v>238.76000055914602</v>
          </cell>
          <cell r="AM98">
            <v>38630.339999999997</v>
          </cell>
          <cell r="AO98">
            <v>9223379.9783999994</v>
          </cell>
          <cell r="AQ98">
            <v>9223380</v>
          </cell>
          <cell r="AU98">
            <v>0</v>
          </cell>
          <cell r="AW98">
            <v>0</v>
          </cell>
          <cell r="AY98">
            <v>4457699.9336640006</v>
          </cell>
          <cell r="AZ98">
            <v>115.39375355391645</v>
          </cell>
          <cell r="BA98">
            <v>0</v>
          </cell>
          <cell r="BB98">
            <v>0</v>
          </cell>
          <cell r="BC98">
            <v>0</v>
          </cell>
          <cell r="BD98">
            <v>0</v>
          </cell>
          <cell r="BG98">
            <v>0</v>
          </cell>
          <cell r="BH98">
            <v>0</v>
          </cell>
          <cell r="BI98">
            <v>994950</v>
          </cell>
          <cell r="BJ98">
            <v>25.755662518114004</v>
          </cell>
          <cell r="BK98">
            <v>0</v>
          </cell>
          <cell r="BL98">
            <v>0</v>
          </cell>
          <cell r="BM98">
            <v>2391860</v>
          </cell>
          <cell r="BN98">
            <v>61.916617870823821</v>
          </cell>
          <cell r="BO98">
            <v>0</v>
          </cell>
          <cell r="BP98">
            <v>0</v>
          </cell>
          <cell r="BY98">
            <v>2249.4</v>
          </cell>
          <cell r="CF98">
            <v>6183.0059000000001</v>
          </cell>
          <cell r="CG98">
            <v>720.96</v>
          </cell>
          <cell r="CJ98">
            <v>0</v>
          </cell>
          <cell r="CK98">
            <v>0</v>
          </cell>
          <cell r="CL98">
            <v>0</v>
          </cell>
          <cell r="CM98">
            <v>0</v>
          </cell>
          <cell r="CN98">
            <v>0</v>
          </cell>
          <cell r="CO98">
            <v>0</v>
          </cell>
          <cell r="CX98">
            <v>0</v>
          </cell>
          <cell r="CY98">
            <v>0</v>
          </cell>
          <cell r="DB98">
            <v>0</v>
          </cell>
          <cell r="DC98">
            <v>0</v>
          </cell>
          <cell r="DJ98" t="str">
            <v>НКРЕ</v>
          </cell>
          <cell r="DL98">
            <v>40526</v>
          </cell>
          <cell r="DM98" t="str">
            <v>№ 1795</v>
          </cell>
          <cell r="DO98" t="str">
            <v>Тариф на теплову енергію</v>
          </cell>
          <cell r="DT98">
            <v>262.64</v>
          </cell>
        </row>
        <row r="99">
          <cell r="W99">
            <v>583.08000000000004</v>
          </cell>
          <cell r="AF99">
            <v>39856</v>
          </cell>
          <cell r="AG99">
            <v>90</v>
          </cell>
          <cell r="AH99">
            <v>429.78065241844769</v>
          </cell>
          <cell r="AM99">
            <v>8890</v>
          </cell>
          <cell r="AO99">
            <v>5183581.2</v>
          </cell>
          <cell r="AQ99">
            <v>3820750</v>
          </cell>
          <cell r="AU99">
            <v>0</v>
          </cell>
          <cell r="AW99">
            <v>0</v>
          </cell>
          <cell r="AY99">
            <v>2690439.9926250004</v>
          </cell>
          <cell r="AZ99">
            <v>302.63666958661423</v>
          </cell>
          <cell r="BA99">
            <v>0</v>
          </cell>
          <cell r="BB99">
            <v>0</v>
          </cell>
          <cell r="BC99">
            <v>0</v>
          </cell>
          <cell r="BD99">
            <v>0</v>
          </cell>
          <cell r="BG99">
            <v>0</v>
          </cell>
          <cell r="BH99">
            <v>0</v>
          </cell>
          <cell r="BI99">
            <v>262360</v>
          </cell>
          <cell r="BJ99">
            <v>29.511811023622048</v>
          </cell>
          <cell r="BK99">
            <v>0</v>
          </cell>
          <cell r="BL99">
            <v>0</v>
          </cell>
          <cell r="BM99">
            <v>550470</v>
          </cell>
          <cell r="BN99">
            <v>61.920134983127106</v>
          </cell>
          <cell r="BO99">
            <v>0</v>
          </cell>
          <cell r="BP99">
            <v>0</v>
          </cell>
          <cell r="BY99">
            <v>2249.4</v>
          </cell>
          <cell r="CF99">
            <v>1255.8945000000001</v>
          </cell>
          <cell r="CG99">
            <v>2142.25</v>
          </cell>
          <cell r="CJ99">
            <v>0</v>
          </cell>
          <cell r="CK99">
            <v>0</v>
          </cell>
          <cell r="CL99">
            <v>0</v>
          </cell>
          <cell r="CM99">
            <v>0</v>
          </cell>
          <cell r="CN99">
            <v>0</v>
          </cell>
          <cell r="CO99">
            <v>0</v>
          </cell>
          <cell r="CX99">
            <v>0</v>
          </cell>
          <cell r="CY99">
            <v>0</v>
          </cell>
          <cell r="DB99">
            <v>0</v>
          </cell>
          <cell r="DC99">
            <v>0</v>
          </cell>
          <cell r="DJ99" t="str">
            <v>НКРКП</v>
          </cell>
          <cell r="DL99">
            <v>40816</v>
          </cell>
          <cell r="DM99" t="str">
            <v>№ 59</v>
          </cell>
          <cell r="DT99">
            <v>848.15</v>
          </cell>
        </row>
        <row r="100">
          <cell r="W100">
            <v>583.08000000000004</v>
          </cell>
          <cell r="AF100">
            <v>39856</v>
          </cell>
          <cell r="AG100">
            <v>91</v>
          </cell>
          <cell r="AH100">
            <v>429.78160919540232</v>
          </cell>
          <cell r="AM100">
            <v>870</v>
          </cell>
          <cell r="AO100">
            <v>507279.60000000003</v>
          </cell>
          <cell r="AQ100">
            <v>373910</v>
          </cell>
          <cell r="AU100">
            <v>0</v>
          </cell>
          <cell r="AW100">
            <v>0</v>
          </cell>
          <cell r="AY100">
            <v>263292.80780000001</v>
          </cell>
          <cell r="AZ100">
            <v>302.6354112643678</v>
          </cell>
          <cell r="BA100">
            <v>0</v>
          </cell>
          <cell r="BB100">
            <v>0</v>
          </cell>
          <cell r="BC100">
            <v>0</v>
          </cell>
          <cell r="BD100">
            <v>0</v>
          </cell>
          <cell r="BG100">
            <v>0</v>
          </cell>
          <cell r="BH100">
            <v>0</v>
          </cell>
          <cell r="BI100">
            <v>25670</v>
          </cell>
          <cell r="BJ100">
            <v>29.505747126436781</v>
          </cell>
          <cell r="BK100">
            <v>0</v>
          </cell>
          <cell r="BL100">
            <v>0</v>
          </cell>
          <cell r="BM100">
            <v>53870</v>
          </cell>
          <cell r="BN100">
            <v>61.919540229885058</v>
          </cell>
          <cell r="BO100">
            <v>0</v>
          </cell>
          <cell r="BP100">
            <v>0</v>
          </cell>
          <cell r="BY100">
            <v>2249.4</v>
          </cell>
          <cell r="CF100">
            <v>122.90479999999999</v>
          </cell>
          <cell r="CG100">
            <v>2142.25</v>
          </cell>
          <cell r="CJ100">
            <v>0</v>
          </cell>
          <cell r="CK100">
            <v>0</v>
          </cell>
          <cell r="CL100">
            <v>0</v>
          </cell>
          <cell r="CM100">
            <v>0</v>
          </cell>
          <cell r="CN100">
            <v>0</v>
          </cell>
          <cell r="CO100">
            <v>0</v>
          </cell>
          <cell r="CX100">
            <v>0</v>
          </cell>
          <cell r="CY100">
            <v>0</v>
          </cell>
          <cell r="DB100">
            <v>0</v>
          </cell>
          <cell r="DC100">
            <v>0</v>
          </cell>
          <cell r="DJ100" t="str">
            <v>НКРКП</v>
          </cell>
          <cell r="DL100">
            <v>40816</v>
          </cell>
          <cell r="DM100" t="str">
            <v>№ 59</v>
          </cell>
          <cell r="DT100">
            <v>848.15</v>
          </cell>
        </row>
        <row r="101">
          <cell r="W101">
            <v>272.67</v>
          </cell>
          <cell r="AF101">
            <v>40091</v>
          </cell>
          <cell r="AG101">
            <v>443</v>
          </cell>
          <cell r="AH101">
            <v>259.18999059810517</v>
          </cell>
          <cell r="AM101">
            <v>69135</v>
          </cell>
          <cell r="AO101">
            <v>18851040.449999999</v>
          </cell>
          <cell r="AQ101">
            <v>17919100</v>
          </cell>
          <cell r="AU101">
            <v>0</v>
          </cell>
          <cell r="AW101">
            <v>0</v>
          </cell>
          <cell r="AY101">
            <v>7869602.4000000004</v>
          </cell>
          <cell r="AZ101">
            <v>113.82949880668258</v>
          </cell>
          <cell r="BA101">
            <v>0</v>
          </cell>
          <cell r="BB101">
            <v>0</v>
          </cell>
          <cell r="BC101">
            <v>0</v>
          </cell>
          <cell r="BD101">
            <v>0</v>
          </cell>
          <cell r="BG101">
            <v>0</v>
          </cell>
          <cell r="BH101">
            <v>0</v>
          </cell>
          <cell r="BI101">
            <v>1519683</v>
          </cell>
          <cell r="BJ101">
            <v>21.981384248210023</v>
          </cell>
          <cell r="BK101">
            <v>0</v>
          </cell>
          <cell r="BL101">
            <v>0</v>
          </cell>
          <cell r="BM101">
            <v>6535567</v>
          </cell>
          <cell r="BN101">
            <v>94.533405655601356</v>
          </cell>
          <cell r="BO101">
            <v>0</v>
          </cell>
          <cell r="BP101">
            <v>0</v>
          </cell>
          <cell r="BY101">
            <v>2309.48</v>
          </cell>
          <cell r="CF101">
            <v>10820</v>
          </cell>
          <cell r="CG101">
            <v>727.32</v>
          </cell>
          <cell r="CJ101">
            <v>0</v>
          </cell>
          <cell r="CK101">
            <v>0</v>
          </cell>
          <cell r="CL101">
            <v>0</v>
          </cell>
          <cell r="CM101">
            <v>0</v>
          </cell>
          <cell r="CN101">
            <v>0</v>
          </cell>
          <cell r="CO101">
            <v>0</v>
          </cell>
          <cell r="CX101">
            <v>0</v>
          </cell>
          <cell r="CY101">
            <v>0</v>
          </cell>
          <cell r="DB101">
            <v>0</v>
          </cell>
          <cell r="DC101">
            <v>0</v>
          </cell>
          <cell r="DJ101" t="str">
            <v>НКРЕ</v>
          </cell>
          <cell r="DL101">
            <v>40526</v>
          </cell>
          <cell r="DM101" t="str">
            <v>№ 1798</v>
          </cell>
          <cell r="DO101" t="str">
            <v>Тариф на теплову енергію</v>
          </cell>
          <cell r="DT101">
            <v>299.94</v>
          </cell>
        </row>
        <row r="102">
          <cell r="W102">
            <v>555.5</v>
          </cell>
          <cell r="AF102">
            <v>40091</v>
          </cell>
          <cell r="AG102">
            <v>444</v>
          </cell>
          <cell r="AH102">
            <v>483.06002670977716</v>
          </cell>
          <cell r="AM102">
            <v>14227</v>
          </cell>
          <cell r="AO102">
            <v>7903098.5</v>
          </cell>
          <cell r="AQ102">
            <v>6872495</v>
          </cell>
          <cell r="AU102">
            <v>0</v>
          </cell>
          <cell r="AW102">
            <v>0</v>
          </cell>
          <cell r="AY102">
            <v>4838937.7943259999</v>
          </cell>
          <cell r="AZ102">
            <v>340.1235534073241</v>
          </cell>
          <cell r="BA102">
            <v>0</v>
          </cell>
          <cell r="BB102">
            <v>0</v>
          </cell>
          <cell r="BC102">
            <v>0</v>
          </cell>
          <cell r="BD102">
            <v>0</v>
          </cell>
          <cell r="BG102">
            <v>0</v>
          </cell>
          <cell r="BH102">
            <v>0</v>
          </cell>
          <cell r="BI102">
            <v>312729</v>
          </cell>
          <cell r="BJ102">
            <v>21.981373444858367</v>
          </cell>
          <cell r="BK102">
            <v>0</v>
          </cell>
          <cell r="BL102">
            <v>0</v>
          </cell>
          <cell r="BM102">
            <v>1335517</v>
          </cell>
          <cell r="BN102">
            <v>93.872003936177691</v>
          </cell>
          <cell r="BO102">
            <v>0</v>
          </cell>
          <cell r="BP102">
            <v>0</v>
          </cell>
          <cell r="BY102">
            <v>2309.48</v>
          </cell>
          <cell r="CF102">
            <v>2216.9911000000002</v>
          </cell>
          <cell r="CG102">
            <v>2182.66</v>
          </cell>
          <cell r="CJ102">
            <v>0</v>
          </cell>
          <cell r="CK102">
            <v>0</v>
          </cell>
          <cell r="CL102">
            <v>0</v>
          </cell>
          <cell r="CM102">
            <v>0</v>
          </cell>
          <cell r="CN102">
            <v>0</v>
          </cell>
          <cell r="CO102">
            <v>0</v>
          </cell>
          <cell r="CX102">
            <v>0</v>
          </cell>
          <cell r="CY102">
            <v>0</v>
          </cell>
          <cell r="DB102">
            <v>0</v>
          </cell>
          <cell r="DC102">
            <v>0</v>
          </cell>
          <cell r="DJ102" t="str">
            <v>НКРКП</v>
          </cell>
          <cell r="DL102">
            <v>40816</v>
          </cell>
          <cell r="DM102" t="str">
            <v>№ 57</v>
          </cell>
          <cell r="DT102">
            <v>798.08</v>
          </cell>
        </row>
        <row r="103">
          <cell r="W103">
            <v>724.58</v>
          </cell>
          <cell r="AF103">
            <v>40091</v>
          </cell>
          <cell r="AG103">
            <v>445</v>
          </cell>
          <cell r="AH103">
            <v>483.06002928257686</v>
          </cell>
          <cell r="AM103">
            <v>2049</v>
          </cell>
          <cell r="AO103">
            <v>1484664.4200000002</v>
          </cell>
          <cell r="AQ103">
            <v>989790</v>
          </cell>
          <cell r="AU103">
            <v>0</v>
          </cell>
          <cell r="AW103">
            <v>0</v>
          </cell>
          <cell r="AY103">
            <v>696911.98816800001</v>
          </cell>
          <cell r="AZ103">
            <v>340.12298104831626</v>
          </cell>
          <cell r="BA103">
            <v>0</v>
          </cell>
          <cell r="BB103">
            <v>0</v>
          </cell>
          <cell r="BC103">
            <v>0</v>
          </cell>
          <cell r="BD103">
            <v>0</v>
          </cell>
          <cell r="BG103">
            <v>0</v>
          </cell>
          <cell r="BH103">
            <v>0</v>
          </cell>
          <cell r="BI103">
            <v>45041</v>
          </cell>
          <cell r="BJ103">
            <v>21.981942410932163</v>
          </cell>
          <cell r="BK103">
            <v>0</v>
          </cell>
          <cell r="BL103">
            <v>0</v>
          </cell>
          <cell r="BM103">
            <v>192344</v>
          </cell>
          <cell r="BN103">
            <v>93.872132747681789</v>
          </cell>
          <cell r="BO103">
            <v>0</v>
          </cell>
          <cell r="BP103">
            <v>0</v>
          </cell>
          <cell r="BY103">
            <v>2309.48</v>
          </cell>
          <cell r="CF103">
            <v>319.29480000000001</v>
          </cell>
          <cell r="CG103">
            <v>2182.66</v>
          </cell>
          <cell r="CJ103">
            <v>0</v>
          </cell>
          <cell r="CK103">
            <v>0</v>
          </cell>
          <cell r="CL103">
            <v>0</v>
          </cell>
          <cell r="CM103">
            <v>0</v>
          </cell>
          <cell r="CN103">
            <v>0</v>
          </cell>
          <cell r="CO103">
            <v>0</v>
          </cell>
          <cell r="CX103">
            <v>0</v>
          </cell>
          <cell r="CY103">
            <v>0</v>
          </cell>
          <cell r="DB103">
            <v>0</v>
          </cell>
          <cell r="DC103">
            <v>0</v>
          </cell>
          <cell r="DJ103" t="str">
            <v>НКРКП</v>
          </cell>
          <cell r="DL103">
            <v>40816</v>
          </cell>
          <cell r="DM103" t="str">
            <v>№ 57</v>
          </cell>
          <cell r="DT103">
            <v>967.16</v>
          </cell>
        </row>
        <row r="104">
          <cell r="W104">
            <v>199.83</v>
          </cell>
          <cell r="AF104">
            <v>39758</v>
          </cell>
          <cell r="AG104">
            <v>431</v>
          </cell>
          <cell r="AH104">
            <v>199.83018429845083</v>
          </cell>
          <cell r="AM104">
            <v>192090.6</v>
          </cell>
          <cell r="AO104">
            <v>38385464.598000005</v>
          </cell>
          <cell r="AQ104">
            <v>38385500</v>
          </cell>
          <cell r="AU104">
            <v>0</v>
          </cell>
          <cell r="AW104">
            <v>0</v>
          </cell>
          <cell r="AY104">
            <v>22326499.983257998</v>
          </cell>
          <cell r="AZ104">
            <v>116.22900851607521</v>
          </cell>
          <cell r="BA104">
            <v>0</v>
          </cell>
          <cell r="BB104">
            <v>0</v>
          </cell>
          <cell r="BC104">
            <v>0</v>
          </cell>
          <cell r="BD104">
            <v>0</v>
          </cell>
          <cell r="BG104">
            <v>1249400</v>
          </cell>
          <cell r="BH104">
            <v>6.5042224866807636</v>
          </cell>
          <cell r="BI104">
            <v>2356500</v>
          </cell>
          <cell r="BJ104">
            <v>12.267648703268145</v>
          </cell>
          <cell r="BK104">
            <v>0</v>
          </cell>
          <cell r="BL104">
            <v>0</v>
          </cell>
          <cell r="BM104">
            <v>8053000</v>
          </cell>
          <cell r="BN104">
            <v>41.922925952649429</v>
          </cell>
          <cell r="BO104">
            <v>0</v>
          </cell>
          <cell r="BP104">
            <v>0</v>
          </cell>
          <cell r="BY104">
            <v>1697.14</v>
          </cell>
          <cell r="CF104">
            <v>30974.181799999998</v>
          </cell>
          <cell r="CG104">
            <v>720.81</v>
          </cell>
          <cell r="CJ104">
            <v>0</v>
          </cell>
          <cell r="CK104">
            <v>0</v>
          </cell>
          <cell r="CL104">
            <v>0</v>
          </cell>
          <cell r="CM104">
            <v>0</v>
          </cell>
          <cell r="CN104">
            <v>0</v>
          </cell>
          <cell r="CO104">
            <v>0</v>
          </cell>
          <cell r="CX104">
            <v>0</v>
          </cell>
          <cell r="CY104">
            <v>0</v>
          </cell>
          <cell r="DB104">
            <v>0</v>
          </cell>
          <cell r="DC104">
            <v>0</v>
          </cell>
          <cell r="DJ104" t="str">
            <v>НКРЕ</v>
          </cell>
          <cell r="DL104">
            <v>40526</v>
          </cell>
          <cell r="DM104" t="str">
            <v>№ 1799</v>
          </cell>
          <cell r="DO104" t="str">
            <v>Тариф на теплову енергію</v>
          </cell>
          <cell r="DT104">
            <v>219.81</v>
          </cell>
        </row>
        <row r="105">
          <cell r="W105">
            <v>538.44000000000005</v>
          </cell>
          <cell r="AF105">
            <v>39876</v>
          </cell>
          <cell r="AG105">
            <v>143</v>
          </cell>
          <cell r="AH105">
            <v>375.93486104490512</v>
          </cell>
          <cell r="AM105">
            <v>25803.3</v>
          </cell>
          <cell r="AO105">
            <v>13893528.852000002</v>
          </cell>
          <cell r="AQ105">
            <v>9700360</v>
          </cell>
          <cell r="AU105">
            <v>0</v>
          </cell>
          <cell r="AW105">
            <v>0</v>
          </cell>
          <cell r="AY105">
            <v>7532097</v>
          </cell>
          <cell r="AZ105">
            <v>291.90440757577522</v>
          </cell>
          <cell r="BA105">
            <v>0</v>
          </cell>
          <cell r="BB105">
            <v>0</v>
          </cell>
          <cell r="BC105">
            <v>0</v>
          </cell>
          <cell r="BD105">
            <v>0</v>
          </cell>
          <cell r="BG105">
            <v>173500</v>
          </cell>
          <cell r="BH105">
            <v>6.7239461619250251</v>
          </cell>
          <cell r="BI105">
            <v>321900</v>
          </cell>
          <cell r="BJ105">
            <v>12.475148527513923</v>
          </cell>
          <cell r="BK105">
            <v>0</v>
          </cell>
          <cell r="BL105">
            <v>0</v>
          </cell>
          <cell r="BM105">
            <v>1081700</v>
          </cell>
          <cell r="BN105">
            <v>41.920994601465708</v>
          </cell>
          <cell r="BO105">
            <v>0</v>
          </cell>
          <cell r="BP105">
            <v>0</v>
          </cell>
          <cell r="BY105">
            <v>1697.14</v>
          </cell>
          <cell r="CF105">
            <v>3515.9747928579764</v>
          </cell>
          <cell r="CG105">
            <v>2142.25</v>
          </cell>
          <cell r="CJ105">
            <v>0</v>
          </cell>
          <cell r="CK105">
            <v>0</v>
          </cell>
          <cell r="CL105">
            <v>0</v>
          </cell>
          <cell r="CM105">
            <v>0</v>
          </cell>
          <cell r="CN105">
            <v>0</v>
          </cell>
          <cell r="CO105">
            <v>0</v>
          </cell>
          <cell r="CX105">
            <v>0</v>
          </cell>
          <cell r="CY105">
            <v>0</v>
          </cell>
          <cell r="DB105">
            <v>0</v>
          </cell>
          <cell r="DC105">
            <v>0</v>
          </cell>
          <cell r="DJ105" t="str">
            <v>НКРКП</v>
          </cell>
          <cell r="DL105">
            <v>40816</v>
          </cell>
          <cell r="DM105" t="str">
            <v>№ 56</v>
          </cell>
          <cell r="DT105">
            <v>797.94</v>
          </cell>
        </row>
        <row r="106">
          <cell r="W106">
            <v>538.44000000000005</v>
          </cell>
          <cell r="AF106">
            <v>39876</v>
          </cell>
          <cell r="AG106">
            <v>144</v>
          </cell>
          <cell r="AH106">
            <v>375.93141575194301</v>
          </cell>
          <cell r="AM106">
            <v>4992.3999999999996</v>
          </cell>
          <cell r="AO106">
            <v>2688107.8560000001</v>
          </cell>
          <cell r="AQ106">
            <v>1876800</v>
          </cell>
          <cell r="AU106">
            <v>0</v>
          </cell>
          <cell r="AW106">
            <v>0</v>
          </cell>
          <cell r="AY106">
            <v>1457303</v>
          </cell>
          <cell r="AZ106">
            <v>291.90429452768211</v>
          </cell>
          <cell r="BA106">
            <v>0</v>
          </cell>
          <cell r="BB106">
            <v>0</v>
          </cell>
          <cell r="BC106">
            <v>0</v>
          </cell>
          <cell r="BD106">
            <v>0</v>
          </cell>
          <cell r="BG106">
            <v>33530</v>
          </cell>
          <cell r="BH106">
            <v>6.7162086371284353</v>
          </cell>
          <cell r="BI106">
            <v>62300</v>
          </cell>
          <cell r="BJ106">
            <v>12.47896803140774</v>
          </cell>
          <cell r="BK106">
            <v>0</v>
          </cell>
          <cell r="BL106">
            <v>0</v>
          </cell>
          <cell r="BM106">
            <v>209300</v>
          </cell>
          <cell r="BN106">
            <v>41.92372406057207</v>
          </cell>
          <cell r="BO106">
            <v>0</v>
          </cell>
          <cell r="BP106">
            <v>0</v>
          </cell>
          <cell r="BY106">
            <v>1697.14</v>
          </cell>
          <cell r="CF106">
            <v>680.2674757848057</v>
          </cell>
          <cell r="CG106">
            <v>2142.25</v>
          </cell>
          <cell r="CJ106">
            <v>0</v>
          </cell>
          <cell r="CK106">
            <v>0</v>
          </cell>
          <cell r="CL106">
            <v>0</v>
          </cell>
          <cell r="CM106">
            <v>0</v>
          </cell>
          <cell r="CN106">
            <v>0</v>
          </cell>
          <cell r="CO106">
            <v>0</v>
          </cell>
          <cell r="CX106">
            <v>0</v>
          </cell>
          <cell r="CY106">
            <v>0</v>
          </cell>
          <cell r="DB106">
            <v>0</v>
          </cell>
          <cell r="DC106">
            <v>0</v>
          </cell>
          <cell r="DJ106" t="str">
            <v>НКРКП</v>
          </cell>
          <cell r="DL106">
            <v>40816</v>
          </cell>
          <cell r="DM106" t="str">
            <v>№ 56</v>
          </cell>
          <cell r="DT106">
            <v>797.94</v>
          </cell>
        </row>
        <row r="107">
          <cell r="W107">
            <v>160.16</v>
          </cell>
          <cell r="AF107">
            <v>39013</v>
          </cell>
          <cell r="AG107" t="str">
            <v>Акт ДЦІ від 23.10.06</v>
          </cell>
          <cell r="AH107">
            <v>148.29702557932367</v>
          </cell>
          <cell r="AM107">
            <v>172874</v>
          </cell>
          <cell r="AO107">
            <v>27687499.84</v>
          </cell>
          <cell r="AQ107">
            <v>25636700</v>
          </cell>
          <cell r="AU107">
            <v>0</v>
          </cell>
          <cell r="AW107">
            <v>0</v>
          </cell>
          <cell r="AY107">
            <v>16268013.189999999</v>
          </cell>
          <cell r="AZ107">
            <v>94.103295984358553</v>
          </cell>
          <cell r="BA107">
            <v>0</v>
          </cell>
          <cell r="BB107">
            <v>0</v>
          </cell>
          <cell r="BC107">
            <v>0</v>
          </cell>
          <cell r="BD107">
            <v>0</v>
          </cell>
          <cell r="BG107">
            <v>0</v>
          </cell>
          <cell r="BH107">
            <v>0</v>
          </cell>
          <cell r="BI107">
            <v>2676307</v>
          </cell>
          <cell r="BJ107">
            <v>15.481258026076796</v>
          </cell>
          <cell r="BK107">
            <v>0</v>
          </cell>
          <cell r="BL107">
            <v>0</v>
          </cell>
          <cell r="BM107">
            <v>4232240</v>
          </cell>
          <cell r="BN107">
            <v>24.481645591586936</v>
          </cell>
          <cell r="BO107">
            <v>0</v>
          </cell>
          <cell r="BP107">
            <v>0</v>
          </cell>
          <cell r="BY107">
            <v>789.69</v>
          </cell>
          <cell r="CF107">
            <v>28457</v>
          </cell>
          <cell r="CG107">
            <v>571.66999999999996</v>
          </cell>
          <cell r="CJ107">
            <v>0</v>
          </cell>
          <cell r="CK107">
            <v>0</v>
          </cell>
          <cell r="CL107">
            <v>0</v>
          </cell>
          <cell r="CM107">
            <v>0</v>
          </cell>
          <cell r="CN107">
            <v>0</v>
          </cell>
          <cell r="CO107">
            <v>0</v>
          </cell>
          <cell r="CX107">
            <v>0</v>
          </cell>
          <cell r="CY107">
            <v>0</v>
          </cell>
          <cell r="DB107">
            <v>0</v>
          </cell>
          <cell r="DC107">
            <v>0</v>
          </cell>
          <cell r="DJ107" t="str">
            <v>НКРЕ</v>
          </cell>
          <cell r="DL107">
            <v>40526</v>
          </cell>
          <cell r="DM107" t="str">
            <v>№ 1801</v>
          </cell>
          <cell r="DO107" t="str">
            <v>Тариф на теплову енергію</v>
          </cell>
          <cell r="DT107">
            <v>200.2</v>
          </cell>
        </row>
        <row r="108">
          <cell r="W108">
            <v>519.54999999999995</v>
          </cell>
          <cell r="AF108">
            <v>39988</v>
          </cell>
          <cell r="AG108">
            <v>82</v>
          </cell>
          <cell r="AH108">
            <v>451.78245411038893</v>
          </cell>
          <cell r="AM108">
            <v>37672.782209999998</v>
          </cell>
          <cell r="AO108">
            <v>19572893.997205496</v>
          </cell>
          <cell r="AQ108">
            <v>17019902</v>
          </cell>
          <cell r="AU108">
            <v>0</v>
          </cell>
          <cell r="AW108">
            <v>0</v>
          </cell>
          <cell r="AY108">
            <v>13130882.559999999</v>
          </cell>
          <cell r="AZ108">
            <v>348.55091102123299</v>
          </cell>
          <cell r="BA108">
            <v>0</v>
          </cell>
          <cell r="BB108">
            <v>0</v>
          </cell>
          <cell r="BC108">
            <v>0</v>
          </cell>
          <cell r="BD108">
            <v>0</v>
          </cell>
          <cell r="BG108">
            <v>0</v>
          </cell>
          <cell r="BH108">
            <v>0</v>
          </cell>
          <cell r="BI108">
            <v>895526</v>
          </cell>
          <cell r="BJ108">
            <v>23.771167072504891</v>
          </cell>
          <cell r="BK108">
            <v>0</v>
          </cell>
          <cell r="BL108">
            <v>0</v>
          </cell>
          <cell r="BM108">
            <v>1876215</v>
          </cell>
          <cell r="BN108">
            <v>49.802931717158145</v>
          </cell>
          <cell r="BO108">
            <v>0</v>
          </cell>
          <cell r="BP108">
            <v>0</v>
          </cell>
          <cell r="BY108">
            <v>1686</v>
          </cell>
          <cell r="CF108">
            <v>6016</v>
          </cell>
          <cell r="CG108">
            <v>2182.66</v>
          </cell>
          <cell r="CJ108">
            <v>0</v>
          </cell>
          <cell r="CK108">
            <v>0</v>
          </cell>
          <cell r="CL108">
            <v>0</v>
          </cell>
          <cell r="CM108">
            <v>0</v>
          </cell>
          <cell r="CN108">
            <v>0</v>
          </cell>
          <cell r="CO108">
            <v>0</v>
          </cell>
          <cell r="CX108">
            <v>0</v>
          </cell>
          <cell r="CY108">
            <v>0</v>
          </cell>
          <cell r="DB108">
            <v>0</v>
          </cell>
          <cell r="DC108">
            <v>0</v>
          </cell>
          <cell r="DJ108" t="str">
            <v>НКРКП</v>
          </cell>
          <cell r="DL108">
            <v>40816</v>
          </cell>
          <cell r="DM108" t="str">
            <v>№ 55</v>
          </cell>
          <cell r="DT108">
            <v>770.15</v>
          </cell>
        </row>
        <row r="109">
          <cell r="W109">
            <v>542.15</v>
          </cell>
          <cell r="AF109">
            <v>39988</v>
          </cell>
          <cell r="AG109">
            <v>82</v>
          </cell>
          <cell r="AH109">
            <v>451.78471711976488</v>
          </cell>
          <cell r="AM109">
            <v>8166</v>
          </cell>
          <cell r="AO109">
            <v>4427196.8999999994</v>
          </cell>
          <cell r="AQ109">
            <v>3689274</v>
          </cell>
          <cell r="AU109">
            <v>0</v>
          </cell>
          <cell r="AW109">
            <v>0</v>
          </cell>
          <cell r="AY109">
            <v>2846188.6399999997</v>
          </cell>
          <cell r="AZ109">
            <v>348.54134704873866</v>
          </cell>
          <cell r="BA109">
            <v>0</v>
          </cell>
          <cell r="BB109">
            <v>0</v>
          </cell>
          <cell r="BC109">
            <v>0</v>
          </cell>
          <cell r="BD109">
            <v>0</v>
          </cell>
          <cell r="BG109">
            <v>0</v>
          </cell>
          <cell r="BH109">
            <v>0</v>
          </cell>
          <cell r="BI109">
            <v>194114</v>
          </cell>
          <cell r="BJ109">
            <v>23.771001714425669</v>
          </cell>
          <cell r="BK109">
            <v>0</v>
          </cell>
          <cell r="BL109">
            <v>0</v>
          </cell>
          <cell r="BM109">
            <v>406688</v>
          </cell>
          <cell r="BN109">
            <v>49.802596130296351</v>
          </cell>
          <cell r="BO109">
            <v>0</v>
          </cell>
          <cell r="BP109">
            <v>0</v>
          </cell>
          <cell r="BY109">
            <v>1686</v>
          </cell>
          <cell r="CF109">
            <v>1304</v>
          </cell>
          <cell r="CG109">
            <v>2182.66</v>
          </cell>
          <cell r="CJ109">
            <v>0</v>
          </cell>
          <cell r="CK109">
            <v>0</v>
          </cell>
          <cell r="CL109">
            <v>0</v>
          </cell>
          <cell r="CM109">
            <v>0</v>
          </cell>
          <cell r="CN109">
            <v>0</v>
          </cell>
          <cell r="CO109">
            <v>0</v>
          </cell>
          <cell r="CX109">
            <v>0</v>
          </cell>
          <cell r="CY109">
            <v>0</v>
          </cell>
          <cell r="DB109">
            <v>0</v>
          </cell>
          <cell r="DC109">
            <v>0</v>
          </cell>
          <cell r="DJ109" t="str">
            <v>НКРКП</v>
          </cell>
          <cell r="DL109">
            <v>40816</v>
          </cell>
          <cell r="DM109" t="str">
            <v>№ 55</v>
          </cell>
          <cell r="DT109">
            <v>792.73</v>
          </cell>
        </row>
        <row r="110">
          <cell r="W110">
            <v>226.03</v>
          </cell>
          <cell r="AF110">
            <v>39800</v>
          </cell>
          <cell r="AG110">
            <v>173</v>
          </cell>
          <cell r="AH110">
            <v>231.43570712420768</v>
          </cell>
          <cell r="AM110">
            <v>27540.892800000001</v>
          </cell>
          <cell r="AO110">
            <v>6225067.9995840006</v>
          </cell>
          <cell r="AQ110">
            <v>6373946</v>
          </cell>
          <cell r="AU110">
            <v>0</v>
          </cell>
          <cell r="AW110">
            <v>0</v>
          </cell>
          <cell r="AY110">
            <v>2857722.9999946319</v>
          </cell>
          <cell r="AZ110">
            <v>103.76290343044477</v>
          </cell>
          <cell r="BA110">
            <v>0</v>
          </cell>
          <cell r="BB110">
            <v>0</v>
          </cell>
          <cell r="BC110">
            <v>0</v>
          </cell>
          <cell r="BD110">
            <v>0</v>
          </cell>
          <cell r="BG110">
            <v>0</v>
          </cell>
          <cell r="BH110">
            <v>0</v>
          </cell>
          <cell r="BI110">
            <v>400557</v>
          </cell>
          <cell r="BJ110">
            <v>14.54408188248712</v>
          </cell>
          <cell r="BK110">
            <v>0</v>
          </cell>
          <cell r="BL110">
            <v>0</v>
          </cell>
          <cell r="BM110">
            <v>1375404</v>
          </cell>
          <cell r="BN110">
            <v>49.940428946442864</v>
          </cell>
          <cell r="BO110">
            <v>0</v>
          </cell>
          <cell r="BP110">
            <v>0</v>
          </cell>
          <cell r="BY110">
            <v>1792</v>
          </cell>
          <cell r="CF110">
            <v>3929.1137325999998</v>
          </cell>
          <cell r="CG110">
            <v>727.32</v>
          </cell>
          <cell r="CJ110">
            <v>0</v>
          </cell>
          <cell r="CK110">
            <v>0</v>
          </cell>
          <cell r="CL110">
            <v>0</v>
          </cell>
          <cell r="CM110">
            <v>0</v>
          </cell>
          <cell r="CN110">
            <v>0</v>
          </cell>
          <cell r="CO110">
            <v>0</v>
          </cell>
          <cell r="CX110">
            <v>0</v>
          </cell>
          <cell r="CY110">
            <v>0</v>
          </cell>
          <cell r="DB110">
            <v>0</v>
          </cell>
          <cell r="DC110">
            <v>0</v>
          </cell>
          <cell r="DJ110" t="str">
            <v>НКРЕ</v>
          </cell>
          <cell r="DL110">
            <v>40526</v>
          </cell>
          <cell r="DM110" t="str">
            <v>№ 1713</v>
          </cell>
          <cell r="DO110" t="str">
            <v>Тариф на теплову енергію</v>
          </cell>
          <cell r="DT110">
            <v>248.63</v>
          </cell>
        </row>
        <row r="111">
          <cell r="W111">
            <v>451.92</v>
          </cell>
          <cell r="AF111">
            <v>39862</v>
          </cell>
          <cell r="AG111">
            <v>36</v>
          </cell>
          <cell r="AH111">
            <v>429.3131228538054</v>
          </cell>
          <cell r="AM111">
            <v>5903.4719999999998</v>
          </cell>
          <cell r="AO111">
            <v>2667897.0662400001</v>
          </cell>
          <cell r="AQ111">
            <v>2534438</v>
          </cell>
          <cell r="AU111">
            <v>0</v>
          </cell>
          <cell r="AW111">
            <v>0</v>
          </cell>
          <cell r="AY111">
            <v>1780819.9913349999</v>
          </cell>
          <cell r="AZ111">
            <v>301.65637972620181</v>
          </cell>
          <cell r="BA111">
            <v>0</v>
          </cell>
          <cell r="BB111">
            <v>0</v>
          </cell>
          <cell r="BC111">
            <v>0</v>
          </cell>
          <cell r="BD111">
            <v>0</v>
          </cell>
          <cell r="BG111">
            <v>0</v>
          </cell>
          <cell r="BH111">
            <v>0</v>
          </cell>
          <cell r="BI111">
            <v>85862</v>
          </cell>
          <cell r="BJ111">
            <v>14.544322391975435</v>
          </cell>
          <cell r="BK111">
            <v>0</v>
          </cell>
          <cell r="BL111">
            <v>0</v>
          </cell>
          <cell r="BM111">
            <v>294827</v>
          </cell>
          <cell r="BN111">
            <v>49.941288787344128</v>
          </cell>
          <cell r="BO111">
            <v>0</v>
          </cell>
          <cell r="BP111">
            <v>0</v>
          </cell>
          <cell r="BY111">
            <v>1792</v>
          </cell>
          <cell r="CF111">
            <v>831.28485999999998</v>
          </cell>
          <cell r="CG111">
            <v>2142.25</v>
          </cell>
          <cell r="CJ111">
            <v>0</v>
          </cell>
          <cell r="CK111">
            <v>0</v>
          </cell>
          <cell r="CL111">
            <v>0</v>
          </cell>
          <cell r="CM111">
            <v>0</v>
          </cell>
          <cell r="CN111">
            <v>0</v>
          </cell>
          <cell r="CO111">
            <v>0</v>
          </cell>
          <cell r="CX111">
            <v>0</v>
          </cell>
          <cell r="CY111">
            <v>0</v>
          </cell>
          <cell r="DB111">
            <v>0</v>
          </cell>
          <cell r="DC111">
            <v>0</v>
          </cell>
          <cell r="DJ111" t="str">
            <v>НКРКП</v>
          </cell>
          <cell r="DL111">
            <v>40816</v>
          </cell>
          <cell r="DM111" t="str">
            <v>№ 54</v>
          </cell>
          <cell r="DT111">
            <v>678.57</v>
          </cell>
        </row>
        <row r="112">
          <cell r="W112">
            <v>451.92</v>
          </cell>
          <cell r="AF112">
            <v>39862</v>
          </cell>
          <cell r="AG112">
            <v>36</v>
          </cell>
          <cell r="AH112">
            <v>429.3132551679962</v>
          </cell>
          <cell r="AM112">
            <v>1754.742</v>
          </cell>
          <cell r="AO112">
            <v>793003.00464000006</v>
          </cell>
          <cell r="AQ112">
            <v>753334</v>
          </cell>
          <cell r="AU112">
            <v>0</v>
          </cell>
          <cell r="AW112">
            <v>0</v>
          </cell>
          <cell r="AY112">
            <v>529312.99976499996</v>
          </cell>
          <cell r="AZ112">
            <v>301.64719358458393</v>
          </cell>
          <cell r="BA112">
            <v>0</v>
          </cell>
          <cell r="BB112">
            <v>0</v>
          </cell>
          <cell r="BC112">
            <v>0</v>
          </cell>
          <cell r="BD112">
            <v>0</v>
          </cell>
          <cell r="BG112">
            <v>0</v>
          </cell>
          <cell r="BH112">
            <v>0</v>
          </cell>
          <cell r="BI112">
            <v>25521</v>
          </cell>
          <cell r="BJ112">
            <v>14.544018436898416</v>
          </cell>
          <cell r="BK112">
            <v>0</v>
          </cell>
          <cell r="BL112">
            <v>0</v>
          </cell>
          <cell r="BM112">
            <v>87634</v>
          </cell>
          <cell r="BN112">
            <v>49.941244923755171</v>
          </cell>
          <cell r="BO112">
            <v>0</v>
          </cell>
          <cell r="BP112">
            <v>0</v>
          </cell>
          <cell r="BY112">
            <v>1792</v>
          </cell>
          <cell r="CF112">
            <v>247.08274</v>
          </cell>
          <cell r="CG112">
            <v>2142.25</v>
          </cell>
          <cell r="CJ112">
            <v>0</v>
          </cell>
          <cell r="CK112">
            <v>0</v>
          </cell>
          <cell r="CL112">
            <v>0</v>
          </cell>
          <cell r="CM112">
            <v>0</v>
          </cell>
          <cell r="CN112">
            <v>0</v>
          </cell>
          <cell r="CO112">
            <v>0</v>
          </cell>
          <cell r="CX112">
            <v>0</v>
          </cell>
          <cell r="CY112">
            <v>0</v>
          </cell>
          <cell r="DB112">
            <v>0</v>
          </cell>
          <cell r="DC112">
            <v>0</v>
          </cell>
          <cell r="DJ112" t="str">
            <v>НКРКП</v>
          </cell>
          <cell r="DL112">
            <v>40816</v>
          </cell>
          <cell r="DM112" t="str">
            <v>№ 54</v>
          </cell>
          <cell r="DT112">
            <v>678.57</v>
          </cell>
        </row>
        <row r="113">
          <cell r="W113">
            <v>206.3</v>
          </cell>
          <cell r="AF113">
            <v>40092</v>
          </cell>
          <cell r="AG113">
            <v>745</v>
          </cell>
          <cell r="AH113">
            <v>213.18598045898659</v>
          </cell>
          <cell r="AM113">
            <v>88020</v>
          </cell>
          <cell r="AO113">
            <v>18158526</v>
          </cell>
          <cell r="AQ113">
            <v>18764630</v>
          </cell>
          <cell r="AU113">
            <v>0</v>
          </cell>
          <cell r="AW113">
            <v>0</v>
          </cell>
          <cell r="AY113">
            <v>10024651.999955868</v>
          </cell>
          <cell r="AZ113">
            <v>113.89061576864199</v>
          </cell>
          <cell r="BA113">
            <v>0</v>
          </cell>
          <cell r="BB113">
            <v>0</v>
          </cell>
          <cell r="BC113">
            <v>0</v>
          </cell>
          <cell r="BD113">
            <v>0</v>
          </cell>
          <cell r="BG113">
            <v>0</v>
          </cell>
          <cell r="BH113">
            <v>0</v>
          </cell>
          <cell r="BI113">
            <v>1713940</v>
          </cell>
          <cell r="BJ113">
            <v>19.472165416950691</v>
          </cell>
          <cell r="BK113">
            <v>0</v>
          </cell>
          <cell r="BL113">
            <v>0</v>
          </cell>
          <cell r="BM113">
            <v>2579090</v>
          </cell>
          <cell r="BN113">
            <v>29.301181549647808</v>
          </cell>
          <cell r="BO113">
            <v>0</v>
          </cell>
          <cell r="BP113">
            <v>0</v>
          </cell>
          <cell r="BY113">
            <v>1760.26</v>
          </cell>
          <cell r="CF113">
            <v>13783.0006049</v>
          </cell>
          <cell r="CG113">
            <v>727.32</v>
          </cell>
          <cell r="CJ113">
            <v>0</v>
          </cell>
          <cell r="CK113">
            <v>0</v>
          </cell>
          <cell r="CL113">
            <v>0</v>
          </cell>
          <cell r="CM113">
            <v>0</v>
          </cell>
          <cell r="CN113">
            <v>0</v>
          </cell>
          <cell r="CO113">
            <v>0</v>
          </cell>
          <cell r="CX113">
            <v>0</v>
          </cell>
          <cell r="CY113">
            <v>0</v>
          </cell>
          <cell r="DB113">
            <v>0</v>
          </cell>
          <cell r="DC113">
            <v>0</v>
          </cell>
          <cell r="DJ113" t="str">
            <v>НКРЕ</v>
          </cell>
          <cell r="DL113">
            <v>40526</v>
          </cell>
          <cell r="DM113" t="str">
            <v>№ 1718</v>
          </cell>
          <cell r="DO113" t="str">
            <v>тариф на теплову енергію</v>
          </cell>
          <cell r="DT113">
            <v>226.93</v>
          </cell>
        </row>
        <row r="114">
          <cell r="W114">
            <v>486.49</v>
          </cell>
          <cell r="AF114">
            <v>40092</v>
          </cell>
          <cell r="AG114">
            <v>746</v>
          </cell>
          <cell r="AH114">
            <v>441.66814133191764</v>
          </cell>
          <cell r="AM114">
            <v>16953</v>
          </cell>
          <cell r="AO114">
            <v>8247464.9699999997</v>
          </cell>
          <cell r="AQ114">
            <v>7487600</v>
          </cell>
          <cell r="AU114">
            <v>0</v>
          </cell>
          <cell r="AW114">
            <v>0</v>
          </cell>
          <cell r="AY114">
            <v>5794962.2999999998</v>
          </cell>
          <cell r="AZ114">
            <v>341.82518138382585</v>
          </cell>
          <cell r="BA114">
            <v>0</v>
          </cell>
          <cell r="BB114">
            <v>0</v>
          </cell>
          <cell r="BC114">
            <v>0</v>
          </cell>
          <cell r="BD114">
            <v>0</v>
          </cell>
          <cell r="BG114">
            <v>0</v>
          </cell>
          <cell r="BH114">
            <v>0</v>
          </cell>
          <cell r="BI114">
            <v>330110</v>
          </cell>
          <cell r="BJ114">
            <v>19.472069840146286</v>
          </cell>
          <cell r="BK114">
            <v>0</v>
          </cell>
          <cell r="BL114">
            <v>0</v>
          </cell>
          <cell r="BM114">
            <v>496740</v>
          </cell>
          <cell r="BN114">
            <v>29.301008671031674</v>
          </cell>
          <cell r="BO114">
            <v>0</v>
          </cell>
          <cell r="BP114">
            <v>0</v>
          </cell>
          <cell r="BY114">
            <v>1760.26</v>
          </cell>
          <cell r="CF114">
            <v>2655</v>
          </cell>
          <cell r="CG114">
            <v>2182.66</v>
          </cell>
          <cell r="CJ114">
            <v>0</v>
          </cell>
          <cell r="CK114">
            <v>0</v>
          </cell>
          <cell r="CL114">
            <v>0</v>
          </cell>
          <cell r="CM114">
            <v>0</v>
          </cell>
          <cell r="CN114">
            <v>0</v>
          </cell>
          <cell r="CO114">
            <v>0</v>
          </cell>
          <cell r="CX114">
            <v>0</v>
          </cell>
          <cell r="CY114">
            <v>0</v>
          </cell>
          <cell r="DB114">
            <v>0</v>
          </cell>
          <cell r="DC114">
            <v>0</v>
          </cell>
          <cell r="DJ114" t="str">
            <v>НКРКП</v>
          </cell>
          <cell r="DL114">
            <v>40816</v>
          </cell>
          <cell r="DM114" t="str">
            <v>№ 44</v>
          </cell>
          <cell r="DT114">
            <v>732.26</v>
          </cell>
        </row>
        <row r="115">
          <cell r="W115">
            <v>486.49</v>
          </cell>
          <cell r="AF115">
            <v>40092</v>
          </cell>
          <cell r="AG115">
            <v>746</v>
          </cell>
          <cell r="AH115">
            <v>441.66771422585379</v>
          </cell>
          <cell r="AM115">
            <v>9546</v>
          </cell>
          <cell r="AO115">
            <v>4644033.54</v>
          </cell>
          <cell r="AQ115">
            <v>4216160</v>
          </cell>
          <cell r="AU115">
            <v>0</v>
          </cell>
          <cell r="AW115">
            <v>0</v>
          </cell>
          <cell r="AY115">
            <v>3263076.6999999997</v>
          </cell>
          <cell r="AZ115">
            <v>341.82659752776027</v>
          </cell>
          <cell r="BA115">
            <v>0</v>
          </cell>
          <cell r="BB115">
            <v>0</v>
          </cell>
          <cell r="BC115">
            <v>0</v>
          </cell>
          <cell r="BD115">
            <v>0</v>
          </cell>
          <cell r="BG115">
            <v>0</v>
          </cell>
          <cell r="BH115">
            <v>0</v>
          </cell>
          <cell r="BI115">
            <v>185880</v>
          </cell>
          <cell r="BJ115">
            <v>19.472030169704588</v>
          </cell>
          <cell r="BK115">
            <v>0</v>
          </cell>
          <cell r="BL115">
            <v>0</v>
          </cell>
          <cell r="BM115">
            <v>279710</v>
          </cell>
          <cell r="BN115">
            <v>29.301278022208255</v>
          </cell>
          <cell r="BO115">
            <v>0</v>
          </cell>
          <cell r="BP115">
            <v>0</v>
          </cell>
          <cell r="BY115">
            <v>1760.26</v>
          </cell>
          <cell r="CF115">
            <v>1495</v>
          </cell>
          <cell r="CG115">
            <v>2182.66</v>
          </cell>
          <cell r="CJ115">
            <v>0</v>
          </cell>
          <cell r="CK115">
            <v>0</v>
          </cell>
          <cell r="CL115">
            <v>0</v>
          </cell>
          <cell r="CM115">
            <v>0</v>
          </cell>
          <cell r="CN115">
            <v>0</v>
          </cell>
          <cell r="CO115">
            <v>0</v>
          </cell>
          <cell r="CX115">
            <v>0</v>
          </cell>
          <cell r="CY115">
            <v>0</v>
          </cell>
          <cell r="DB115">
            <v>0</v>
          </cell>
          <cell r="DC115">
            <v>0</v>
          </cell>
          <cell r="DJ115" t="str">
            <v>НКРКП</v>
          </cell>
          <cell r="DL115">
            <v>40816</v>
          </cell>
          <cell r="DM115" t="str">
            <v>№ 44</v>
          </cell>
          <cell r="DT115">
            <v>732.26</v>
          </cell>
        </row>
        <row r="116">
          <cell r="W116">
            <v>277.08</v>
          </cell>
          <cell r="AF116">
            <v>39692</v>
          </cell>
          <cell r="AG116">
            <v>429</v>
          </cell>
          <cell r="AH116">
            <v>263.87723154134028</v>
          </cell>
          <cell r="AM116">
            <v>61637.33</v>
          </cell>
          <cell r="AO116">
            <v>17078471.396400001</v>
          </cell>
          <cell r="AQ116">
            <v>16264688</v>
          </cell>
          <cell r="AU116">
            <v>0</v>
          </cell>
          <cell r="AW116">
            <v>0</v>
          </cell>
          <cell r="AY116">
            <v>7326048.7746000001</v>
          </cell>
          <cell r="AZ116">
            <v>118.85733490727129</v>
          </cell>
          <cell r="BA116">
            <v>0</v>
          </cell>
          <cell r="BB116">
            <v>0</v>
          </cell>
          <cell r="BC116">
            <v>0</v>
          </cell>
          <cell r="BD116">
            <v>0</v>
          </cell>
          <cell r="BG116">
            <v>0</v>
          </cell>
          <cell r="BH116">
            <v>0</v>
          </cell>
          <cell r="BI116">
            <v>1302091</v>
          </cell>
          <cell r="BJ116">
            <v>21.125038998282371</v>
          </cell>
          <cell r="BK116">
            <v>0</v>
          </cell>
          <cell r="BL116">
            <v>0</v>
          </cell>
          <cell r="BM116">
            <v>6698485</v>
          </cell>
          <cell r="BN116">
            <v>108.67578138118571</v>
          </cell>
          <cell r="BO116">
            <v>0</v>
          </cell>
          <cell r="BP116">
            <v>0</v>
          </cell>
          <cell r="BY116">
            <v>1844.47</v>
          </cell>
          <cell r="CF116">
            <v>10192.0545</v>
          </cell>
          <cell r="CG116">
            <v>718.8</v>
          </cell>
          <cell r="CJ116">
            <v>0</v>
          </cell>
          <cell r="CK116">
            <v>0</v>
          </cell>
          <cell r="CL116">
            <v>0</v>
          </cell>
          <cell r="CM116">
            <v>0</v>
          </cell>
          <cell r="CN116">
            <v>0</v>
          </cell>
          <cell r="CO116">
            <v>0</v>
          </cell>
          <cell r="CX116">
            <v>0</v>
          </cell>
          <cell r="CY116">
            <v>0</v>
          </cell>
          <cell r="DB116">
            <v>0</v>
          </cell>
          <cell r="DC116">
            <v>0</v>
          </cell>
          <cell r="DJ116" t="str">
            <v>НКРЕ</v>
          </cell>
          <cell r="DL116">
            <v>40526</v>
          </cell>
          <cell r="DM116">
            <v>1809</v>
          </cell>
          <cell r="DO116" t="str">
            <v>тариф на теплову енергію</v>
          </cell>
          <cell r="DT116">
            <v>304.79000000000002</v>
          </cell>
        </row>
        <row r="117">
          <cell r="W117">
            <v>588.33000000000004</v>
          </cell>
          <cell r="AF117">
            <v>39867</v>
          </cell>
          <cell r="AG117">
            <v>608</v>
          </cell>
          <cell r="AH117">
            <v>507.18039659115334</v>
          </cell>
          <cell r="AM117">
            <v>29131.26</v>
          </cell>
          <cell r="AO117">
            <v>17138794.195799999</v>
          </cell>
          <cell r="AQ117">
            <v>14774804</v>
          </cell>
          <cell r="AU117">
            <v>0</v>
          </cell>
          <cell r="AW117">
            <v>0</v>
          </cell>
          <cell r="AY117">
            <v>10224332.856099999</v>
          </cell>
          <cell r="AZ117">
            <v>350.97461819708445</v>
          </cell>
          <cell r="BA117">
            <v>0</v>
          </cell>
          <cell r="BB117">
            <v>0</v>
          </cell>
          <cell r="BC117">
            <v>0</v>
          </cell>
          <cell r="BD117">
            <v>0</v>
          </cell>
          <cell r="BG117">
            <v>0</v>
          </cell>
          <cell r="BH117">
            <v>0</v>
          </cell>
          <cell r="BI117">
            <v>813345</v>
          </cell>
          <cell r="BJ117">
            <v>27.920007579486779</v>
          </cell>
          <cell r="BK117">
            <v>0</v>
          </cell>
          <cell r="BL117">
            <v>0</v>
          </cell>
          <cell r="BM117">
            <v>3260185</v>
          </cell>
          <cell r="BN117">
            <v>111.9136281781152</v>
          </cell>
          <cell r="BO117">
            <v>0</v>
          </cell>
          <cell r="BP117">
            <v>0</v>
          </cell>
          <cell r="BY117">
            <v>1844.47</v>
          </cell>
          <cell r="CF117">
            <v>4772.7075999999997</v>
          </cell>
          <cell r="CG117">
            <v>2142.25</v>
          </cell>
          <cell r="CJ117">
            <v>0</v>
          </cell>
          <cell r="CK117">
            <v>0</v>
          </cell>
          <cell r="CL117">
            <v>0</v>
          </cell>
          <cell r="CM117">
            <v>0</v>
          </cell>
          <cell r="CN117">
            <v>0</v>
          </cell>
          <cell r="CO117">
            <v>0</v>
          </cell>
          <cell r="CX117">
            <v>0</v>
          </cell>
          <cell r="CY117">
            <v>0</v>
          </cell>
          <cell r="DB117">
            <v>0</v>
          </cell>
          <cell r="DC117">
            <v>0</v>
          </cell>
          <cell r="DJ117" t="str">
            <v>НКРКП</v>
          </cell>
          <cell r="DL117">
            <v>40816</v>
          </cell>
          <cell r="DM117" t="str">
            <v>№ 39</v>
          </cell>
          <cell r="DT117">
            <v>852.05</v>
          </cell>
        </row>
        <row r="118">
          <cell r="W118">
            <v>591.80999999999995</v>
          </cell>
          <cell r="AF118">
            <v>39867</v>
          </cell>
          <cell r="AG118">
            <v>609</v>
          </cell>
          <cell r="AH118">
            <v>510.1843964252194</v>
          </cell>
          <cell r="AM118">
            <v>5536.116</v>
          </cell>
          <cell r="AO118">
            <v>3276328.8099599998</v>
          </cell>
          <cell r="AQ118">
            <v>2824440</v>
          </cell>
          <cell r="AU118">
            <v>0</v>
          </cell>
          <cell r="AW118">
            <v>0</v>
          </cell>
          <cell r="AY118">
            <v>1967210.822775</v>
          </cell>
          <cell r="AZ118">
            <v>355.34133005431966</v>
          </cell>
          <cell r="BA118">
            <v>0</v>
          </cell>
          <cell r="BB118">
            <v>0</v>
          </cell>
          <cell r="BC118">
            <v>0</v>
          </cell>
          <cell r="BD118">
            <v>0</v>
          </cell>
          <cell r="BG118">
            <v>0</v>
          </cell>
          <cell r="BH118">
            <v>0</v>
          </cell>
          <cell r="BI118">
            <v>150250</v>
          </cell>
          <cell r="BJ118">
            <v>27.139965997822301</v>
          </cell>
          <cell r="BK118">
            <v>0</v>
          </cell>
          <cell r="BL118">
            <v>0</v>
          </cell>
          <cell r="BM118">
            <v>620988</v>
          </cell>
          <cell r="BN118">
            <v>112.17033747125241</v>
          </cell>
          <cell r="BO118">
            <v>0</v>
          </cell>
          <cell r="BP118">
            <v>0</v>
          </cell>
          <cell r="BY118">
            <v>1844.47</v>
          </cell>
          <cell r="CF118">
            <v>918.29190000000006</v>
          </cell>
          <cell r="CG118">
            <v>2142.25</v>
          </cell>
          <cell r="CJ118">
            <v>0</v>
          </cell>
          <cell r="CK118">
            <v>0</v>
          </cell>
          <cell r="CL118">
            <v>0</v>
          </cell>
          <cell r="CM118">
            <v>0</v>
          </cell>
          <cell r="CN118">
            <v>0</v>
          </cell>
          <cell r="CO118">
            <v>0</v>
          </cell>
          <cell r="CX118">
            <v>0</v>
          </cell>
          <cell r="CY118">
            <v>0</v>
          </cell>
          <cell r="DB118">
            <v>0</v>
          </cell>
          <cell r="DC118">
            <v>0</v>
          </cell>
          <cell r="DJ118" t="str">
            <v>НКРКП</v>
          </cell>
          <cell r="DL118">
            <v>40816</v>
          </cell>
          <cell r="DM118" t="str">
            <v>№ 39</v>
          </cell>
          <cell r="DT118">
            <v>858.81</v>
          </cell>
        </row>
        <row r="119">
          <cell r="W119">
            <v>228.4</v>
          </cell>
          <cell r="AF119">
            <v>39811</v>
          </cell>
          <cell r="AG119">
            <v>526</v>
          </cell>
          <cell r="AH119">
            <v>198.40881582861573</v>
          </cell>
          <cell r="AM119">
            <v>187955.74100000001</v>
          </cell>
          <cell r="AO119">
            <v>42929091.244400002</v>
          </cell>
          <cell r="AQ119">
            <v>37292076</v>
          </cell>
          <cell r="AU119">
            <v>0</v>
          </cell>
          <cell r="AW119">
            <v>0</v>
          </cell>
          <cell r="AY119">
            <v>22573502.999581002</v>
          </cell>
          <cell r="AZ119">
            <v>120.10009845658824</v>
          </cell>
          <cell r="BA119">
            <v>0</v>
          </cell>
          <cell r="BB119">
            <v>0</v>
          </cell>
          <cell r="BC119">
            <v>0</v>
          </cell>
          <cell r="BD119">
            <v>0</v>
          </cell>
          <cell r="BG119">
            <v>0</v>
          </cell>
          <cell r="BH119">
            <v>0</v>
          </cell>
          <cell r="BI119">
            <v>3151987</v>
          </cell>
          <cell r="BJ119">
            <v>16.769836256291846</v>
          </cell>
          <cell r="BK119">
            <v>0</v>
          </cell>
          <cell r="BL119">
            <v>0</v>
          </cell>
          <cell r="BM119">
            <v>7858693.5</v>
          </cell>
          <cell r="BN119">
            <v>41.811404419937347</v>
          </cell>
          <cell r="BO119">
            <v>0</v>
          </cell>
          <cell r="BP119">
            <v>0</v>
          </cell>
          <cell r="BY119">
            <v>2295.64</v>
          </cell>
          <cell r="CF119">
            <v>31291.243415000001</v>
          </cell>
          <cell r="CG119">
            <v>721.4</v>
          </cell>
          <cell r="CJ119">
            <v>0</v>
          </cell>
          <cell r="CK119">
            <v>0</v>
          </cell>
          <cell r="CL119">
            <v>0</v>
          </cell>
          <cell r="CM119">
            <v>0</v>
          </cell>
          <cell r="CN119">
            <v>0</v>
          </cell>
          <cell r="CO119">
            <v>0</v>
          </cell>
          <cell r="CX119">
            <v>0</v>
          </cell>
          <cell r="CY119">
            <v>0</v>
          </cell>
          <cell r="DB119">
            <v>0</v>
          </cell>
          <cell r="DC119">
            <v>0</v>
          </cell>
          <cell r="DJ119" t="str">
            <v>НКРЕ</v>
          </cell>
          <cell r="DL119">
            <v>40526</v>
          </cell>
          <cell r="DM119" t="str">
            <v>№ 1724</v>
          </cell>
          <cell r="DO119" t="str">
            <v>Тариф на теплову енергію</v>
          </cell>
          <cell r="DT119">
            <v>251.42</v>
          </cell>
        </row>
        <row r="120">
          <cell r="W120">
            <v>495.75</v>
          </cell>
          <cell r="AF120">
            <v>39876</v>
          </cell>
          <cell r="AG120">
            <v>145</v>
          </cell>
          <cell r="AH120">
            <v>367.22497131210474</v>
          </cell>
          <cell r="AM120">
            <v>9391.3302999999996</v>
          </cell>
          <cell r="AO120">
            <v>4655751.9962249994</v>
          </cell>
          <cell r="AQ120">
            <v>3448731</v>
          </cell>
          <cell r="AU120">
            <v>0</v>
          </cell>
          <cell r="AW120">
            <v>0</v>
          </cell>
          <cell r="AY120">
            <v>2731824.8350249999</v>
          </cell>
          <cell r="AZ120">
            <v>290.88795173405839</v>
          </cell>
          <cell r="BA120">
            <v>0</v>
          </cell>
          <cell r="BB120">
            <v>0</v>
          </cell>
          <cell r="BC120">
            <v>0</v>
          </cell>
          <cell r="BD120">
            <v>0</v>
          </cell>
          <cell r="BG120">
            <v>0</v>
          </cell>
          <cell r="BH120">
            <v>0</v>
          </cell>
          <cell r="BI120">
            <v>158113</v>
          </cell>
          <cell r="BJ120">
            <v>16.836059956276909</v>
          </cell>
          <cell r="BK120">
            <v>0</v>
          </cell>
          <cell r="BL120">
            <v>0</v>
          </cell>
          <cell r="BM120">
            <v>422044</v>
          </cell>
          <cell r="BN120">
            <v>44.939746182710664</v>
          </cell>
          <cell r="BO120">
            <v>0</v>
          </cell>
          <cell r="BP120">
            <v>0</v>
          </cell>
          <cell r="BY120">
            <v>2295.64</v>
          </cell>
          <cell r="CF120">
            <v>1275.2129</v>
          </cell>
          <cell r="CG120">
            <v>2142.25</v>
          </cell>
          <cell r="CJ120">
            <v>0</v>
          </cell>
          <cell r="CK120">
            <v>0</v>
          </cell>
          <cell r="CL120">
            <v>0</v>
          </cell>
          <cell r="CM120">
            <v>0</v>
          </cell>
          <cell r="CN120">
            <v>0</v>
          </cell>
          <cell r="CO120">
            <v>0</v>
          </cell>
          <cell r="CX120">
            <v>0</v>
          </cell>
          <cell r="CY120">
            <v>0</v>
          </cell>
          <cell r="DB120">
            <v>0</v>
          </cell>
          <cell r="DC120">
            <v>0</v>
          </cell>
          <cell r="DJ120" t="str">
            <v>НКРКП</v>
          </cell>
          <cell r="DL120">
            <v>40942</v>
          </cell>
          <cell r="DM120">
            <v>45</v>
          </cell>
          <cell r="DT120">
            <v>699.2</v>
          </cell>
        </row>
        <row r="121">
          <cell r="W121">
            <v>535.02</v>
          </cell>
          <cell r="AF121">
            <v>39876</v>
          </cell>
          <cell r="AG121">
            <v>146</v>
          </cell>
          <cell r="AH121">
            <v>368.95819140504523</v>
          </cell>
          <cell r="AM121">
            <v>4196.9552000000003</v>
          </cell>
          <cell r="AO121">
            <v>2245454.9711040002</v>
          </cell>
          <cell r="AQ121">
            <v>1548501</v>
          </cell>
          <cell r="AU121">
            <v>0</v>
          </cell>
          <cell r="AW121">
            <v>0</v>
          </cell>
          <cell r="AY121">
            <v>1227067.9465000001</v>
          </cell>
          <cell r="AZ121">
            <v>292.37098992622077</v>
          </cell>
          <cell r="BA121">
            <v>0</v>
          </cell>
          <cell r="BB121">
            <v>0</v>
          </cell>
          <cell r="BC121">
            <v>0</v>
          </cell>
          <cell r="BD121">
            <v>0</v>
          </cell>
          <cell r="BG121">
            <v>0</v>
          </cell>
          <cell r="BH121">
            <v>0</v>
          </cell>
          <cell r="BI121">
            <v>70660</v>
          </cell>
          <cell r="BJ121">
            <v>16.836014832848345</v>
          </cell>
          <cell r="BK121">
            <v>0</v>
          </cell>
          <cell r="BL121">
            <v>0</v>
          </cell>
          <cell r="BM121">
            <v>188610</v>
          </cell>
          <cell r="BN121">
            <v>44.939722015617413</v>
          </cell>
          <cell r="BO121">
            <v>0</v>
          </cell>
          <cell r="BP121">
            <v>0</v>
          </cell>
          <cell r="BY121">
            <v>2295.64</v>
          </cell>
          <cell r="CF121">
            <v>572.79399999999998</v>
          </cell>
          <cell r="CG121">
            <v>2142.25</v>
          </cell>
          <cell r="CJ121">
            <v>0</v>
          </cell>
          <cell r="CK121">
            <v>0</v>
          </cell>
          <cell r="CL121">
            <v>0</v>
          </cell>
          <cell r="CM121">
            <v>0</v>
          </cell>
          <cell r="CN121">
            <v>0</v>
          </cell>
          <cell r="CO121">
            <v>0</v>
          </cell>
          <cell r="CX121">
            <v>0</v>
          </cell>
          <cell r="CY121">
            <v>0</v>
          </cell>
          <cell r="DB121">
            <v>0</v>
          </cell>
          <cell r="DC121">
            <v>0</v>
          </cell>
          <cell r="DJ121" t="str">
            <v>НКРКП</v>
          </cell>
          <cell r="DL121">
            <v>40942</v>
          </cell>
          <cell r="DM121">
            <v>45</v>
          </cell>
          <cell r="DT121">
            <v>777.03</v>
          </cell>
        </row>
        <row r="122">
          <cell r="W122">
            <v>305.61</v>
          </cell>
          <cell r="AF122">
            <v>40417</v>
          </cell>
          <cell r="AG122">
            <v>108</v>
          </cell>
          <cell r="AH122">
            <v>291.06413392806411</v>
          </cell>
          <cell r="AM122">
            <v>12144.43</v>
          </cell>
          <cell r="AO122">
            <v>3711459.2523000003</v>
          </cell>
          <cell r="AQ122">
            <v>3534808</v>
          </cell>
          <cell r="AU122">
            <v>0</v>
          </cell>
          <cell r="AW122">
            <v>0</v>
          </cell>
          <cell r="AY122">
            <v>2070270.69</v>
          </cell>
          <cell r="AZ122">
            <v>170.47079937057563</v>
          </cell>
          <cell r="BA122">
            <v>0</v>
          </cell>
          <cell r="BB122">
            <v>0</v>
          </cell>
          <cell r="BC122">
            <v>0</v>
          </cell>
          <cell r="BD122">
            <v>0</v>
          </cell>
          <cell r="BG122">
            <v>0</v>
          </cell>
          <cell r="BH122">
            <v>0</v>
          </cell>
          <cell r="BI122">
            <v>318108</v>
          </cell>
          <cell r="BJ122">
            <v>26.193736552477144</v>
          </cell>
          <cell r="BK122">
            <v>0</v>
          </cell>
          <cell r="BL122">
            <v>0</v>
          </cell>
          <cell r="BM122">
            <v>1015427</v>
          </cell>
          <cell r="BN122">
            <v>83.612569713028932</v>
          </cell>
          <cell r="BO122">
            <v>0</v>
          </cell>
          <cell r="BP122">
            <v>0</v>
          </cell>
          <cell r="BY122">
            <v>1821.2</v>
          </cell>
          <cell r="CF122">
            <v>1897.59</v>
          </cell>
          <cell r="CG122">
            <v>1091</v>
          </cell>
          <cell r="CJ122">
            <v>0</v>
          </cell>
          <cell r="CK122">
            <v>0</v>
          </cell>
          <cell r="CL122">
            <v>0</v>
          </cell>
          <cell r="CM122">
            <v>0</v>
          </cell>
          <cell r="CN122">
            <v>0</v>
          </cell>
          <cell r="CO122">
            <v>0</v>
          </cell>
          <cell r="CX122">
            <v>0</v>
          </cell>
          <cell r="CY122">
            <v>0</v>
          </cell>
          <cell r="DB122">
            <v>0</v>
          </cell>
          <cell r="DC122">
            <v>0</v>
          </cell>
          <cell r="DJ122" t="str">
            <v>МОС</v>
          </cell>
          <cell r="DL122">
            <v>40843</v>
          </cell>
          <cell r="DM122" t="str">
            <v>№ 159</v>
          </cell>
          <cell r="DO122" t="str">
            <v>тариф на теплову енергію</v>
          </cell>
          <cell r="DT122">
            <v>305.61</v>
          </cell>
        </row>
        <row r="123">
          <cell r="W123">
            <v>576.67999999999995</v>
          </cell>
          <cell r="AF123">
            <v>40417</v>
          </cell>
          <cell r="AG123">
            <v>109</v>
          </cell>
          <cell r="AH123">
            <v>505.85658120815594</v>
          </cell>
          <cell r="AM123">
            <v>9451.76</v>
          </cell>
          <cell r="AO123">
            <v>5450640.9567999998</v>
          </cell>
          <cell r="AQ123">
            <v>4781235</v>
          </cell>
          <cell r="AU123">
            <v>0</v>
          </cell>
          <cell r="AW123">
            <v>0</v>
          </cell>
          <cell r="AY123">
            <v>3641381.9138000002</v>
          </cell>
          <cell r="AZ123">
            <v>385.25966738469873</v>
          </cell>
          <cell r="BA123">
            <v>0</v>
          </cell>
          <cell r="BB123">
            <v>0</v>
          </cell>
          <cell r="BC123">
            <v>0</v>
          </cell>
          <cell r="BD123">
            <v>0</v>
          </cell>
          <cell r="BG123">
            <v>0</v>
          </cell>
          <cell r="BH123">
            <v>0</v>
          </cell>
          <cell r="BI123">
            <v>247576</v>
          </cell>
          <cell r="BJ123">
            <v>26.193640126283359</v>
          </cell>
          <cell r="BK123">
            <v>0</v>
          </cell>
          <cell r="BL123">
            <v>0</v>
          </cell>
          <cell r="BM123">
            <v>790319</v>
          </cell>
          <cell r="BN123">
            <v>83.616067272127097</v>
          </cell>
          <cell r="BO123">
            <v>0</v>
          </cell>
          <cell r="BP123">
            <v>0</v>
          </cell>
          <cell r="BY123">
            <v>1821.2</v>
          </cell>
          <cell r="CF123">
            <v>1477.27</v>
          </cell>
          <cell r="CG123">
            <v>2464.94</v>
          </cell>
          <cell r="CJ123">
            <v>0</v>
          </cell>
          <cell r="CK123">
            <v>0</v>
          </cell>
          <cell r="CL123">
            <v>0</v>
          </cell>
          <cell r="CM123">
            <v>0</v>
          </cell>
          <cell r="CN123">
            <v>0</v>
          </cell>
          <cell r="CO123">
            <v>0</v>
          </cell>
          <cell r="CX123">
            <v>0</v>
          </cell>
          <cell r="CY123">
            <v>0</v>
          </cell>
          <cell r="DB123">
            <v>0</v>
          </cell>
          <cell r="DC123">
            <v>0</v>
          </cell>
          <cell r="DJ123" t="str">
            <v>МОС</v>
          </cell>
          <cell r="DL123">
            <v>40843</v>
          </cell>
          <cell r="DM123" t="str">
            <v>№ 159</v>
          </cell>
          <cell r="DT123">
            <v>771.81</v>
          </cell>
        </row>
        <row r="124">
          <cell r="W124">
            <v>632.32000000000005</v>
          </cell>
          <cell r="AF124">
            <v>40417</v>
          </cell>
          <cell r="AG124">
            <v>110</v>
          </cell>
          <cell r="AH124">
            <v>505.85727990934322</v>
          </cell>
          <cell r="AM124">
            <v>1553.11</v>
          </cell>
          <cell r="AO124">
            <v>982062.51520000002</v>
          </cell>
          <cell r="AQ124">
            <v>785652</v>
          </cell>
          <cell r="AU124">
            <v>0</v>
          </cell>
          <cell r="AW124">
            <v>0</v>
          </cell>
          <cell r="AY124">
            <v>598348.97632020002</v>
          </cell>
          <cell r="AZ124">
            <v>385.25859489681994</v>
          </cell>
          <cell r="BA124">
            <v>0</v>
          </cell>
          <cell r="BB124">
            <v>0</v>
          </cell>
          <cell r="BC124">
            <v>0</v>
          </cell>
          <cell r="BD124">
            <v>0</v>
          </cell>
          <cell r="BG124">
            <v>0</v>
          </cell>
          <cell r="BH124">
            <v>0</v>
          </cell>
          <cell r="BI124">
            <v>40681</v>
          </cell>
          <cell r="BJ124">
            <v>26.193250960975078</v>
          </cell>
          <cell r="BK124">
            <v>0</v>
          </cell>
          <cell r="BL124">
            <v>0</v>
          </cell>
          <cell r="BM124">
            <v>129862</v>
          </cell>
          <cell r="BN124">
            <v>83.614167702223284</v>
          </cell>
          <cell r="BO124">
            <v>0</v>
          </cell>
          <cell r="BP124">
            <v>0</v>
          </cell>
          <cell r="BY124">
            <v>1821.2</v>
          </cell>
          <cell r="CF124">
            <v>242.74383</v>
          </cell>
          <cell r="CG124">
            <v>2464.94</v>
          </cell>
          <cell r="CJ124">
            <v>0</v>
          </cell>
          <cell r="CK124">
            <v>0</v>
          </cell>
          <cell r="CL124">
            <v>0</v>
          </cell>
          <cell r="CM124">
            <v>0</v>
          </cell>
          <cell r="CN124">
            <v>0</v>
          </cell>
          <cell r="CO124">
            <v>0</v>
          </cell>
          <cell r="CX124">
            <v>0</v>
          </cell>
          <cell r="CY124">
            <v>0</v>
          </cell>
          <cell r="DB124">
            <v>0</v>
          </cell>
          <cell r="DC124">
            <v>0</v>
          </cell>
          <cell r="DJ124" t="str">
            <v>МОС</v>
          </cell>
          <cell r="DL124">
            <v>40843</v>
          </cell>
          <cell r="DM124" t="str">
            <v>№ 159</v>
          </cell>
          <cell r="DT124">
            <v>833.47</v>
          </cell>
        </row>
        <row r="125">
          <cell r="W125">
            <v>220.51</v>
          </cell>
          <cell r="AF125">
            <v>40093</v>
          </cell>
          <cell r="AG125">
            <v>696</v>
          </cell>
          <cell r="AH125">
            <v>220.51</v>
          </cell>
          <cell r="AM125">
            <v>41200</v>
          </cell>
          <cell r="AO125">
            <v>9085012</v>
          </cell>
          <cell r="AQ125">
            <v>9085012</v>
          </cell>
          <cell r="AU125">
            <v>0</v>
          </cell>
          <cell r="AW125">
            <v>0</v>
          </cell>
          <cell r="AY125">
            <v>4716524.7360000005</v>
          </cell>
          <cell r="AZ125">
            <v>114.47875572815535</v>
          </cell>
          <cell r="BA125">
            <v>0</v>
          </cell>
          <cell r="BB125">
            <v>0</v>
          </cell>
          <cell r="BC125">
            <v>0</v>
          </cell>
          <cell r="BD125">
            <v>0</v>
          </cell>
          <cell r="BG125">
            <v>0</v>
          </cell>
          <cell r="BH125">
            <v>0</v>
          </cell>
          <cell r="BI125">
            <v>909300</v>
          </cell>
          <cell r="BJ125">
            <v>22.070388349514563</v>
          </cell>
          <cell r="BK125">
            <v>0</v>
          </cell>
          <cell r="BL125">
            <v>0</v>
          </cell>
          <cell r="BM125">
            <v>2304847</v>
          </cell>
          <cell r="BN125">
            <v>55.942888349514561</v>
          </cell>
          <cell r="BO125">
            <v>0</v>
          </cell>
          <cell r="BP125">
            <v>0</v>
          </cell>
          <cell r="BY125">
            <v>1090</v>
          </cell>
          <cell r="CF125">
            <v>6484.8</v>
          </cell>
          <cell r="CG125">
            <v>727.32</v>
          </cell>
          <cell r="CJ125">
            <v>0</v>
          </cell>
          <cell r="CK125">
            <v>0</v>
          </cell>
          <cell r="CL125">
            <v>0</v>
          </cell>
          <cell r="CM125">
            <v>0</v>
          </cell>
          <cell r="CN125">
            <v>0</v>
          </cell>
          <cell r="CO125">
            <v>0</v>
          </cell>
          <cell r="CX125">
            <v>0</v>
          </cell>
          <cell r="CY125">
            <v>0</v>
          </cell>
          <cell r="DB125">
            <v>0</v>
          </cell>
          <cell r="DC125">
            <v>0</v>
          </cell>
          <cell r="DJ125" t="str">
            <v>МОС</v>
          </cell>
          <cell r="DL125">
            <v>40491</v>
          </cell>
          <cell r="DM125" t="str">
            <v>№ 338</v>
          </cell>
          <cell r="DO125" t="str">
            <v>тариф на послуги з теплопостачання для населення (споживачам з встановленими лічильниками)</v>
          </cell>
          <cell r="DT125">
            <v>220.51</v>
          </cell>
        </row>
        <row r="126">
          <cell r="W126">
            <v>576.38</v>
          </cell>
          <cell r="AF126">
            <v>40431</v>
          </cell>
          <cell r="AG126">
            <v>978</v>
          </cell>
          <cell r="AH126">
            <v>501.2</v>
          </cell>
          <cell r="AM126">
            <v>19300</v>
          </cell>
          <cell r="AO126">
            <v>11124134</v>
          </cell>
          <cell r="AQ126">
            <v>9673160</v>
          </cell>
          <cell r="AU126">
            <v>0</v>
          </cell>
          <cell r="AW126">
            <v>0</v>
          </cell>
          <cell r="AY126">
            <v>7598037.9965841984</v>
          </cell>
          <cell r="AZ126">
            <v>393.6807252116165</v>
          </cell>
          <cell r="BA126">
            <v>0</v>
          </cell>
          <cell r="BB126">
            <v>0</v>
          </cell>
          <cell r="BC126">
            <v>0</v>
          </cell>
          <cell r="BD126">
            <v>0</v>
          </cell>
          <cell r="BG126">
            <v>0</v>
          </cell>
          <cell r="BH126">
            <v>0</v>
          </cell>
          <cell r="BI126">
            <v>425877</v>
          </cell>
          <cell r="BJ126">
            <v>22.066165803108809</v>
          </cell>
          <cell r="BK126">
            <v>0</v>
          </cell>
          <cell r="BL126">
            <v>0</v>
          </cell>
          <cell r="BM126">
            <v>1079698</v>
          </cell>
          <cell r="BN126">
            <v>55.942901554404145</v>
          </cell>
          <cell r="BO126">
            <v>0</v>
          </cell>
          <cell r="BP126">
            <v>0</v>
          </cell>
          <cell r="BY126">
            <v>1090</v>
          </cell>
          <cell r="CF126">
            <v>3029.8348299999998</v>
          </cell>
          <cell r="CG126">
            <v>2507.7399999999998</v>
          </cell>
          <cell r="CJ126">
            <v>0</v>
          </cell>
          <cell r="CK126">
            <v>0</v>
          </cell>
          <cell r="CL126">
            <v>0</v>
          </cell>
          <cell r="CM126">
            <v>0</v>
          </cell>
          <cell r="CN126">
            <v>0</v>
          </cell>
          <cell r="CO126">
            <v>0</v>
          </cell>
          <cell r="CX126">
            <v>0</v>
          </cell>
          <cell r="CY126">
            <v>0</v>
          </cell>
          <cell r="DB126">
            <v>0</v>
          </cell>
          <cell r="DC126">
            <v>0</v>
          </cell>
          <cell r="DJ126" t="str">
            <v>НКРКП</v>
          </cell>
          <cell r="DL126">
            <v>40942</v>
          </cell>
          <cell r="DM126" t="str">
            <v>№ 48</v>
          </cell>
          <cell r="DT126">
            <v>799.35</v>
          </cell>
        </row>
        <row r="127">
          <cell r="W127">
            <v>732.99</v>
          </cell>
          <cell r="AF127">
            <v>40431</v>
          </cell>
          <cell r="AG127">
            <v>979</v>
          </cell>
          <cell r="AH127">
            <v>488.69</v>
          </cell>
          <cell r="AM127">
            <v>2600</v>
          </cell>
          <cell r="AO127">
            <v>1905774</v>
          </cell>
          <cell r="AQ127">
            <v>1270594</v>
          </cell>
          <cell r="AU127">
            <v>0</v>
          </cell>
          <cell r="AW127">
            <v>0</v>
          </cell>
          <cell r="AY127">
            <v>1023568.9999980448</v>
          </cell>
          <cell r="AZ127">
            <v>393.6803846146326</v>
          </cell>
          <cell r="BA127">
            <v>0</v>
          </cell>
          <cell r="BB127">
            <v>0</v>
          </cell>
          <cell r="BC127">
            <v>0</v>
          </cell>
          <cell r="BD127">
            <v>0</v>
          </cell>
          <cell r="BG127">
            <v>0</v>
          </cell>
          <cell r="BH127">
            <v>0</v>
          </cell>
          <cell r="BI127">
            <v>57372</v>
          </cell>
          <cell r="BJ127">
            <v>22.066153846153846</v>
          </cell>
          <cell r="BK127">
            <v>0</v>
          </cell>
          <cell r="BL127">
            <v>0</v>
          </cell>
          <cell r="BM127">
            <v>145451</v>
          </cell>
          <cell r="BN127">
            <v>55.942692307692305</v>
          </cell>
          <cell r="BO127">
            <v>0</v>
          </cell>
          <cell r="BP127">
            <v>0</v>
          </cell>
          <cell r="BY127">
            <v>1090</v>
          </cell>
          <cell r="CF127">
            <v>408.16392448900001</v>
          </cell>
          <cell r="CG127">
            <v>2507.7399999999998</v>
          </cell>
          <cell r="CJ127">
            <v>0</v>
          </cell>
          <cell r="CK127">
            <v>0</v>
          </cell>
          <cell r="CL127">
            <v>0</v>
          </cell>
          <cell r="CM127">
            <v>0</v>
          </cell>
          <cell r="CN127">
            <v>0</v>
          </cell>
          <cell r="CO127">
            <v>0</v>
          </cell>
          <cell r="CX127">
            <v>0</v>
          </cell>
          <cell r="CY127">
            <v>0</v>
          </cell>
          <cell r="DB127">
            <v>0</v>
          </cell>
          <cell r="DC127">
            <v>0</v>
          </cell>
          <cell r="DJ127" t="str">
            <v>НКРКП</v>
          </cell>
          <cell r="DL127">
            <v>40942</v>
          </cell>
          <cell r="DM127" t="str">
            <v>№ 48</v>
          </cell>
          <cell r="DT127">
            <v>955.96</v>
          </cell>
        </row>
        <row r="128">
          <cell r="W128">
            <v>217.78</v>
          </cell>
          <cell r="AF128">
            <v>39794</v>
          </cell>
          <cell r="AG128" t="str">
            <v>4/6-5/3952</v>
          </cell>
          <cell r="AH128">
            <v>201.65055097597383</v>
          </cell>
          <cell r="AM128">
            <v>105177</v>
          </cell>
          <cell r="AO128">
            <v>22905447.059999999</v>
          </cell>
          <cell r="AQ128">
            <v>21209000</v>
          </cell>
          <cell r="AU128">
            <v>0</v>
          </cell>
          <cell r="AW128">
            <v>0</v>
          </cell>
          <cell r="AY128">
            <v>12418989</v>
          </cell>
          <cell r="AZ128">
            <v>118.07704155851565</v>
          </cell>
          <cell r="BA128">
            <v>0</v>
          </cell>
          <cell r="BB128">
            <v>0</v>
          </cell>
          <cell r="BC128">
            <v>0</v>
          </cell>
          <cell r="BD128">
            <v>0</v>
          </cell>
          <cell r="BG128">
            <v>0</v>
          </cell>
          <cell r="BH128">
            <v>0</v>
          </cell>
          <cell r="BI128">
            <v>2355000</v>
          </cell>
          <cell r="BJ128">
            <v>22.390826891810946</v>
          </cell>
          <cell r="BK128">
            <v>0</v>
          </cell>
          <cell r="BL128">
            <v>0</v>
          </cell>
          <cell r="BM128">
            <v>874800</v>
          </cell>
          <cell r="BN128">
            <v>8.3174077982828951</v>
          </cell>
          <cell r="BO128">
            <v>0</v>
          </cell>
          <cell r="BP128">
            <v>0</v>
          </cell>
          <cell r="BY128">
            <v>1275</v>
          </cell>
          <cell r="CF128">
            <v>17075</v>
          </cell>
          <cell r="CG128">
            <v>727.32</v>
          </cell>
          <cell r="CJ128">
            <v>0</v>
          </cell>
          <cell r="CK128">
            <v>0</v>
          </cell>
          <cell r="CL128">
            <v>0</v>
          </cell>
          <cell r="CM128">
            <v>0</v>
          </cell>
          <cell r="CN128">
            <v>0</v>
          </cell>
          <cell r="CO128">
            <v>0</v>
          </cell>
          <cell r="CX128">
            <v>0</v>
          </cell>
          <cell r="CY128">
            <v>0</v>
          </cell>
          <cell r="DB128">
            <v>0</v>
          </cell>
          <cell r="DC128">
            <v>0</v>
          </cell>
          <cell r="DJ128" t="str">
            <v>НКРЕ</v>
          </cell>
          <cell r="DL128">
            <v>40526</v>
          </cell>
          <cell r="DM128" t="str">
            <v>№ 1840</v>
          </cell>
          <cell r="DO128" t="str">
            <v>Тариф на теплову енергію</v>
          </cell>
          <cell r="DT128">
            <v>239.56</v>
          </cell>
        </row>
        <row r="129">
          <cell r="W129">
            <v>510.67</v>
          </cell>
          <cell r="AF129">
            <v>39853</v>
          </cell>
          <cell r="AG129" t="str">
            <v>6/1/1-57</v>
          </cell>
          <cell r="AH129">
            <v>431.35162928208752</v>
          </cell>
          <cell r="AM129">
            <v>23338.5</v>
          </cell>
          <cell r="AO129">
            <v>11918271.795</v>
          </cell>
          <cell r="AQ129">
            <v>10067100</v>
          </cell>
          <cell r="AU129">
            <v>0</v>
          </cell>
          <cell r="AW129">
            <v>0</v>
          </cell>
          <cell r="AY129">
            <v>8116985.25</v>
          </cell>
          <cell r="AZ129">
            <v>347.79378494761875</v>
          </cell>
          <cell r="BA129">
            <v>0</v>
          </cell>
          <cell r="BB129">
            <v>0</v>
          </cell>
          <cell r="BC129">
            <v>0</v>
          </cell>
          <cell r="BD129">
            <v>0</v>
          </cell>
          <cell r="BG129">
            <v>0</v>
          </cell>
          <cell r="BH129">
            <v>0</v>
          </cell>
          <cell r="BI129">
            <v>522600</v>
          </cell>
          <cell r="BJ129">
            <v>22.392184587698438</v>
          </cell>
          <cell r="BK129">
            <v>0</v>
          </cell>
          <cell r="BL129">
            <v>0</v>
          </cell>
          <cell r="BM129">
            <v>194100</v>
          </cell>
          <cell r="BN129">
            <v>8.3167298669580312</v>
          </cell>
          <cell r="BO129">
            <v>0</v>
          </cell>
          <cell r="BP129">
            <v>0</v>
          </cell>
          <cell r="BY129">
            <v>1275</v>
          </cell>
          <cell r="CF129">
            <v>3789</v>
          </cell>
          <cell r="CG129">
            <v>2142.25</v>
          </cell>
          <cell r="CJ129">
            <v>0</v>
          </cell>
          <cell r="CK129">
            <v>0</v>
          </cell>
          <cell r="CL129">
            <v>0</v>
          </cell>
          <cell r="CM129">
            <v>0</v>
          </cell>
          <cell r="CN129">
            <v>0</v>
          </cell>
          <cell r="CO129">
            <v>0</v>
          </cell>
          <cell r="CX129">
            <v>0</v>
          </cell>
          <cell r="CY129">
            <v>0</v>
          </cell>
          <cell r="DB129">
            <v>0</v>
          </cell>
          <cell r="DC129">
            <v>0</v>
          </cell>
          <cell r="DJ129" t="str">
            <v>НКРКП</v>
          </cell>
          <cell r="DL129">
            <v>40816</v>
          </cell>
          <cell r="DM129" t="str">
            <v>№ 15</v>
          </cell>
          <cell r="DT129">
            <v>771.97</v>
          </cell>
        </row>
        <row r="130">
          <cell r="W130">
            <v>510.67</v>
          </cell>
          <cell r="AF130">
            <v>39853</v>
          </cell>
          <cell r="AG130" t="str">
            <v>6/1/1-57</v>
          </cell>
          <cell r="AH130">
            <v>431.34658421282626</v>
          </cell>
          <cell r="AM130">
            <v>7551.7</v>
          </cell>
          <cell r="AO130">
            <v>3856426.639</v>
          </cell>
          <cell r="AQ130">
            <v>3257400</v>
          </cell>
          <cell r="AU130">
            <v>0</v>
          </cell>
          <cell r="AW130">
            <v>0</v>
          </cell>
          <cell r="AY130">
            <v>2626398.5</v>
          </cell>
          <cell r="AZ130">
            <v>347.78904087821286</v>
          </cell>
          <cell r="BA130">
            <v>0</v>
          </cell>
          <cell r="BB130">
            <v>0</v>
          </cell>
          <cell r="BC130">
            <v>0</v>
          </cell>
          <cell r="BD130">
            <v>0</v>
          </cell>
          <cell r="BG130">
            <v>0</v>
          </cell>
          <cell r="BH130">
            <v>0</v>
          </cell>
          <cell r="BI130">
            <v>169100</v>
          </cell>
          <cell r="BJ130">
            <v>22.39230901651284</v>
          </cell>
          <cell r="BK130">
            <v>0</v>
          </cell>
          <cell r="BL130">
            <v>0</v>
          </cell>
          <cell r="BM130">
            <v>62800</v>
          </cell>
          <cell r="BN130">
            <v>8.3160083160083165</v>
          </cell>
          <cell r="BO130">
            <v>0</v>
          </cell>
          <cell r="BP130">
            <v>0</v>
          </cell>
          <cell r="BY130">
            <v>1275</v>
          </cell>
          <cell r="CF130">
            <v>1226</v>
          </cell>
          <cell r="CG130">
            <v>2142.25</v>
          </cell>
          <cell r="CJ130">
            <v>0</v>
          </cell>
          <cell r="CK130">
            <v>0</v>
          </cell>
          <cell r="CL130">
            <v>0</v>
          </cell>
          <cell r="CM130">
            <v>0</v>
          </cell>
          <cell r="CN130">
            <v>0</v>
          </cell>
          <cell r="CO130">
            <v>0</v>
          </cell>
          <cell r="CX130">
            <v>0</v>
          </cell>
          <cell r="CY130">
            <v>0</v>
          </cell>
          <cell r="DB130">
            <v>0</v>
          </cell>
          <cell r="DC130">
            <v>0</v>
          </cell>
          <cell r="DJ130" t="str">
            <v>НКРКП</v>
          </cell>
          <cell r="DL130">
            <v>40816</v>
          </cell>
          <cell r="DM130" t="str">
            <v>№ 15</v>
          </cell>
          <cell r="DT130">
            <v>771.97</v>
          </cell>
        </row>
        <row r="131">
          <cell r="W131">
            <v>247.38</v>
          </cell>
          <cell r="AF131">
            <v>39790</v>
          </cell>
          <cell r="AG131">
            <v>572</v>
          </cell>
          <cell r="AH131">
            <v>266.42802741812642</v>
          </cell>
          <cell r="AM131">
            <v>10504</v>
          </cell>
          <cell r="AO131">
            <v>2598479.52</v>
          </cell>
          <cell r="AQ131">
            <v>2798560</v>
          </cell>
          <cell r="AU131">
            <v>0</v>
          </cell>
          <cell r="AW131">
            <v>0</v>
          </cell>
          <cell r="AY131">
            <v>1291780</v>
          </cell>
          <cell r="AZ131">
            <v>122.97981721249047</v>
          </cell>
          <cell r="BA131">
            <v>0</v>
          </cell>
          <cell r="BB131">
            <v>0</v>
          </cell>
          <cell r="BC131">
            <v>0</v>
          </cell>
          <cell r="BD131">
            <v>0</v>
          </cell>
          <cell r="BG131">
            <v>0</v>
          </cell>
          <cell r="BH131">
            <v>0</v>
          </cell>
          <cell r="BI131">
            <v>230050</v>
          </cell>
          <cell r="BJ131">
            <v>21.90118050266565</v>
          </cell>
          <cell r="BK131">
            <v>0</v>
          </cell>
          <cell r="BL131">
            <v>0</v>
          </cell>
          <cell r="BM131">
            <v>1009690</v>
          </cell>
          <cell r="BN131">
            <v>96.124333587204873</v>
          </cell>
          <cell r="BO131">
            <v>0</v>
          </cell>
          <cell r="BP131">
            <v>0</v>
          </cell>
          <cell r="BY131">
            <v>2113.6</v>
          </cell>
          <cell r="CF131">
            <v>1776.0820546664465</v>
          </cell>
          <cell r="CG131">
            <v>727.32</v>
          </cell>
          <cell r="CJ131">
            <v>0</v>
          </cell>
          <cell r="CK131">
            <v>0</v>
          </cell>
          <cell r="CL131">
            <v>0</v>
          </cell>
          <cell r="CM131">
            <v>0</v>
          </cell>
          <cell r="CN131">
            <v>0</v>
          </cell>
          <cell r="CO131">
            <v>0</v>
          </cell>
          <cell r="CX131">
            <v>0</v>
          </cell>
          <cell r="CY131">
            <v>0</v>
          </cell>
          <cell r="DB131">
            <v>0</v>
          </cell>
          <cell r="DC131">
            <v>0</v>
          </cell>
          <cell r="DJ131" t="str">
            <v>НКРЕ</v>
          </cell>
          <cell r="DL131">
            <v>40526</v>
          </cell>
          <cell r="DM131">
            <v>1706</v>
          </cell>
          <cell r="DO131" t="str">
            <v>тариф на теплову енергію для населення</v>
          </cell>
          <cell r="DT131">
            <v>272.12</v>
          </cell>
        </row>
        <row r="132">
          <cell r="W132">
            <v>602.67499999999995</v>
          </cell>
          <cell r="AF132">
            <v>39856</v>
          </cell>
          <cell r="AG132">
            <v>44</v>
          </cell>
          <cell r="AH132">
            <v>506.45132743362831</v>
          </cell>
          <cell r="AM132">
            <v>12430</v>
          </cell>
          <cell r="AO132">
            <v>7491250.2499999991</v>
          </cell>
          <cell r="AQ132">
            <v>6295190</v>
          </cell>
          <cell r="AU132">
            <v>0</v>
          </cell>
          <cell r="AW132">
            <v>0</v>
          </cell>
          <cell r="AY132">
            <v>4502320</v>
          </cell>
          <cell r="AZ132">
            <v>362.21399839098956</v>
          </cell>
          <cell r="BA132">
            <v>0</v>
          </cell>
          <cell r="BB132">
            <v>0</v>
          </cell>
          <cell r="BC132">
            <v>0</v>
          </cell>
          <cell r="BD132">
            <v>0</v>
          </cell>
          <cell r="BG132">
            <v>0</v>
          </cell>
          <cell r="BH132">
            <v>0</v>
          </cell>
          <cell r="BI132">
            <v>272210</v>
          </cell>
          <cell r="BJ132">
            <v>21.899436846339501</v>
          </cell>
          <cell r="BK132">
            <v>0</v>
          </cell>
          <cell r="BL132">
            <v>0</v>
          </cell>
          <cell r="BM132">
            <v>1194760</v>
          </cell>
          <cell r="BN132">
            <v>96.119066773934037</v>
          </cell>
          <cell r="BO132">
            <v>0</v>
          </cell>
          <cell r="BP132">
            <v>0</v>
          </cell>
          <cell r="BY132">
            <v>2113.6</v>
          </cell>
          <cell r="CF132">
            <v>2101.6781421402729</v>
          </cell>
          <cell r="CG132">
            <v>2142.25</v>
          </cell>
          <cell r="CJ132">
            <v>0</v>
          </cell>
          <cell r="CK132">
            <v>0</v>
          </cell>
          <cell r="CL132">
            <v>0</v>
          </cell>
          <cell r="CM132">
            <v>0</v>
          </cell>
          <cell r="CN132">
            <v>0</v>
          </cell>
          <cell r="CO132">
            <v>0</v>
          </cell>
          <cell r="CX132">
            <v>0</v>
          </cell>
          <cell r="CY132">
            <v>0</v>
          </cell>
          <cell r="DB132">
            <v>0</v>
          </cell>
          <cell r="DC132">
            <v>0</v>
          </cell>
          <cell r="DJ132" t="str">
            <v>НКРКП</v>
          </cell>
          <cell r="DL132">
            <v>40816</v>
          </cell>
          <cell r="DM132">
            <v>75</v>
          </cell>
          <cell r="DT132">
            <v>874.81</v>
          </cell>
        </row>
        <row r="133">
          <cell r="W133">
            <v>602.67499999999995</v>
          </cell>
          <cell r="AF133">
            <v>39856</v>
          </cell>
          <cell r="AG133">
            <v>44</v>
          </cell>
          <cell r="AH133">
            <v>506.45278450363196</v>
          </cell>
          <cell r="AM133">
            <v>826</v>
          </cell>
          <cell r="AO133">
            <v>497809.55</v>
          </cell>
          <cell r="AQ133">
            <v>418330</v>
          </cell>
          <cell r="AU133">
            <v>0</v>
          </cell>
          <cell r="AW133">
            <v>0</v>
          </cell>
          <cell r="AY133">
            <v>299129.99999999994</v>
          </cell>
          <cell r="AZ133">
            <v>362.14285714285705</v>
          </cell>
          <cell r="BA133">
            <v>0</v>
          </cell>
          <cell r="BB133">
            <v>0</v>
          </cell>
          <cell r="BC133">
            <v>0</v>
          </cell>
          <cell r="BD133">
            <v>0</v>
          </cell>
          <cell r="BG133">
            <v>0</v>
          </cell>
          <cell r="BH133">
            <v>0</v>
          </cell>
          <cell r="BI133">
            <v>18090</v>
          </cell>
          <cell r="BJ133">
            <v>21.900726392251816</v>
          </cell>
          <cell r="BK133">
            <v>0</v>
          </cell>
          <cell r="BL133">
            <v>0</v>
          </cell>
          <cell r="BM133">
            <v>79410</v>
          </cell>
          <cell r="BN133">
            <v>96.13801452784503</v>
          </cell>
          <cell r="BO133">
            <v>0</v>
          </cell>
          <cell r="BP133">
            <v>0</v>
          </cell>
          <cell r="BY133">
            <v>2113.6</v>
          </cell>
          <cell r="CF133">
            <v>139.63356284280545</v>
          </cell>
          <cell r="CG133">
            <v>2142.25</v>
          </cell>
          <cell r="CJ133">
            <v>0</v>
          </cell>
          <cell r="CK133">
            <v>0</v>
          </cell>
          <cell r="CL133">
            <v>0</v>
          </cell>
          <cell r="CM133">
            <v>0</v>
          </cell>
          <cell r="CN133">
            <v>0</v>
          </cell>
          <cell r="CO133">
            <v>0</v>
          </cell>
          <cell r="CX133">
            <v>0</v>
          </cell>
          <cell r="CY133">
            <v>0</v>
          </cell>
          <cell r="DB133">
            <v>0</v>
          </cell>
          <cell r="DC133">
            <v>0</v>
          </cell>
          <cell r="DJ133" t="str">
            <v>НКРКП</v>
          </cell>
          <cell r="DL133">
            <v>40816</v>
          </cell>
          <cell r="DM133">
            <v>75</v>
          </cell>
          <cell r="DT133">
            <v>874.81</v>
          </cell>
        </row>
        <row r="134">
          <cell r="W134">
            <v>266.642</v>
          </cell>
          <cell r="AF134">
            <v>40427</v>
          </cell>
          <cell r="AG134">
            <v>117</v>
          </cell>
          <cell r="AH134">
            <v>242.39648158566669</v>
          </cell>
          <cell r="AM134">
            <v>46214</v>
          </cell>
          <cell r="AO134">
            <v>12322593.388</v>
          </cell>
          <cell r="AQ134">
            <v>11202111</v>
          </cell>
          <cell r="AU134">
            <v>0</v>
          </cell>
          <cell r="AW134">
            <v>0</v>
          </cell>
          <cell r="AY134">
            <v>8253585</v>
          </cell>
          <cell r="AZ134">
            <v>178.59490630544857</v>
          </cell>
          <cell r="BA134">
            <v>0</v>
          </cell>
          <cell r="BB134">
            <v>0</v>
          </cell>
          <cell r="BC134">
            <v>0</v>
          </cell>
          <cell r="BD134">
            <v>0</v>
          </cell>
          <cell r="BG134">
            <v>0</v>
          </cell>
          <cell r="BH134">
            <v>0</v>
          </cell>
          <cell r="BI134">
            <v>908652</v>
          </cell>
          <cell r="BJ134">
            <v>19.66183407625395</v>
          </cell>
          <cell r="BK134">
            <v>0</v>
          </cell>
          <cell r="BL134">
            <v>0</v>
          </cell>
          <cell r="BM134">
            <v>1459668</v>
          </cell>
          <cell r="BN134">
            <v>31.584974250227205</v>
          </cell>
          <cell r="BO134">
            <v>0</v>
          </cell>
          <cell r="BP134">
            <v>0</v>
          </cell>
          <cell r="BY134">
            <v>1275</v>
          </cell>
          <cell r="CF134">
            <v>7565.1558203483046</v>
          </cell>
          <cell r="CG134">
            <v>1091</v>
          </cell>
          <cell r="CJ134">
            <v>0</v>
          </cell>
          <cell r="CK134">
            <v>0</v>
          </cell>
          <cell r="CL134">
            <v>0</v>
          </cell>
          <cell r="CM134">
            <v>0</v>
          </cell>
          <cell r="CN134">
            <v>0</v>
          </cell>
          <cell r="CO134">
            <v>0</v>
          </cell>
          <cell r="CX134">
            <v>0</v>
          </cell>
          <cell r="CY134">
            <v>0</v>
          </cell>
          <cell r="DB134">
            <v>0</v>
          </cell>
          <cell r="DC134">
            <v>0</v>
          </cell>
          <cell r="DJ134" t="str">
            <v>МОС</v>
          </cell>
          <cell r="DL134">
            <v>40448</v>
          </cell>
          <cell r="DM134">
            <v>298</v>
          </cell>
          <cell r="DO134" t="str">
            <v>тариф на теплову енергію</v>
          </cell>
          <cell r="DT134">
            <v>266.642</v>
          </cell>
        </row>
        <row r="135">
          <cell r="W135">
            <v>511.23399999999998</v>
          </cell>
          <cell r="AF135">
            <v>40427</v>
          </cell>
          <cell r="AG135">
            <v>118</v>
          </cell>
          <cell r="AH135">
            <v>456.46159195801982</v>
          </cell>
          <cell r="AM135">
            <v>31634</v>
          </cell>
          <cell r="AO135">
            <v>16172376.355999999</v>
          </cell>
          <cell r="AQ135">
            <v>14439706</v>
          </cell>
          <cell r="AU135">
            <v>0</v>
          </cell>
          <cell r="AW135">
            <v>0</v>
          </cell>
          <cell r="AY135">
            <v>12421371</v>
          </cell>
          <cell r="AZ135">
            <v>392.65887968641334</v>
          </cell>
          <cell r="BA135">
            <v>0</v>
          </cell>
          <cell r="BB135">
            <v>0</v>
          </cell>
          <cell r="BC135">
            <v>0</v>
          </cell>
          <cell r="BD135">
            <v>0</v>
          </cell>
          <cell r="BG135">
            <v>0</v>
          </cell>
          <cell r="BH135">
            <v>0</v>
          </cell>
          <cell r="BI135">
            <v>621984</v>
          </cell>
          <cell r="BJ135">
            <v>19.661882784345956</v>
          </cell>
          <cell r="BK135">
            <v>0</v>
          </cell>
          <cell r="BL135">
            <v>0</v>
          </cell>
          <cell r="BM135">
            <v>999162</v>
          </cell>
          <cell r="BN135">
            <v>31.58506670038566</v>
          </cell>
          <cell r="BO135">
            <v>0</v>
          </cell>
          <cell r="BP135">
            <v>0</v>
          </cell>
          <cell r="BY135">
            <v>1275</v>
          </cell>
          <cell r="CF135">
            <v>5178.7216389970563</v>
          </cell>
          <cell r="CG135">
            <v>2398.54</v>
          </cell>
          <cell r="CJ135">
            <v>0</v>
          </cell>
          <cell r="CK135">
            <v>0</v>
          </cell>
          <cell r="CL135">
            <v>0</v>
          </cell>
          <cell r="CM135">
            <v>0</v>
          </cell>
          <cell r="CN135">
            <v>0</v>
          </cell>
          <cell r="CO135">
            <v>0</v>
          </cell>
          <cell r="CX135">
            <v>0</v>
          </cell>
          <cell r="CY135">
            <v>0</v>
          </cell>
          <cell r="DB135">
            <v>0</v>
          </cell>
          <cell r="DC135">
            <v>0</v>
          </cell>
          <cell r="DJ135" t="str">
            <v>НКРКП</v>
          </cell>
          <cell r="DL135">
            <v>40836</v>
          </cell>
          <cell r="DM135">
            <v>221</v>
          </cell>
          <cell r="DT135">
            <v>719.28</v>
          </cell>
        </row>
        <row r="136">
          <cell r="W136">
            <v>547.75</v>
          </cell>
          <cell r="AF136">
            <v>40427</v>
          </cell>
          <cell r="AG136">
            <v>119</v>
          </cell>
          <cell r="AH136">
            <v>456.46229581561869</v>
          </cell>
          <cell r="AM136">
            <v>4469</v>
          </cell>
          <cell r="AO136">
            <v>2447894.75</v>
          </cell>
          <cell r="AQ136">
            <v>2039930</v>
          </cell>
          <cell r="AU136">
            <v>0</v>
          </cell>
          <cell r="AW136">
            <v>0</v>
          </cell>
          <cell r="AY136">
            <v>1754794</v>
          </cell>
          <cell r="AZ136">
            <v>392.65920787648241</v>
          </cell>
          <cell r="BA136">
            <v>0</v>
          </cell>
          <cell r="BB136">
            <v>0</v>
          </cell>
          <cell r="BC136">
            <v>0</v>
          </cell>
          <cell r="BD136">
            <v>0</v>
          </cell>
          <cell r="BG136">
            <v>0</v>
          </cell>
          <cell r="BH136">
            <v>0</v>
          </cell>
          <cell r="BI136">
            <v>87869</v>
          </cell>
          <cell r="BJ136">
            <v>19.661893040948758</v>
          </cell>
          <cell r="BK136">
            <v>0</v>
          </cell>
          <cell r="BL136">
            <v>0</v>
          </cell>
          <cell r="BM136">
            <v>141154</v>
          </cell>
          <cell r="BN136">
            <v>31.58514208995301</v>
          </cell>
          <cell r="BO136">
            <v>0</v>
          </cell>
          <cell r="BP136">
            <v>0</v>
          </cell>
          <cell r="BY136">
            <v>1275</v>
          </cell>
          <cell r="CF136">
            <v>731.60922894760984</v>
          </cell>
          <cell r="CG136">
            <v>2398.54</v>
          </cell>
          <cell r="CJ136">
            <v>0</v>
          </cell>
          <cell r="CK136">
            <v>0</v>
          </cell>
          <cell r="CL136">
            <v>0</v>
          </cell>
          <cell r="CM136">
            <v>0</v>
          </cell>
          <cell r="CN136">
            <v>0</v>
          </cell>
          <cell r="CO136">
            <v>0</v>
          </cell>
          <cell r="CX136">
            <v>0</v>
          </cell>
          <cell r="CY136">
            <v>0</v>
          </cell>
          <cell r="DB136">
            <v>0</v>
          </cell>
          <cell r="DC136">
            <v>0</v>
          </cell>
          <cell r="DJ136" t="str">
            <v>НКРКП</v>
          </cell>
          <cell r="DL136">
            <v>40836</v>
          </cell>
          <cell r="DM136">
            <v>221</v>
          </cell>
          <cell r="DT136">
            <v>745.66</v>
          </cell>
        </row>
        <row r="137">
          <cell r="W137">
            <v>247.29</v>
          </cell>
          <cell r="AF137">
            <v>40122</v>
          </cell>
          <cell r="AG137">
            <v>260</v>
          </cell>
          <cell r="AH137">
            <v>235.70827285921627</v>
          </cell>
          <cell r="AM137">
            <v>68900</v>
          </cell>
          <cell r="AO137">
            <v>17038281</v>
          </cell>
          <cell r="AQ137">
            <v>16240300</v>
          </cell>
          <cell r="AU137">
            <v>0</v>
          </cell>
          <cell r="AW137">
            <v>0</v>
          </cell>
          <cell r="AY137">
            <v>9318309</v>
          </cell>
          <cell r="AZ137">
            <v>135.24396226415095</v>
          </cell>
          <cell r="BA137">
            <v>0</v>
          </cell>
          <cell r="BB137">
            <v>0</v>
          </cell>
          <cell r="BC137">
            <v>0</v>
          </cell>
          <cell r="BD137">
            <v>0</v>
          </cell>
          <cell r="BG137">
            <v>0</v>
          </cell>
          <cell r="BH137">
            <v>0</v>
          </cell>
          <cell r="BI137">
            <v>1141300</v>
          </cell>
          <cell r="BJ137">
            <v>16.564586357039186</v>
          </cell>
          <cell r="BK137">
            <v>0</v>
          </cell>
          <cell r="BL137">
            <v>0</v>
          </cell>
          <cell r="BM137">
            <v>3901300</v>
          </cell>
          <cell r="BN137">
            <v>56.622641509433961</v>
          </cell>
          <cell r="BO137">
            <v>0</v>
          </cell>
          <cell r="BP137">
            <v>0</v>
          </cell>
          <cell r="BY137">
            <v>1739</v>
          </cell>
          <cell r="CF137">
            <v>12811.842105263157</v>
          </cell>
          <cell r="CG137">
            <v>727.32</v>
          </cell>
          <cell r="CJ137">
            <v>0</v>
          </cell>
          <cell r="CK137">
            <v>0</v>
          </cell>
          <cell r="CL137">
            <v>0</v>
          </cell>
          <cell r="CM137">
            <v>0</v>
          </cell>
          <cell r="CN137">
            <v>0</v>
          </cell>
          <cell r="CO137">
            <v>0</v>
          </cell>
          <cell r="CX137">
            <v>0</v>
          </cell>
          <cell r="CY137">
            <v>0</v>
          </cell>
          <cell r="DB137">
            <v>0</v>
          </cell>
          <cell r="DC137">
            <v>0</v>
          </cell>
          <cell r="DJ137" t="str">
            <v>НКРЕ</v>
          </cell>
          <cell r="DL137">
            <v>40526</v>
          </cell>
          <cell r="DM137">
            <v>1782</v>
          </cell>
          <cell r="DO137" t="str">
            <v>тариф на теплову енергію для населення</v>
          </cell>
          <cell r="DT137">
            <v>272.02</v>
          </cell>
        </row>
        <row r="138">
          <cell r="W138">
            <v>580.47500000000002</v>
          </cell>
          <cell r="AF138">
            <v>40122</v>
          </cell>
          <cell r="AG138">
            <v>261</v>
          </cell>
          <cell r="AH138">
            <v>505.26950354609932</v>
          </cell>
          <cell r="AM138">
            <v>14100</v>
          </cell>
          <cell r="AO138">
            <v>8184697.5</v>
          </cell>
          <cell r="AQ138">
            <v>7124300</v>
          </cell>
          <cell r="AU138">
            <v>0</v>
          </cell>
          <cell r="AW138">
            <v>0</v>
          </cell>
          <cell r="AY138">
            <v>5722655</v>
          </cell>
          <cell r="AZ138">
            <v>405.86205673758866</v>
          </cell>
          <cell r="BA138">
            <v>0</v>
          </cell>
          <cell r="BB138">
            <v>0</v>
          </cell>
          <cell r="BC138">
            <v>0</v>
          </cell>
          <cell r="BD138">
            <v>0</v>
          </cell>
          <cell r="BG138">
            <v>0</v>
          </cell>
          <cell r="BH138">
            <v>0</v>
          </cell>
          <cell r="BI138">
            <v>233566</v>
          </cell>
          <cell r="BJ138">
            <v>16.564964539007093</v>
          </cell>
          <cell r="BK138">
            <v>0</v>
          </cell>
          <cell r="BL138">
            <v>0</v>
          </cell>
          <cell r="BM138">
            <v>800860</v>
          </cell>
          <cell r="BN138">
            <v>56.798581560283687</v>
          </cell>
          <cell r="BO138">
            <v>0</v>
          </cell>
          <cell r="BP138">
            <v>0</v>
          </cell>
          <cell r="BY138">
            <v>1739</v>
          </cell>
          <cell r="CF138">
            <v>2621.8719360779969</v>
          </cell>
          <cell r="CG138">
            <v>2182.66</v>
          </cell>
          <cell r="CJ138">
            <v>0</v>
          </cell>
          <cell r="CK138">
            <v>0</v>
          </cell>
          <cell r="CL138">
            <v>0</v>
          </cell>
          <cell r="CM138">
            <v>0</v>
          </cell>
          <cell r="CN138">
            <v>0</v>
          </cell>
          <cell r="CO138">
            <v>0</v>
          </cell>
          <cell r="CX138">
            <v>0</v>
          </cell>
          <cell r="CY138">
            <v>0</v>
          </cell>
          <cell r="DB138">
            <v>0</v>
          </cell>
          <cell r="DC138">
            <v>0</v>
          </cell>
          <cell r="DJ138" t="str">
            <v>НКРКП</v>
          </cell>
          <cell r="DL138">
            <v>40816</v>
          </cell>
          <cell r="DM138">
            <v>69</v>
          </cell>
          <cell r="DT138">
            <v>872.28</v>
          </cell>
        </row>
        <row r="139">
          <cell r="W139">
            <v>605.63</v>
          </cell>
          <cell r="AF139">
            <v>40122</v>
          </cell>
          <cell r="AG139">
            <v>261</v>
          </cell>
          <cell r="AH139">
            <v>505.26923076923077</v>
          </cell>
          <cell r="AM139">
            <v>1300</v>
          </cell>
          <cell r="AO139">
            <v>787319</v>
          </cell>
          <cell r="AQ139">
            <v>656850</v>
          </cell>
          <cell r="AU139">
            <v>0</v>
          </cell>
          <cell r="AW139">
            <v>0</v>
          </cell>
          <cell r="AY139">
            <v>527620.99999999988</v>
          </cell>
          <cell r="AZ139">
            <v>405.86230769230758</v>
          </cell>
          <cell r="BA139">
            <v>0</v>
          </cell>
          <cell r="BB139">
            <v>0</v>
          </cell>
          <cell r="BC139">
            <v>0</v>
          </cell>
          <cell r="BD139">
            <v>0</v>
          </cell>
          <cell r="BG139">
            <v>0</v>
          </cell>
          <cell r="BH139">
            <v>0</v>
          </cell>
          <cell r="BI139">
            <v>21534</v>
          </cell>
          <cell r="BJ139">
            <v>16.564615384615383</v>
          </cell>
          <cell r="BK139">
            <v>0</v>
          </cell>
          <cell r="BL139">
            <v>0</v>
          </cell>
          <cell r="BM139">
            <v>73840</v>
          </cell>
          <cell r="BN139">
            <v>56.8</v>
          </cell>
          <cell r="BO139">
            <v>0</v>
          </cell>
          <cell r="BP139">
            <v>0</v>
          </cell>
          <cell r="BY139">
            <v>1739</v>
          </cell>
          <cell r="CF139">
            <v>241.7330230086225</v>
          </cell>
          <cell r="CG139">
            <v>2182.66</v>
          </cell>
          <cell r="CJ139">
            <v>0</v>
          </cell>
          <cell r="CK139">
            <v>0</v>
          </cell>
          <cell r="CL139">
            <v>0</v>
          </cell>
          <cell r="CM139">
            <v>0</v>
          </cell>
          <cell r="CN139">
            <v>0</v>
          </cell>
          <cell r="CO139">
            <v>0</v>
          </cell>
          <cell r="CX139">
            <v>0</v>
          </cell>
          <cell r="CY139">
            <v>0</v>
          </cell>
          <cell r="DB139">
            <v>0</v>
          </cell>
          <cell r="DC139">
            <v>0</v>
          </cell>
          <cell r="DJ139" t="str">
            <v>НКРКП</v>
          </cell>
          <cell r="DL139">
            <v>40816</v>
          </cell>
          <cell r="DM139">
            <v>69</v>
          </cell>
          <cell r="DT139">
            <v>897.43</v>
          </cell>
        </row>
        <row r="140">
          <cell r="W140">
            <v>222.83</v>
          </cell>
          <cell r="AF140">
            <v>39749</v>
          </cell>
          <cell r="AG140">
            <v>480</v>
          </cell>
          <cell r="AH140">
            <v>222.82665535719013</v>
          </cell>
          <cell r="AM140">
            <v>29001.602118206702</v>
          </cell>
          <cell r="AO140">
            <v>6462427</v>
          </cell>
          <cell r="AQ140">
            <v>6462330</v>
          </cell>
          <cell r="AU140">
            <v>0</v>
          </cell>
          <cell r="AW140">
            <v>0</v>
          </cell>
          <cell r="AY140">
            <v>3129100</v>
          </cell>
          <cell r="AZ140">
            <v>107.89403934466108</v>
          </cell>
          <cell r="BA140">
            <v>0</v>
          </cell>
          <cell r="BB140">
            <v>0</v>
          </cell>
          <cell r="BC140">
            <v>0</v>
          </cell>
          <cell r="BD140">
            <v>0</v>
          </cell>
          <cell r="BG140">
            <v>0</v>
          </cell>
          <cell r="BH140">
            <v>0</v>
          </cell>
          <cell r="BI140">
            <v>471410</v>
          </cell>
          <cell r="BJ140">
            <v>16.254619247536571</v>
          </cell>
          <cell r="BK140">
            <v>0</v>
          </cell>
          <cell r="BL140">
            <v>0</v>
          </cell>
          <cell r="BM140">
            <v>2416700</v>
          </cell>
          <cell r="BN140">
            <v>83.329879161497701</v>
          </cell>
          <cell r="BO140">
            <v>0</v>
          </cell>
          <cell r="BP140">
            <v>0</v>
          </cell>
          <cell r="BY140">
            <v>1930</v>
          </cell>
          <cell r="CF140">
            <v>4610.0920810313073</v>
          </cell>
          <cell r="CG140">
            <v>678.75</v>
          </cell>
          <cell r="CJ140">
            <v>0</v>
          </cell>
          <cell r="CK140">
            <v>0</v>
          </cell>
          <cell r="CL140">
            <v>0</v>
          </cell>
          <cell r="CM140">
            <v>0</v>
          </cell>
          <cell r="CN140">
            <v>0</v>
          </cell>
          <cell r="CO140">
            <v>0</v>
          </cell>
          <cell r="CX140">
            <v>0</v>
          </cell>
          <cell r="CY140">
            <v>0</v>
          </cell>
          <cell r="DB140">
            <v>0</v>
          </cell>
          <cell r="DC140">
            <v>0</v>
          </cell>
          <cell r="DJ140" t="str">
            <v>НКРЕ</v>
          </cell>
          <cell r="DL140">
            <v>40526</v>
          </cell>
          <cell r="DM140">
            <v>1707</v>
          </cell>
          <cell r="DO140" t="str">
            <v>тариф на теплову енергію для населення</v>
          </cell>
          <cell r="DT140">
            <v>245.10635553949004</v>
          </cell>
        </row>
        <row r="141">
          <cell r="W141">
            <v>530.65</v>
          </cell>
          <cell r="AF141">
            <v>39867</v>
          </cell>
          <cell r="AG141">
            <v>86</v>
          </cell>
          <cell r="AH141">
            <v>466.53534482758619</v>
          </cell>
          <cell r="AM141">
            <v>11600</v>
          </cell>
          <cell r="AO141">
            <v>6155540</v>
          </cell>
          <cell r="AQ141">
            <v>5411810</v>
          </cell>
          <cell r="AU141">
            <v>0</v>
          </cell>
          <cell r="AW141">
            <v>0</v>
          </cell>
          <cell r="AY141">
            <v>4076150</v>
          </cell>
          <cell r="AZ141">
            <v>351.39224137931035</v>
          </cell>
          <cell r="BA141">
            <v>0</v>
          </cell>
          <cell r="BB141">
            <v>0</v>
          </cell>
          <cell r="BC141">
            <v>0</v>
          </cell>
          <cell r="BD141">
            <v>0</v>
          </cell>
          <cell r="BG141">
            <v>0</v>
          </cell>
          <cell r="BH141">
            <v>0</v>
          </cell>
          <cell r="BI141">
            <v>215850</v>
          </cell>
          <cell r="BJ141">
            <v>18.607758620689655</v>
          </cell>
          <cell r="BK141">
            <v>0</v>
          </cell>
          <cell r="BL141">
            <v>0</v>
          </cell>
          <cell r="BM141">
            <v>965920</v>
          </cell>
          <cell r="BN141">
            <v>83.268965517241384</v>
          </cell>
          <cell r="BO141">
            <v>0</v>
          </cell>
          <cell r="BP141">
            <v>0</v>
          </cell>
          <cell r="BY141">
            <v>1930</v>
          </cell>
          <cell r="CF141">
            <v>1902.7424436923795</v>
          </cell>
          <cell r="CG141">
            <v>2142.25</v>
          </cell>
          <cell r="CJ141">
            <v>0</v>
          </cell>
          <cell r="CK141">
            <v>0</v>
          </cell>
          <cell r="CL141">
            <v>0</v>
          </cell>
          <cell r="CM141">
            <v>0</v>
          </cell>
          <cell r="CN141">
            <v>0</v>
          </cell>
          <cell r="CO141">
            <v>0</v>
          </cell>
          <cell r="CX141">
            <v>0</v>
          </cell>
          <cell r="CY141">
            <v>0</v>
          </cell>
          <cell r="DB141">
            <v>0</v>
          </cell>
          <cell r="DC141">
            <v>0</v>
          </cell>
          <cell r="DJ141" t="str">
            <v>НКРКП</v>
          </cell>
          <cell r="DL141">
            <v>40816</v>
          </cell>
          <cell r="DM141">
            <v>74</v>
          </cell>
          <cell r="DT141">
            <v>794.68</v>
          </cell>
        </row>
        <row r="142">
          <cell r="W142">
            <v>530.65</v>
          </cell>
          <cell r="AF142">
            <v>39867</v>
          </cell>
          <cell r="AG142">
            <v>86</v>
          </cell>
          <cell r="AH142">
            <v>466.54444444444442</v>
          </cell>
          <cell r="AM142">
            <v>900</v>
          </cell>
          <cell r="AO142">
            <v>477585</v>
          </cell>
          <cell r="AQ142">
            <v>419890</v>
          </cell>
          <cell r="AU142">
            <v>0</v>
          </cell>
          <cell r="AW142">
            <v>0</v>
          </cell>
          <cell r="AY142">
            <v>316250</v>
          </cell>
          <cell r="AZ142">
            <v>351.38888888888891</v>
          </cell>
          <cell r="BA142">
            <v>0</v>
          </cell>
          <cell r="BB142">
            <v>0</v>
          </cell>
          <cell r="BC142">
            <v>0</v>
          </cell>
          <cell r="BD142">
            <v>0</v>
          </cell>
          <cell r="BG142">
            <v>0</v>
          </cell>
          <cell r="BH142">
            <v>0</v>
          </cell>
          <cell r="BI142">
            <v>16750</v>
          </cell>
          <cell r="BJ142">
            <v>18.611111111111111</v>
          </cell>
          <cell r="BK142">
            <v>0</v>
          </cell>
          <cell r="BL142">
            <v>0</v>
          </cell>
          <cell r="BM142">
            <v>74920</v>
          </cell>
          <cell r="BN142">
            <v>83.24444444444444</v>
          </cell>
          <cell r="BO142">
            <v>0</v>
          </cell>
          <cell r="BP142">
            <v>0</v>
          </cell>
          <cell r="BY142">
            <v>1930</v>
          </cell>
          <cell r="CF142">
            <v>147.62516046213094</v>
          </cell>
          <cell r="CG142">
            <v>2142.25</v>
          </cell>
          <cell r="CJ142">
            <v>0</v>
          </cell>
          <cell r="CK142">
            <v>0</v>
          </cell>
          <cell r="CL142">
            <v>0</v>
          </cell>
          <cell r="CM142">
            <v>0</v>
          </cell>
          <cell r="CN142">
            <v>0</v>
          </cell>
          <cell r="CO142">
            <v>0</v>
          </cell>
          <cell r="CX142">
            <v>0</v>
          </cell>
          <cell r="CY142">
            <v>0</v>
          </cell>
          <cell r="DB142">
            <v>0</v>
          </cell>
          <cell r="DC142">
            <v>0</v>
          </cell>
          <cell r="DJ142" t="str">
            <v>НКРКП</v>
          </cell>
          <cell r="DL142">
            <v>40816</v>
          </cell>
          <cell r="DM142">
            <v>74</v>
          </cell>
          <cell r="DT142">
            <v>794.68</v>
          </cell>
        </row>
        <row r="143">
          <cell r="W143">
            <v>231.14</v>
          </cell>
          <cell r="AF143">
            <v>39851</v>
          </cell>
          <cell r="AG143">
            <v>37</v>
          </cell>
          <cell r="AH143">
            <v>220.13023255813954</v>
          </cell>
          <cell r="AM143">
            <v>21500</v>
          </cell>
          <cell r="AO143">
            <v>4969510</v>
          </cell>
          <cell r="AQ143">
            <v>4732800</v>
          </cell>
          <cell r="AU143">
            <v>0</v>
          </cell>
          <cell r="AW143">
            <v>0</v>
          </cell>
          <cell r="AY143">
            <v>2545613.0000000005</v>
          </cell>
          <cell r="AZ143">
            <v>118.40060465116281</v>
          </cell>
          <cell r="BA143">
            <v>0</v>
          </cell>
          <cell r="BB143">
            <v>0</v>
          </cell>
          <cell r="BC143">
            <v>0</v>
          </cell>
          <cell r="BD143">
            <v>0</v>
          </cell>
          <cell r="BG143">
            <v>0</v>
          </cell>
          <cell r="BH143">
            <v>0</v>
          </cell>
          <cell r="BI143">
            <v>394769</v>
          </cell>
          <cell r="BJ143">
            <v>18.361348837209302</v>
          </cell>
          <cell r="BK143">
            <v>0</v>
          </cell>
          <cell r="BL143">
            <v>0</v>
          </cell>
          <cell r="BM143">
            <v>1533458</v>
          </cell>
          <cell r="BN143">
            <v>71.323627906976739</v>
          </cell>
          <cell r="BO143">
            <v>0</v>
          </cell>
          <cell r="BP143">
            <v>0</v>
          </cell>
          <cell r="BY143">
            <v>2215</v>
          </cell>
          <cell r="CF143">
            <v>3499.9903756255844</v>
          </cell>
          <cell r="CG143">
            <v>727.32</v>
          </cell>
          <cell r="CJ143">
            <v>0</v>
          </cell>
          <cell r="CK143">
            <v>0</v>
          </cell>
          <cell r="CL143">
            <v>0</v>
          </cell>
          <cell r="CM143">
            <v>0</v>
          </cell>
          <cell r="CN143">
            <v>0</v>
          </cell>
          <cell r="CO143">
            <v>0</v>
          </cell>
          <cell r="CX143">
            <v>0</v>
          </cell>
          <cell r="CY143">
            <v>0</v>
          </cell>
          <cell r="DB143">
            <v>0</v>
          </cell>
          <cell r="DC143">
            <v>0</v>
          </cell>
          <cell r="DJ143" t="str">
            <v>НКРЕ</v>
          </cell>
          <cell r="DL143">
            <v>40526</v>
          </cell>
          <cell r="DM143">
            <v>1705</v>
          </cell>
          <cell r="DO143" t="str">
            <v>тариф на теплову енергію для населення</v>
          </cell>
          <cell r="DT143">
            <v>254.25</v>
          </cell>
        </row>
        <row r="144">
          <cell r="W144">
            <v>525.29</v>
          </cell>
          <cell r="AF144">
            <v>39851</v>
          </cell>
          <cell r="AG144">
            <v>38</v>
          </cell>
          <cell r="AH144">
            <v>448.97346153846155</v>
          </cell>
          <cell r="AM144">
            <v>10400</v>
          </cell>
          <cell r="AO144">
            <v>5463016</v>
          </cell>
          <cell r="AQ144">
            <v>4669324</v>
          </cell>
          <cell r="AU144">
            <v>0</v>
          </cell>
          <cell r="AW144">
            <v>0</v>
          </cell>
          <cell r="AY144">
            <v>3611383.6274999999</v>
          </cell>
          <cell r="AZ144">
            <v>347.24842572115386</v>
          </cell>
          <cell r="BA144">
            <v>0</v>
          </cell>
          <cell r="BB144">
            <v>0</v>
          </cell>
          <cell r="BC144">
            <v>0</v>
          </cell>
          <cell r="BD144">
            <v>0</v>
          </cell>
          <cell r="BG144">
            <v>0</v>
          </cell>
          <cell r="BH144">
            <v>0</v>
          </cell>
          <cell r="BI144">
            <v>190941</v>
          </cell>
          <cell r="BJ144">
            <v>18.359711538461539</v>
          </cell>
          <cell r="BK144">
            <v>0</v>
          </cell>
          <cell r="BL144">
            <v>0</v>
          </cell>
          <cell r="BM144">
            <v>741761</v>
          </cell>
          <cell r="BN144">
            <v>71.323173076923084</v>
          </cell>
          <cell r="BO144">
            <v>0</v>
          </cell>
          <cell r="BP144">
            <v>0</v>
          </cell>
          <cell r="BY144">
            <v>2215</v>
          </cell>
          <cell r="CF144">
            <v>1685.79</v>
          </cell>
          <cell r="CG144">
            <v>2142.25</v>
          </cell>
          <cell r="CJ144">
            <v>0</v>
          </cell>
          <cell r="CK144">
            <v>0</v>
          </cell>
          <cell r="CL144">
            <v>0</v>
          </cell>
          <cell r="CM144">
            <v>0</v>
          </cell>
          <cell r="CN144">
            <v>0</v>
          </cell>
          <cell r="CO144">
            <v>0</v>
          </cell>
          <cell r="CX144">
            <v>0</v>
          </cell>
          <cell r="CY144">
            <v>0</v>
          </cell>
          <cell r="DB144">
            <v>0</v>
          </cell>
          <cell r="DC144">
            <v>0</v>
          </cell>
          <cell r="DJ144" t="str">
            <v>НКРКП</v>
          </cell>
          <cell r="DL144">
            <v>40942</v>
          </cell>
          <cell r="DM144">
            <v>47</v>
          </cell>
          <cell r="DT144">
            <v>786.21</v>
          </cell>
        </row>
        <row r="145">
          <cell r="W145">
            <v>561.21</v>
          </cell>
          <cell r="AF145">
            <v>39851</v>
          </cell>
          <cell r="AG145">
            <v>38</v>
          </cell>
          <cell r="AH145">
            <v>448.97333333333336</v>
          </cell>
          <cell r="AM145">
            <v>900</v>
          </cell>
          <cell r="AO145">
            <v>505089.00000000006</v>
          </cell>
          <cell r="AQ145">
            <v>404076</v>
          </cell>
          <cell r="AU145">
            <v>0</v>
          </cell>
          <cell r="AW145">
            <v>0</v>
          </cell>
          <cell r="AY145">
            <v>312522</v>
          </cell>
          <cell r="AZ145">
            <v>347.24666666666667</v>
          </cell>
          <cell r="BA145">
            <v>0</v>
          </cell>
          <cell r="BB145">
            <v>0</v>
          </cell>
          <cell r="BC145">
            <v>0</v>
          </cell>
          <cell r="BD145">
            <v>0</v>
          </cell>
          <cell r="BG145">
            <v>0</v>
          </cell>
          <cell r="BH145">
            <v>0</v>
          </cell>
          <cell r="BI145">
            <v>16523</v>
          </cell>
          <cell r="BJ145">
            <v>18.358888888888888</v>
          </cell>
          <cell r="BK145">
            <v>0</v>
          </cell>
          <cell r="BL145">
            <v>0</v>
          </cell>
          <cell r="BM145">
            <v>64191</v>
          </cell>
          <cell r="BN145">
            <v>71.323333333333338</v>
          </cell>
          <cell r="BO145">
            <v>0</v>
          </cell>
          <cell r="BP145">
            <v>0</v>
          </cell>
          <cell r="BY145">
            <v>2215</v>
          </cell>
          <cell r="CF145">
            <v>145.88493406465165</v>
          </cell>
          <cell r="CG145">
            <v>2142.25</v>
          </cell>
          <cell r="CJ145">
            <v>0</v>
          </cell>
          <cell r="CK145">
            <v>0</v>
          </cell>
          <cell r="CL145">
            <v>0</v>
          </cell>
          <cell r="CM145">
            <v>0</v>
          </cell>
          <cell r="CN145">
            <v>0</v>
          </cell>
          <cell r="CO145">
            <v>0</v>
          </cell>
          <cell r="CX145">
            <v>0</v>
          </cell>
          <cell r="CY145">
            <v>0</v>
          </cell>
          <cell r="DB145">
            <v>0</v>
          </cell>
          <cell r="DC145">
            <v>0</v>
          </cell>
          <cell r="DJ145" t="str">
            <v>НКРКП</v>
          </cell>
          <cell r="DL145">
            <v>40942</v>
          </cell>
          <cell r="DM145">
            <v>47</v>
          </cell>
          <cell r="DT145">
            <v>822.2</v>
          </cell>
        </row>
        <row r="146">
          <cell r="W146">
            <v>490.54</v>
          </cell>
          <cell r="AF146">
            <v>39841</v>
          </cell>
          <cell r="AG146">
            <v>13</v>
          </cell>
          <cell r="AH146">
            <v>467.17666666666668</v>
          </cell>
          <cell r="AM146">
            <v>300</v>
          </cell>
          <cell r="AO146">
            <v>147162</v>
          </cell>
          <cell r="AQ146">
            <v>140153</v>
          </cell>
          <cell r="AU146">
            <v>0</v>
          </cell>
          <cell r="AW146">
            <v>0</v>
          </cell>
          <cell r="AY146">
            <v>0</v>
          </cell>
          <cell r="AZ146">
            <v>0</v>
          </cell>
          <cell r="BA146">
            <v>65096</v>
          </cell>
          <cell r="BB146">
            <v>216.98666666666668</v>
          </cell>
          <cell r="BC146">
            <v>0</v>
          </cell>
          <cell r="BD146">
            <v>0</v>
          </cell>
          <cell r="BG146">
            <v>0</v>
          </cell>
          <cell r="BH146">
            <v>0</v>
          </cell>
          <cell r="BI146">
            <v>7964</v>
          </cell>
          <cell r="BJ146">
            <v>26.546666666666667</v>
          </cell>
          <cell r="BK146">
            <v>0</v>
          </cell>
          <cell r="BL146">
            <v>0</v>
          </cell>
          <cell r="BM146">
            <v>57682</v>
          </cell>
          <cell r="BN146">
            <v>192.27333333333334</v>
          </cell>
          <cell r="BO146">
            <v>0</v>
          </cell>
          <cell r="BP146">
            <v>0</v>
          </cell>
          <cell r="BY146">
            <v>1959.43</v>
          </cell>
          <cell r="CF146">
            <v>0</v>
          </cell>
          <cell r="CG146">
            <v>0</v>
          </cell>
          <cell r="CJ146">
            <v>0</v>
          </cell>
          <cell r="CK146">
            <v>0</v>
          </cell>
          <cell r="CL146">
            <v>0</v>
          </cell>
          <cell r="CM146">
            <v>0</v>
          </cell>
          <cell r="CN146">
            <v>0</v>
          </cell>
          <cell r="CO146">
            <v>0</v>
          </cell>
          <cell r="CX146">
            <v>0</v>
          </cell>
          <cell r="CY146">
            <v>0</v>
          </cell>
          <cell r="DB146">
            <v>0</v>
          </cell>
          <cell r="DC146">
            <v>0</v>
          </cell>
          <cell r="DJ146" t="str">
            <v>НКРЕ</v>
          </cell>
          <cell r="DL146">
            <v>40526</v>
          </cell>
          <cell r="DM146">
            <v>1705</v>
          </cell>
          <cell r="DO146" t="str">
            <v>тариф на теплову енергію</v>
          </cell>
          <cell r="DT146">
            <v>254.25</v>
          </cell>
        </row>
        <row r="147">
          <cell r="W147">
            <v>537.25</v>
          </cell>
          <cell r="AF147">
            <v>39841</v>
          </cell>
          <cell r="AG147">
            <v>13</v>
          </cell>
          <cell r="AH147">
            <v>467.17750000000001</v>
          </cell>
          <cell r="AM147">
            <v>800</v>
          </cell>
          <cell r="AO147">
            <v>429800</v>
          </cell>
          <cell r="AQ147">
            <v>373742</v>
          </cell>
          <cell r="AU147">
            <v>0</v>
          </cell>
          <cell r="AW147">
            <v>0</v>
          </cell>
          <cell r="AY147">
            <v>0</v>
          </cell>
          <cell r="AZ147">
            <v>0</v>
          </cell>
          <cell r="BA147">
            <v>173589</v>
          </cell>
          <cell r="BB147">
            <v>216.98625000000001</v>
          </cell>
          <cell r="BC147">
            <v>0</v>
          </cell>
          <cell r="BD147">
            <v>0</v>
          </cell>
          <cell r="BG147">
            <v>0</v>
          </cell>
          <cell r="BH147">
            <v>0</v>
          </cell>
          <cell r="BI147">
            <v>21236</v>
          </cell>
          <cell r="BJ147">
            <v>26.545000000000002</v>
          </cell>
          <cell r="BK147">
            <v>0</v>
          </cell>
          <cell r="BL147">
            <v>0</v>
          </cell>
          <cell r="BM147">
            <v>153816</v>
          </cell>
          <cell r="BN147">
            <v>192.27</v>
          </cell>
          <cell r="BO147">
            <v>0</v>
          </cell>
          <cell r="BP147">
            <v>0</v>
          </cell>
          <cell r="BY147">
            <v>1959.43</v>
          </cell>
          <cell r="CF147">
            <v>0</v>
          </cell>
          <cell r="CG147">
            <v>0</v>
          </cell>
          <cell r="CJ147">
            <v>0</v>
          </cell>
          <cell r="CK147">
            <v>0</v>
          </cell>
          <cell r="CL147">
            <v>0</v>
          </cell>
          <cell r="CM147">
            <v>0</v>
          </cell>
          <cell r="CN147">
            <v>0</v>
          </cell>
          <cell r="CO147">
            <v>0</v>
          </cell>
          <cell r="CX147">
            <v>0</v>
          </cell>
          <cell r="CY147">
            <v>0</v>
          </cell>
          <cell r="DB147">
            <v>0</v>
          </cell>
          <cell r="DC147">
            <v>0</v>
          </cell>
          <cell r="DJ147" t="str">
            <v>НКРКП</v>
          </cell>
          <cell r="DL147">
            <v>40942</v>
          </cell>
          <cell r="DM147">
            <v>47</v>
          </cell>
          <cell r="DT147">
            <v>614.66999999999996</v>
          </cell>
        </row>
        <row r="148">
          <cell r="W148">
            <v>227.66</v>
          </cell>
          <cell r="AF148">
            <v>39766</v>
          </cell>
          <cell r="AG148">
            <v>546</v>
          </cell>
          <cell r="AH148">
            <v>217.07932515337424</v>
          </cell>
          <cell r="AM148">
            <v>32600</v>
          </cell>
          <cell r="AO148">
            <v>7421716</v>
          </cell>
          <cell r="AQ148">
            <v>7076786</v>
          </cell>
          <cell r="AU148">
            <v>0</v>
          </cell>
          <cell r="AW148">
            <v>0</v>
          </cell>
          <cell r="AY148">
            <v>3813600.0000000005</v>
          </cell>
          <cell r="AZ148">
            <v>116.98159509202455</v>
          </cell>
          <cell r="BA148">
            <v>0</v>
          </cell>
          <cell r="BB148">
            <v>0</v>
          </cell>
          <cell r="BC148">
            <v>0</v>
          </cell>
          <cell r="BD148">
            <v>0</v>
          </cell>
          <cell r="BG148">
            <v>0</v>
          </cell>
          <cell r="BH148">
            <v>0</v>
          </cell>
          <cell r="BI148">
            <v>424930</v>
          </cell>
          <cell r="BJ148">
            <v>13.034662576687117</v>
          </cell>
          <cell r="BK148">
            <v>0</v>
          </cell>
          <cell r="BL148">
            <v>0</v>
          </cell>
          <cell r="BM148">
            <v>2403056</v>
          </cell>
          <cell r="BN148">
            <v>73.713374233128832</v>
          </cell>
          <cell r="BO148">
            <v>0</v>
          </cell>
          <cell r="BP148">
            <v>0</v>
          </cell>
          <cell r="BY148">
            <v>1972</v>
          </cell>
          <cell r="CF148">
            <v>5243.3591816531925</v>
          </cell>
          <cell r="CG148">
            <v>727.32</v>
          </cell>
          <cell r="CJ148">
            <v>0</v>
          </cell>
          <cell r="CK148">
            <v>0</v>
          </cell>
          <cell r="CL148">
            <v>0</v>
          </cell>
          <cell r="CM148">
            <v>0</v>
          </cell>
          <cell r="CN148">
            <v>0</v>
          </cell>
          <cell r="CO148">
            <v>0</v>
          </cell>
          <cell r="CX148">
            <v>0</v>
          </cell>
          <cell r="CY148">
            <v>0</v>
          </cell>
          <cell r="DB148">
            <v>0</v>
          </cell>
          <cell r="DC148">
            <v>0</v>
          </cell>
          <cell r="DJ148" t="str">
            <v>НКРЕ</v>
          </cell>
          <cell r="DL148">
            <v>40526</v>
          </cell>
          <cell r="DM148">
            <v>1710</v>
          </cell>
          <cell r="DO148" t="str">
            <v>тариф на теплову енергію для населення</v>
          </cell>
          <cell r="DT148">
            <v>250.42</v>
          </cell>
        </row>
        <row r="149">
          <cell r="W149">
            <v>505.44</v>
          </cell>
          <cell r="AF149">
            <v>39860</v>
          </cell>
          <cell r="AG149">
            <v>74</v>
          </cell>
          <cell r="AH149">
            <v>445.95150943396226</v>
          </cell>
          <cell r="AM149">
            <v>10600</v>
          </cell>
          <cell r="AO149">
            <v>5357664</v>
          </cell>
          <cell r="AQ149">
            <v>4727086</v>
          </cell>
          <cell r="AU149">
            <v>0</v>
          </cell>
          <cell r="AW149">
            <v>0</v>
          </cell>
          <cell r="AY149">
            <v>3647600</v>
          </cell>
          <cell r="AZ149">
            <v>344.11320754716979</v>
          </cell>
          <cell r="BA149">
            <v>0</v>
          </cell>
          <cell r="BB149">
            <v>0</v>
          </cell>
          <cell r="BC149">
            <v>0</v>
          </cell>
          <cell r="BD149">
            <v>0</v>
          </cell>
          <cell r="BG149">
            <v>0</v>
          </cell>
          <cell r="BH149">
            <v>0</v>
          </cell>
          <cell r="BI149">
            <v>144337</v>
          </cell>
          <cell r="BJ149">
            <v>13.616698113207548</v>
          </cell>
          <cell r="BK149">
            <v>0</v>
          </cell>
          <cell r="BL149">
            <v>0</v>
          </cell>
          <cell r="BM149">
            <v>801059</v>
          </cell>
          <cell r="BN149">
            <v>75.571603773584911</v>
          </cell>
          <cell r="BO149">
            <v>0</v>
          </cell>
          <cell r="BP149">
            <v>0</v>
          </cell>
          <cell r="BY149">
            <v>1972</v>
          </cell>
          <cell r="CF149">
            <v>1702.6957637997432</v>
          </cell>
          <cell r="CG149">
            <v>2142.25</v>
          </cell>
          <cell r="CJ149">
            <v>0</v>
          </cell>
          <cell r="CK149">
            <v>0</v>
          </cell>
          <cell r="CL149">
            <v>0</v>
          </cell>
          <cell r="CM149">
            <v>0</v>
          </cell>
          <cell r="CN149">
            <v>0</v>
          </cell>
          <cell r="CO149">
            <v>0</v>
          </cell>
          <cell r="CX149">
            <v>0</v>
          </cell>
          <cell r="CY149">
            <v>0</v>
          </cell>
          <cell r="DB149">
            <v>0</v>
          </cell>
          <cell r="DC149">
            <v>0</v>
          </cell>
          <cell r="DJ149" t="str">
            <v>НКРКП</v>
          </cell>
          <cell r="DL149">
            <v>40816</v>
          </cell>
          <cell r="DM149">
            <v>71</v>
          </cell>
          <cell r="DT149">
            <v>765.72</v>
          </cell>
        </row>
        <row r="150">
          <cell r="W150">
            <v>546.11</v>
          </cell>
          <cell r="AF150">
            <v>39860</v>
          </cell>
          <cell r="AG150">
            <v>75</v>
          </cell>
          <cell r="AH150">
            <v>466.33</v>
          </cell>
          <cell r="AM150">
            <v>900</v>
          </cell>
          <cell r="AO150">
            <v>491499</v>
          </cell>
          <cell r="AQ150">
            <v>419697</v>
          </cell>
          <cell r="AU150">
            <v>0</v>
          </cell>
          <cell r="AW150">
            <v>0</v>
          </cell>
          <cell r="AY150">
            <v>319200</v>
          </cell>
          <cell r="AZ150">
            <v>354.66666666666669</v>
          </cell>
          <cell r="BA150">
            <v>0</v>
          </cell>
          <cell r="BB150">
            <v>0</v>
          </cell>
          <cell r="BC150">
            <v>0</v>
          </cell>
          <cell r="BD150">
            <v>0</v>
          </cell>
          <cell r="BG150">
            <v>0</v>
          </cell>
          <cell r="BH150">
            <v>0</v>
          </cell>
          <cell r="BI150">
            <v>12668</v>
          </cell>
          <cell r="BJ150">
            <v>14.075555555555555</v>
          </cell>
          <cell r="BK150">
            <v>0</v>
          </cell>
          <cell r="BL150">
            <v>0</v>
          </cell>
          <cell r="BM150">
            <v>69318</v>
          </cell>
          <cell r="BN150">
            <v>77.02</v>
          </cell>
          <cell r="BO150">
            <v>0</v>
          </cell>
          <cell r="BP150">
            <v>0</v>
          </cell>
          <cell r="BY150">
            <v>1972</v>
          </cell>
          <cell r="CF150">
            <v>149.00221729490022</v>
          </cell>
          <cell r="CG150">
            <v>2142.25</v>
          </cell>
          <cell r="CJ150">
            <v>0</v>
          </cell>
          <cell r="CK150">
            <v>0</v>
          </cell>
          <cell r="CL150">
            <v>0</v>
          </cell>
          <cell r="CM150">
            <v>0</v>
          </cell>
          <cell r="CN150">
            <v>0</v>
          </cell>
          <cell r="CO150">
            <v>0</v>
          </cell>
          <cell r="CX150">
            <v>0</v>
          </cell>
          <cell r="CY150">
            <v>0</v>
          </cell>
          <cell r="DB150">
            <v>0</v>
          </cell>
          <cell r="DC150">
            <v>0</v>
          </cell>
          <cell r="DJ150" t="str">
            <v>НКРКП</v>
          </cell>
          <cell r="DL150">
            <v>40816</v>
          </cell>
          <cell r="DM150">
            <v>71</v>
          </cell>
          <cell r="DT150">
            <v>799.38</v>
          </cell>
        </row>
        <row r="151">
          <cell r="W151">
            <v>214.22</v>
          </cell>
          <cell r="AF151">
            <v>39730</v>
          </cell>
          <cell r="AG151">
            <v>165</v>
          </cell>
          <cell r="AH151">
            <v>206.96725566536887</v>
          </cell>
          <cell r="AM151">
            <v>30051</v>
          </cell>
          <cell r="AO151">
            <v>6437525.2199999997</v>
          </cell>
          <cell r="AQ151">
            <v>6219573</v>
          </cell>
          <cell r="AU151">
            <v>0</v>
          </cell>
          <cell r="AW151">
            <v>0</v>
          </cell>
          <cell r="AY151">
            <v>3676842.6156000001</v>
          </cell>
          <cell r="AZ151">
            <v>122.35341970649895</v>
          </cell>
          <cell r="BA151">
            <v>0</v>
          </cell>
          <cell r="BB151">
            <v>0</v>
          </cell>
          <cell r="BC151">
            <v>0</v>
          </cell>
          <cell r="BD151">
            <v>0</v>
          </cell>
          <cell r="BG151">
            <v>0</v>
          </cell>
          <cell r="BH151">
            <v>0</v>
          </cell>
          <cell r="BI151">
            <v>510721</v>
          </cell>
          <cell r="BJ151">
            <v>16.99514159262587</v>
          </cell>
          <cell r="BK151">
            <v>0</v>
          </cell>
          <cell r="BL151">
            <v>0</v>
          </cell>
          <cell r="BM151">
            <v>1416289</v>
          </cell>
          <cell r="BN151">
            <v>47.129513160959704</v>
          </cell>
          <cell r="BO151">
            <v>0</v>
          </cell>
          <cell r="BP151">
            <v>0</v>
          </cell>
          <cell r="BY151">
            <v>1626.4</v>
          </cell>
          <cell r="CF151">
            <v>5055.33</v>
          </cell>
          <cell r="CG151">
            <v>727.32</v>
          </cell>
          <cell r="CJ151">
            <v>0</v>
          </cell>
          <cell r="CK151">
            <v>0</v>
          </cell>
          <cell r="CL151">
            <v>0</v>
          </cell>
          <cell r="CM151">
            <v>0</v>
          </cell>
          <cell r="CN151">
            <v>0</v>
          </cell>
          <cell r="CO151">
            <v>0</v>
          </cell>
          <cell r="CX151">
            <v>0</v>
          </cell>
          <cell r="CY151">
            <v>0</v>
          </cell>
          <cell r="DB151">
            <v>0</v>
          </cell>
          <cell r="DC151">
            <v>0</v>
          </cell>
          <cell r="DJ151" t="str">
            <v>НКРЕ</v>
          </cell>
          <cell r="DL151">
            <v>40526</v>
          </cell>
          <cell r="DM151">
            <v>1741</v>
          </cell>
          <cell r="DO151" t="str">
            <v>Тариф на теплову енергію</v>
          </cell>
          <cell r="DT151">
            <v>235.63</v>
          </cell>
        </row>
        <row r="152">
          <cell r="W152">
            <v>622.92999999999995</v>
          </cell>
          <cell r="AF152">
            <v>40423</v>
          </cell>
          <cell r="AG152">
            <v>28</v>
          </cell>
          <cell r="AH152">
            <v>541.6841161733048</v>
          </cell>
          <cell r="AM152">
            <v>6805.35</v>
          </cell>
          <cell r="AO152">
            <v>4239256.6754999999</v>
          </cell>
          <cell r="AQ152">
            <v>3686350</v>
          </cell>
          <cell r="AU152">
            <v>0</v>
          </cell>
          <cell r="AW152">
            <v>0</v>
          </cell>
          <cell r="AY152">
            <v>2821986.5589999999</v>
          </cell>
          <cell r="AZ152">
            <v>414.67177426583493</v>
          </cell>
          <cell r="BA152">
            <v>0</v>
          </cell>
          <cell r="BB152">
            <v>0</v>
          </cell>
          <cell r="BC152">
            <v>0</v>
          </cell>
          <cell r="BD152">
            <v>0</v>
          </cell>
          <cell r="BG152">
            <v>0</v>
          </cell>
          <cell r="BH152">
            <v>0</v>
          </cell>
          <cell r="BI152">
            <v>182234</v>
          </cell>
          <cell r="BJ152">
            <v>26.778049622723298</v>
          </cell>
          <cell r="BK152">
            <v>0</v>
          </cell>
          <cell r="BL152">
            <v>0</v>
          </cell>
          <cell r="BM152">
            <v>532808</v>
          </cell>
          <cell r="BN152">
            <v>78.292519855701755</v>
          </cell>
          <cell r="BO152">
            <v>0</v>
          </cell>
          <cell r="BP152">
            <v>0</v>
          </cell>
          <cell r="BY152">
            <v>2620.3000000000002</v>
          </cell>
          <cell r="CF152">
            <v>1144.8499999999999</v>
          </cell>
          <cell r="CG152">
            <v>2464.94</v>
          </cell>
          <cell r="CJ152">
            <v>0</v>
          </cell>
          <cell r="CK152">
            <v>0</v>
          </cell>
          <cell r="CL152">
            <v>0</v>
          </cell>
          <cell r="CM152">
            <v>0</v>
          </cell>
          <cell r="CN152">
            <v>0</v>
          </cell>
          <cell r="CO152">
            <v>0</v>
          </cell>
          <cell r="CX152">
            <v>0</v>
          </cell>
          <cell r="CY152">
            <v>0</v>
          </cell>
          <cell r="DB152">
            <v>0</v>
          </cell>
          <cell r="DC152">
            <v>0</v>
          </cell>
          <cell r="DJ152" t="str">
            <v>НКРКП</v>
          </cell>
          <cell r="DL152">
            <v>40984</v>
          </cell>
          <cell r="DM152">
            <v>133</v>
          </cell>
          <cell r="DT152">
            <v>868.35</v>
          </cell>
        </row>
        <row r="153">
          <cell r="W153">
            <v>622.92999999999995</v>
          </cell>
          <cell r="AF153">
            <v>40423</v>
          </cell>
          <cell r="AG153">
            <v>27</v>
          </cell>
          <cell r="AH153">
            <v>541.67987982975887</v>
          </cell>
          <cell r="AM153">
            <v>2396.6</v>
          </cell>
          <cell r="AO153">
            <v>1492914.0379999997</v>
          </cell>
          <cell r="AQ153">
            <v>1298190</v>
          </cell>
          <cell r="AU153">
            <v>0</v>
          </cell>
          <cell r="AW153">
            <v>0</v>
          </cell>
          <cell r="AY153">
            <v>993789.85980000009</v>
          </cell>
          <cell r="AZ153">
            <v>414.66655253275479</v>
          </cell>
          <cell r="BA153">
            <v>0</v>
          </cell>
          <cell r="BB153">
            <v>0</v>
          </cell>
          <cell r="BC153">
            <v>0</v>
          </cell>
          <cell r="BD153">
            <v>0</v>
          </cell>
          <cell r="BG153">
            <v>0</v>
          </cell>
          <cell r="BH153">
            <v>0</v>
          </cell>
          <cell r="BI153">
            <v>64176</v>
          </cell>
          <cell r="BJ153">
            <v>26.77793540849537</v>
          </cell>
          <cell r="BK153">
            <v>0</v>
          </cell>
          <cell r="BL153">
            <v>0</v>
          </cell>
          <cell r="BM153">
            <v>187634</v>
          </cell>
          <cell r="BN153">
            <v>78.291746641074866</v>
          </cell>
          <cell r="BO153">
            <v>0</v>
          </cell>
          <cell r="BP153">
            <v>0</v>
          </cell>
          <cell r="BY153">
            <v>2620.3000000000002</v>
          </cell>
          <cell r="CF153">
            <v>403.17</v>
          </cell>
          <cell r="CG153">
            <v>2464.94</v>
          </cell>
          <cell r="CJ153">
            <v>0</v>
          </cell>
          <cell r="CK153">
            <v>0</v>
          </cell>
          <cell r="CL153">
            <v>0</v>
          </cell>
          <cell r="CM153">
            <v>0</v>
          </cell>
          <cell r="CN153">
            <v>0</v>
          </cell>
          <cell r="CO153">
            <v>0</v>
          </cell>
          <cell r="CX153">
            <v>0</v>
          </cell>
          <cell r="CY153">
            <v>0</v>
          </cell>
          <cell r="DB153">
            <v>0</v>
          </cell>
          <cell r="DC153">
            <v>0</v>
          </cell>
          <cell r="DJ153" t="str">
            <v>НКРКП</v>
          </cell>
          <cell r="DL153">
            <v>40984</v>
          </cell>
          <cell r="DM153">
            <v>133</v>
          </cell>
          <cell r="DT153">
            <v>868.35</v>
          </cell>
        </row>
        <row r="154">
          <cell r="W154">
            <v>271.39999999999998</v>
          </cell>
          <cell r="AF154">
            <v>40429</v>
          </cell>
          <cell r="AG154">
            <v>120</v>
          </cell>
          <cell r="AH154">
            <v>260.08570619362877</v>
          </cell>
          <cell r="AM154">
            <v>19207.48</v>
          </cell>
          <cell r="AO154">
            <v>5212910.0719999997</v>
          </cell>
          <cell r="AQ154">
            <v>4995591</v>
          </cell>
          <cell r="AU154">
            <v>0</v>
          </cell>
          <cell r="AW154">
            <v>0</v>
          </cell>
          <cell r="AY154">
            <v>3576098.3470000001</v>
          </cell>
          <cell r="AZ154">
            <v>186.18258860610555</v>
          </cell>
          <cell r="BA154">
            <v>0</v>
          </cell>
          <cell r="BB154">
            <v>0</v>
          </cell>
          <cell r="BC154">
            <v>0</v>
          </cell>
          <cell r="BD154">
            <v>0</v>
          </cell>
          <cell r="BG154">
            <v>0</v>
          </cell>
          <cell r="BH154">
            <v>0</v>
          </cell>
          <cell r="BI154">
            <v>586297</v>
          </cell>
          <cell r="BJ154">
            <v>30.524410281827706</v>
          </cell>
          <cell r="BK154">
            <v>0</v>
          </cell>
          <cell r="BL154">
            <v>0</v>
          </cell>
          <cell r="BM154">
            <v>519040</v>
          </cell>
          <cell r="BN154">
            <v>27.022805698613251</v>
          </cell>
          <cell r="BO154">
            <v>0</v>
          </cell>
          <cell r="BP154">
            <v>0</v>
          </cell>
          <cell r="BY154">
            <v>1544.76</v>
          </cell>
          <cell r="CF154">
            <v>3277.817</v>
          </cell>
          <cell r="CG154">
            <v>1091</v>
          </cell>
          <cell r="CJ154">
            <v>0</v>
          </cell>
          <cell r="CK154">
            <v>0</v>
          </cell>
          <cell r="CL154">
            <v>0</v>
          </cell>
          <cell r="CM154">
            <v>0</v>
          </cell>
          <cell r="CN154">
            <v>0</v>
          </cell>
          <cell r="CO154">
            <v>0</v>
          </cell>
          <cell r="CX154">
            <v>0</v>
          </cell>
          <cell r="CY154">
            <v>0</v>
          </cell>
          <cell r="DB154">
            <v>0</v>
          </cell>
          <cell r="DC154">
            <v>0</v>
          </cell>
          <cell r="DJ154" t="str">
            <v>МОС</v>
          </cell>
          <cell r="DL154">
            <v>40448</v>
          </cell>
          <cell r="DM154">
            <v>298</v>
          </cell>
          <cell r="DO154" t="str">
            <v>тариф на послуги по опаленню</v>
          </cell>
          <cell r="DT154">
            <v>271.39999999999998</v>
          </cell>
        </row>
        <row r="155">
          <cell r="W155">
            <v>528.79200000000003</v>
          </cell>
          <cell r="AF155">
            <v>40429</v>
          </cell>
          <cell r="AG155">
            <v>121</v>
          </cell>
          <cell r="AH155">
            <v>480.723458972066</v>
          </cell>
          <cell r="AM155">
            <v>1889.81</v>
          </cell>
          <cell r="AO155">
            <v>999316.40951999999</v>
          </cell>
          <cell r="AQ155">
            <v>908476</v>
          </cell>
          <cell r="AU155">
            <v>0</v>
          </cell>
          <cell r="AW155">
            <v>0</v>
          </cell>
          <cell r="AY155">
            <v>773991.16</v>
          </cell>
          <cell r="AZ155">
            <v>409.56030500420678</v>
          </cell>
          <cell r="BA155">
            <v>0</v>
          </cell>
          <cell r="BB155">
            <v>0</v>
          </cell>
          <cell r="BC155">
            <v>0</v>
          </cell>
          <cell r="BD155">
            <v>0</v>
          </cell>
          <cell r="BG155">
            <v>0</v>
          </cell>
          <cell r="BH155">
            <v>0</v>
          </cell>
          <cell r="BI155">
            <v>57681</v>
          </cell>
          <cell r="BJ155">
            <v>30.522115979913327</v>
          </cell>
          <cell r="BK155">
            <v>0</v>
          </cell>
          <cell r="BL155">
            <v>0</v>
          </cell>
          <cell r="BM155">
            <v>51064</v>
          </cell>
          <cell r="BN155">
            <v>27.02070578523767</v>
          </cell>
          <cell r="BO155">
            <v>0</v>
          </cell>
          <cell r="BP155">
            <v>0</v>
          </cell>
          <cell r="BY155">
            <v>1544.76</v>
          </cell>
          <cell r="CF155">
            <v>314</v>
          </cell>
          <cell r="CG155">
            <v>2464.94</v>
          </cell>
          <cell r="CJ155">
            <v>0</v>
          </cell>
          <cell r="CK155">
            <v>0</v>
          </cell>
          <cell r="CL155">
            <v>0</v>
          </cell>
          <cell r="CM155">
            <v>0</v>
          </cell>
          <cell r="CN155">
            <v>0</v>
          </cell>
          <cell r="CO155">
            <v>0</v>
          </cell>
          <cell r="CX155">
            <v>0</v>
          </cell>
          <cell r="CY155">
            <v>0</v>
          </cell>
          <cell r="DB155">
            <v>0</v>
          </cell>
          <cell r="DC155">
            <v>0</v>
          </cell>
          <cell r="DJ155" t="str">
            <v>НКРКП</v>
          </cell>
          <cell r="DL155">
            <v>40942</v>
          </cell>
          <cell r="DM155">
            <v>49</v>
          </cell>
          <cell r="DT155">
            <v>772.88</v>
          </cell>
        </row>
        <row r="156">
          <cell r="W156">
            <v>537.81700000000001</v>
          </cell>
          <cell r="AF156">
            <v>40429</v>
          </cell>
          <cell r="AG156">
            <v>122</v>
          </cell>
          <cell r="AH156">
            <v>467.6734599330573</v>
          </cell>
          <cell r="AM156">
            <v>15455.01</v>
          </cell>
          <cell r="AO156">
            <v>8311967.1131699998</v>
          </cell>
          <cell r="AQ156">
            <v>7227898</v>
          </cell>
          <cell r="AU156">
            <v>0</v>
          </cell>
          <cell r="AW156">
            <v>0</v>
          </cell>
          <cell r="AY156">
            <v>6130305.7800000003</v>
          </cell>
          <cell r="AZ156">
            <v>396.65492160794463</v>
          </cell>
          <cell r="BA156">
            <v>0</v>
          </cell>
          <cell r="BB156">
            <v>0</v>
          </cell>
          <cell r="BC156">
            <v>0</v>
          </cell>
          <cell r="BD156">
            <v>0</v>
          </cell>
          <cell r="BG156">
            <v>0</v>
          </cell>
          <cell r="BH156">
            <v>0</v>
          </cell>
          <cell r="BI156">
            <v>471715</v>
          </cell>
          <cell r="BJ156">
            <v>30.521817844181271</v>
          </cell>
          <cell r="BK156">
            <v>0</v>
          </cell>
          <cell r="BL156">
            <v>0</v>
          </cell>
          <cell r="BM156">
            <v>425800</v>
          </cell>
          <cell r="BN156">
            <v>27.550936557142311</v>
          </cell>
          <cell r="BO156">
            <v>0</v>
          </cell>
          <cell r="BP156">
            <v>0</v>
          </cell>
          <cell r="BY156">
            <v>1544.76</v>
          </cell>
          <cell r="CF156">
            <v>2487</v>
          </cell>
          <cell r="CG156">
            <v>2464.94</v>
          </cell>
          <cell r="CJ156">
            <v>0</v>
          </cell>
          <cell r="CK156">
            <v>0</v>
          </cell>
          <cell r="CL156">
            <v>0</v>
          </cell>
          <cell r="CM156">
            <v>0</v>
          </cell>
          <cell r="CN156">
            <v>0</v>
          </cell>
          <cell r="CO156">
            <v>0</v>
          </cell>
          <cell r="CX156">
            <v>0</v>
          </cell>
          <cell r="CY156">
            <v>0</v>
          </cell>
          <cell r="DB156">
            <v>0</v>
          </cell>
          <cell r="DC156">
            <v>0</v>
          </cell>
          <cell r="DJ156" t="str">
            <v>НКРКП</v>
          </cell>
          <cell r="DL156">
            <v>40942</v>
          </cell>
          <cell r="DM156">
            <v>49</v>
          </cell>
          <cell r="DT156">
            <v>774.14</v>
          </cell>
        </row>
        <row r="157">
          <cell r="W157">
            <v>286.69</v>
          </cell>
          <cell r="AF157">
            <v>40448</v>
          </cell>
          <cell r="AG157">
            <v>151</v>
          </cell>
          <cell r="AH157">
            <v>270.46018140966964</v>
          </cell>
          <cell r="AM157">
            <v>24034</v>
          </cell>
          <cell r="AO157">
            <v>6890307.46</v>
          </cell>
          <cell r="AQ157">
            <v>6500240</v>
          </cell>
          <cell r="AU157">
            <v>0</v>
          </cell>
          <cell r="AW157">
            <v>0</v>
          </cell>
          <cell r="AY157">
            <v>4064122.9941500002</v>
          </cell>
          <cell r="AZ157">
            <v>169.09890131272365</v>
          </cell>
          <cell r="BA157">
            <v>0</v>
          </cell>
          <cell r="BB157">
            <v>0</v>
          </cell>
          <cell r="BC157">
            <v>0</v>
          </cell>
          <cell r="BD157">
            <v>0</v>
          </cell>
          <cell r="BG157">
            <v>0</v>
          </cell>
          <cell r="BH157">
            <v>0</v>
          </cell>
          <cell r="BI157">
            <v>439950</v>
          </cell>
          <cell r="BJ157">
            <v>18.30531746692186</v>
          </cell>
          <cell r="BK157">
            <v>0</v>
          </cell>
          <cell r="BL157">
            <v>0</v>
          </cell>
          <cell r="BM157">
            <v>1384640</v>
          </cell>
          <cell r="BN157">
            <v>57.611716734625944</v>
          </cell>
          <cell r="BO157">
            <v>0</v>
          </cell>
          <cell r="BP157">
            <v>0</v>
          </cell>
          <cell r="BY157">
            <v>3176.69</v>
          </cell>
          <cell r="CF157">
            <v>3725.1356500000002</v>
          </cell>
          <cell r="CG157">
            <v>1091</v>
          </cell>
          <cell r="CJ157">
            <v>0</v>
          </cell>
          <cell r="CK157">
            <v>0</v>
          </cell>
          <cell r="CL157">
            <v>0</v>
          </cell>
          <cell r="CM157">
            <v>0</v>
          </cell>
          <cell r="CN157">
            <v>0</v>
          </cell>
          <cell r="CO157">
            <v>0</v>
          </cell>
          <cell r="CX157">
            <v>0</v>
          </cell>
          <cell r="CY157">
            <v>0</v>
          </cell>
          <cell r="DB157">
            <v>0</v>
          </cell>
          <cell r="DC157">
            <v>0</v>
          </cell>
          <cell r="DJ157" t="str">
            <v>МОС</v>
          </cell>
          <cell r="DL157">
            <v>40792</v>
          </cell>
          <cell r="DM157">
            <v>295</v>
          </cell>
          <cell r="DO157" t="str">
            <v>тариф за теплову енергію</v>
          </cell>
          <cell r="DT157">
            <v>289.95999999999998</v>
          </cell>
        </row>
        <row r="158">
          <cell r="W158">
            <v>534.21</v>
          </cell>
          <cell r="AF158">
            <v>40448</v>
          </cell>
          <cell r="AG158">
            <v>152</v>
          </cell>
          <cell r="AH158">
            <v>483.38678195516155</v>
          </cell>
          <cell r="AM158">
            <v>27409.5</v>
          </cell>
          <cell r="AO158">
            <v>14642428.995000001</v>
          </cell>
          <cell r="AQ158">
            <v>13249390</v>
          </cell>
          <cell r="AU158">
            <v>0</v>
          </cell>
          <cell r="AW158">
            <v>0</v>
          </cell>
          <cell r="AY158">
            <v>10471476.764980001</v>
          </cell>
          <cell r="AZ158">
            <v>382.03822634415081</v>
          </cell>
          <cell r="BA158">
            <v>0</v>
          </cell>
          <cell r="BB158">
            <v>0</v>
          </cell>
          <cell r="BC158">
            <v>0</v>
          </cell>
          <cell r="BD158">
            <v>0</v>
          </cell>
          <cell r="BG158">
            <v>0</v>
          </cell>
          <cell r="BH158">
            <v>0</v>
          </cell>
          <cell r="BI158">
            <v>501670</v>
          </cell>
          <cell r="BJ158">
            <v>18.302778233824039</v>
          </cell>
          <cell r="BK158">
            <v>0</v>
          </cell>
          <cell r="BL158">
            <v>0</v>
          </cell>
          <cell r="BM158">
            <v>1578970</v>
          </cell>
          <cell r="BN158">
            <v>57.606669220525731</v>
          </cell>
          <cell r="BO158">
            <v>0</v>
          </cell>
          <cell r="BP158">
            <v>0</v>
          </cell>
          <cell r="BY158">
            <v>3176.35</v>
          </cell>
          <cell r="CF158">
            <v>4248.1670000000004</v>
          </cell>
          <cell r="CG158">
            <v>2464.94</v>
          </cell>
          <cell r="CJ158">
            <v>0</v>
          </cell>
          <cell r="CK158">
            <v>0</v>
          </cell>
          <cell r="CL158">
            <v>0</v>
          </cell>
          <cell r="CM158">
            <v>0</v>
          </cell>
          <cell r="CN158">
            <v>0</v>
          </cell>
          <cell r="CO158">
            <v>0</v>
          </cell>
          <cell r="CX158">
            <v>0</v>
          </cell>
          <cell r="CY158">
            <v>0</v>
          </cell>
          <cell r="DB158">
            <v>0</v>
          </cell>
          <cell r="DC158">
            <v>0</v>
          </cell>
          <cell r="DJ158" t="str">
            <v>НКРКП</v>
          </cell>
          <cell r="DL158">
            <v>40836</v>
          </cell>
          <cell r="DM158">
            <v>211</v>
          </cell>
          <cell r="DT158">
            <v>733.68</v>
          </cell>
        </row>
        <row r="159">
          <cell r="W159">
            <v>725.08</v>
          </cell>
          <cell r="AF159">
            <v>40448</v>
          </cell>
          <cell r="AG159">
            <v>150</v>
          </cell>
          <cell r="AH159">
            <v>483.38531513970111</v>
          </cell>
          <cell r="AM159">
            <v>3078</v>
          </cell>
          <cell r="AO159">
            <v>2231796.2400000002</v>
          </cell>
          <cell r="AQ159">
            <v>1487860</v>
          </cell>
          <cell r="AU159">
            <v>0</v>
          </cell>
          <cell r="AW159">
            <v>0</v>
          </cell>
          <cell r="AY159">
            <v>1175874.9776000001</v>
          </cell>
          <cell r="AZ159">
            <v>382.02565873944121</v>
          </cell>
          <cell r="BA159">
            <v>0</v>
          </cell>
          <cell r="BB159">
            <v>0</v>
          </cell>
          <cell r="BC159">
            <v>0</v>
          </cell>
          <cell r="BD159">
            <v>0</v>
          </cell>
          <cell r="BG159">
            <v>0</v>
          </cell>
          <cell r="BH159">
            <v>0</v>
          </cell>
          <cell r="BI159">
            <v>56340</v>
          </cell>
          <cell r="BJ159">
            <v>18.304093567251464</v>
          </cell>
          <cell r="BK159">
            <v>0</v>
          </cell>
          <cell r="BL159">
            <v>0</v>
          </cell>
          <cell r="BM159">
            <v>177370</v>
          </cell>
          <cell r="BN159">
            <v>57.625081221572451</v>
          </cell>
          <cell r="BO159">
            <v>0</v>
          </cell>
          <cell r="BP159">
            <v>0</v>
          </cell>
          <cell r="BY159">
            <v>3177.42</v>
          </cell>
          <cell r="CF159">
            <v>477.04</v>
          </cell>
          <cell r="CG159">
            <v>2464.94</v>
          </cell>
          <cell r="CJ159">
            <v>0</v>
          </cell>
          <cell r="CK159">
            <v>0</v>
          </cell>
          <cell r="CL159">
            <v>0</v>
          </cell>
          <cell r="CM159">
            <v>0</v>
          </cell>
          <cell r="CN159">
            <v>0</v>
          </cell>
          <cell r="CO159">
            <v>0</v>
          </cell>
          <cell r="CX159">
            <v>0</v>
          </cell>
          <cell r="CY159">
            <v>0</v>
          </cell>
          <cell r="DB159">
            <v>0</v>
          </cell>
          <cell r="DC159">
            <v>0</v>
          </cell>
          <cell r="DJ159" t="str">
            <v>МОС</v>
          </cell>
          <cell r="DL159">
            <v>40792</v>
          </cell>
          <cell r="DM159">
            <v>295</v>
          </cell>
          <cell r="DT159">
            <v>947.14</v>
          </cell>
        </row>
        <row r="160">
          <cell r="W160">
            <v>249.52</v>
          </cell>
          <cell r="AF160">
            <v>40099</v>
          </cell>
          <cell r="AG160" t="str">
            <v>№ 66</v>
          </cell>
          <cell r="AH160">
            <v>234.68083283852317</v>
          </cell>
          <cell r="AM160">
            <v>102733</v>
          </cell>
          <cell r="AO160">
            <v>25633938.16</v>
          </cell>
          <cell r="AQ160">
            <v>24109466</v>
          </cell>
          <cell r="AU160">
            <v>0</v>
          </cell>
          <cell r="AW160">
            <v>0</v>
          </cell>
          <cell r="AY160">
            <v>11377274.020200001</v>
          </cell>
          <cell r="AZ160">
            <v>110.74605063806179</v>
          </cell>
          <cell r="BA160">
            <v>176997</v>
          </cell>
          <cell r="BB160">
            <v>1.7228835914457867</v>
          </cell>
          <cell r="BC160">
            <v>0</v>
          </cell>
          <cell r="BD160">
            <v>0</v>
          </cell>
          <cell r="BG160">
            <v>835332.59</v>
          </cell>
          <cell r="BH160">
            <v>8.1311028588671608</v>
          </cell>
          <cell r="BI160">
            <v>1351186.82</v>
          </cell>
          <cell r="BJ160">
            <v>13.152412759288643</v>
          </cell>
          <cell r="BK160">
            <v>0</v>
          </cell>
          <cell r="BL160">
            <v>0</v>
          </cell>
          <cell r="BM160">
            <v>7739241.0300000003</v>
          </cell>
          <cell r="BN160">
            <v>75.333544528048435</v>
          </cell>
          <cell r="BO160">
            <v>0</v>
          </cell>
          <cell r="BP160">
            <v>0</v>
          </cell>
          <cell r="BY160">
            <v>1728</v>
          </cell>
          <cell r="CF160">
            <v>15642.735000000001</v>
          </cell>
          <cell r="CG160">
            <v>727.32</v>
          </cell>
          <cell r="CJ160">
            <v>0</v>
          </cell>
          <cell r="CK160">
            <v>0</v>
          </cell>
          <cell r="CL160">
            <v>0</v>
          </cell>
          <cell r="CM160">
            <v>0</v>
          </cell>
          <cell r="CN160">
            <v>0</v>
          </cell>
          <cell r="CO160">
            <v>0</v>
          </cell>
          <cell r="CX160">
            <v>0</v>
          </cell>
          <cell r="CY160">
            <v>0</v>
          </cell>
          <cell r="DB160">
            <v>0</v>
          </cell>
          <cell r="DC160">
            <v>0</v>
          </cell>
          <cell r="DJ160" t="str">
            <v>НКРЕ</v>
          </cell>
          <cell r="DL160">
            <v>40526</v>
          </cell>
          <cell r="DM160" t="str">
            <v>№ 1850</v>
          </cell>
          <cell r="DO160" t="str">
            <v>тариф на теплову енергію</v>
          </cell>
          <cell r="DT160">
            <v>274.47000000000003</v>
          </cell>
        </row>
        <row r="161">
          <cell r="W161">
            <v>559.82000000000005</v>
          </cell>
          <cell r="AF161">
            <v>40099</v>
          </cell>
          <cell r="AG161" t="str">
            <v>№ 67</v>
          </cell>
          <cell r="AH161">
            <v>487.52505330490408</v>
          </cell>
          <cell r="AM161">
            <v>22512</v>
          </cell>
          <cell r="AO161">
            <v>12602667.840000002</v>
          </cell>
          <cell r="AQ161">
            <v>10975164</v>
          </cell>
          <cell r="AU161">
            <v>0</v>
          </cell>
          <cell r="AW161">
            <v>0</v>
          </cell>
          <cell r="AY161">
            <v>8185062.3063999992</v>
          </cell>
          <cell r="AZ161">
            <v>363.58663407960194</v>
          </cell>
          <cell r="BA161">
            <v>38818</v>
          </cell>
          <cell r="BB161">
            <v>1.7243248045486852</v>
          </cell>
          <cell r="BC161">
            <v>0</v>
          </cell>
          <cell r="BD161">
            <v>0</v>
          </cell>
          <cell r="BG161">
            <v>183047.39</v>
          </cell>
          <cell r="BH161">
            <v>8.131102967306326</v>
          </cell>
          <cell r="BI161">
            <v>296157.43</v>
          </cell>
          <cell r="BJ161">
            <v>13.155536158493248</v>
          </cell>
          <cell r="BK161">
            <v>0</v>
          </cell>
          <cell r="BL161">
            <v>0</v>
          </cell>
          <cell r="BM161">
            <v>1695872</v>
          </cell>
          <cell r="BN161">
            <v>75.331911869225308</v>
          </cell>
          <cell r="BO161">
            <v>0</v>
          </cell>
          <cell r="BP161">
            <v>0</v>
          </cell>
          <cell r="BY161">
            <v>1728</v>
          </cell>
          <cell r="CF161">
            <v>3750.04</v>
          </cell>
          <cell r="CG161">
            <v>2182.66</v>
          </cell>
          <cell r="CJ161">
            <v>0</v>
          </cell>
          <cell r="CK161">
            <v>0</v>
          </cell>
          <cell r="CL161">
            <v>0</v>
          </cell>
          <cell r="CM161">
            <v>0</v>
          </cell>
          <cell r="CN161">
            <v>0</v>
          </cell>
          <cell r="CO161">
            <v>0</v>
          </cell>
          <cell r="CX161">
            <v>0</v>
          </cell>
          <cell r="CY161">
            <v>0</v>
          </cell>
          <cell r="DB161">
            <v>0</v>
          </cell>
          <cell r="DC161">
            <v>0</v>
          </cell>
          <cell r="DJ161" t="str">
            <v>НКРКП</v>
          </cell>
          <cell r="DL161">
            <v>40816</v>
          </cell>
          <cell r="DM161" t="str">
            <v>№ 6</v>
          </cell>
          <cell r="DT161">
            <v>821.23</v>
          </cell>
        </row>
        <row r="162">
          <cell r="W162">
            <v>685.61260000000004</v>
          </cell>
          <cell r="AF162">
            <v>40099</v>
          </cell>
          <cell r="AG162" t="str">
            <v>№ 67</v>
          </cell>
          <cell r="AH162">
            <v>487.52505935109468</v>
          </cell>
          <cell r="AM162">
            <v>7582</v>
          </cell>
          <cell r="AO162">
            <v>5198314.7332000006</v>
          </cell>
          <cell r="AQ162">
            <v>3696415</v>
          </cell>
          <cell r="AU162">
            <v>0</v>
          </cell>
          <cell r="AW162">
            <v>0</v>
          </cell>
          <cell r="AY162">
            <v>2756852.3661999996</v>
          </cell>
          <cell r="AZ162">
            <v>363.60490189923496</v>
          </cell>
          <cell r="BA162">
            <v>13066</v>
          </cell>
          <cell r="BB162">
            <v>1.7232920073859139</v>
          </cell>
          <cell r="BC162">
            <v>0</v>
          </cell>
          <cell r="BD162">
            <v>0</v>
          </cell>
          <cell r="BG162">
            <v>61650.02</v>
          </cell>
          <cell r="BH162">
            <v>8.131102611448167</v>
          </cell>
          <cell r="BI162">
            <v>99707.75</v>
          </cell>
          <cell r="BJ162">
            <v>13.150586916380902</v>
          </cell>
          <cell r="BK162">
            <v>0</v>
          </cell>
          <cell r="BL162">
            <v>0</v>
          </cell>
          <cell r="BM162">
            <v>571175.62</v>
          </cell>
          <cell r="BN162">
            <v>75.333107359535745</v>
          </cell>
          <cell r="BO162">
            <v>0</v>
          </cell>
          <cell r="BP162">
            <v>0</v>
          </cell>
          <cell r="BY162">
            <v>1728</v>
          </cell>
          <cell r="CF162">
            <v>1263.07</v>
          </cell>
          <cell r="CG162">
            <v>2182.66</v>
          </cell>
          <cell r="CJ162">
            <v>0</v>
          </cell>
          <cell r="CK162">
            <v>0</v>
          </cell>
          <cell r="CL162">
            <v>0</v>
          </cell>
          <cell r="CM162">
            <v>0</v>
          </cell>
          <cell r="CN162">
            <v>0</v>
          </cell>
          <cell r="CO162">
            <v>0</v>
          </cell>
          <cell r="CX162">
            <v>0</v>
          </cell>
          <cell r="CY162">
            <v>0</v>
          </cell>
          <cell r="DB162">
            <v>0</v>
          </cell>
          <cell r="DC162">
            <v>0</v>
          </cell>
          <cell r="DJ162" t="str">
            <v>НКРКП</v>
          </cell>
          <cell r="DL162">
            <v>40816</v>
          </cell>
          <cell r="DM162" t="str">
            <v>№ 6</v>
          </cell>
          <cell r="DT162">
            <v>947.03</v>
          </cell>
        </row>
        <row r="163">
          <cell r="W163">
            <v>293.88</v>
          </cell>
          <cell r="AF163">
            <v>40410</v>
          </cell>
          <cell r="AG163">
            <v>103</v>
          </cell>
          <cell r="AH163">
            <v>267.21511532798951</v>
          </cell>
          <cell r="AM163">
            <v>12226</v>
          </cell>
          <cell r="AO163">
            <v>3592976.88</v>
          </cell>
          <cell r="AQ163">
            <v>3266972</v>
          </cell>
          <cell r="AU163">
            <v>0</v>
          </cell>
          <cell r="AW163">
            <v>0</v>
          </cell>
          <cell r="AY163">
            <v>2111259.56</v>
          </cell>
          <cell r="AZ163">
            <v>172.68604285947981</v>
          </cell>
          <cell r="BA163">
            <v>0</v>
          </cell>
          <cell r="BB163">
            <v>0</v>
          </cell>
          <cell r="BC163">
            <v>0</v>
          </cell>
          <cell r="BD163">
            <v>0</v>
          </cell>
          <cell r="BG163">
            <v>0</v>
          </cell>
          <cell r="BH163">
            <v>0</v>
          </cell>
          <cell r="BI163">
            <v>437224</v>
          </cell>
          <cell r="BJ163">
            <v>35.761819074104366</v>
          </cell>
          <cell r="BK163">
            <v>0</v>
          </cell>
          <cell r="BL163">
            <v>0</v>
          </cell>
          <cell r="BM163">
            <v>519300</v>
          </cell>
          <cell r="BN163">
            <v>42.475053165385248</v>
          </cell>
          <cell r="BO163">
            <v>0</v>
          </cell>
          <cell r="BP163">
            <v>0</v>
          </cell>
          <cell r="BY163">
            <v>1134</v>
          </cell>
          <cell r="CF163">
            <v>1935.16</v>
          </cell>
          <cell r="CG163">
            <v>1091</v>
          </cell>
          <cell r="CJ163">
            <v>0</v>
          </cell>
          <cell r="CK163">
            <v>0</v>
          </cell>
          <cell r="CL163">
            <v>0</v>
          </cell>
          <cell r="CM163">
            <v>0</v>
          </cell>
          <cell r="CN163">
            <v>0</v>
          </cell>
          <cell r="CO163">
            <v>0</v>
          </cell>
          <cell r="CX163">
            <v>0</v>
          </cell>
          <cell r="CY163">
            <v>0</v>
          </cell>
          <cell r="DB163">
            <v>0</v>
          </cell>
          <cell r="DC163">
            <v>0</v>
          </cell>
          <cell r="DJ163" t="str">
            <v>МОС</v>
          </cell>
          <cell r="DL163">
            <v>40448</v>
          </cell>
          <cell r="DM163">
            <v>298</v>
          </cell>
          <cell r="DO163" t="str">
            <v>тариф на послуги по опаленню</v>
          </cell>
          <cell r="DT163">
            <v>293.88</v>
          </cell>
        </row>
        <row r="164">
          <cell r="W164">
            <v>527.66</v>
          </cell>
          <cell r="AF164">
            <v>40410</v>
          </cell>
          <cell r="AG164">
            <v>102</v>
          </cell>
          <cell r="AH164">
            <v>479.59579789894946</v>
          </cell>
          <cell r="AM164">
            <v>1999</v>
          </cell>
          <cell r="AO164">
            <v>1054792.3399999999</v>
          </cell>
          <cell r="AQ164">
            <v>958712</v>
          </cell>
          <cell r="AU164">
            <v>0</v>
          </cell>
          <cell r="AW164">
            <v>0</v>
          </cell>
          <cell r="AY164">
            <v>779414.00335060002</v>
          </cell>
          <cell r="AZ164">
            <v>389.90195265162583</v>
          </cell>
          <cell r="BA164">
            <v>0</v>
          </cell>
          <cell r="BB164">
            <v>0</v>
          </cell>
          <cell r="BC164">
            <v>0</v>
          </cell>
          <cell r="BD164">
            <v>0</v>
          </cell>
          <cell r="BG164">
            <v>0</v>
          </cell>
          <cell r="BH164">
            <v>0</v>
          </cell>
          <cell r="BI164">
            <v>71463</v>
          </cell>
          <cell r="BJ164">
            <v>35.749374687343675</v>
          </cell>
          <cell r="BK164">
            <v>0</v>
          </cell>
          <cell r="BL164">
            <v>0</v>
          </cell>
          <cell r="BM164">
            <v>84878</v>
          </cell>
          <cell r="BN164">
            <v>42.460230115057527</v>
          </cell>
          <cell r="BO164">
            <v>0</v>
          </cell>
          <cell r="BP164">
            <v>0</v>
          </cell>
          <cell r="BY164">
            <v>1134</v>
          </cell>
          <cell r="CF164">
            <v>316.19999000000001</v>
          </cell>
          <cell r="CG164">
            <v>2464.94</v>
          </cell>
          <cell r="CJ164">
            <v>0</v>
          </cell>
          <cell r="CK164">
            <v>0</v>
          </cell>
          <cell r="CL164">
            <v>0</v>
          </cell>
          <cell r="CM164">
            <v>0</v>
          </cell>
          <cell r="CN164">
            <v>0</v>
          </cell>
          <cell r="CO164">
            <v>0</v>
          </cell>
          <cell r="CX164">
            <v>0</v>
          </cell>
          <cell r="CY164">
            <v>0</v>
          </cell>
          <cell r="DB164">
            <v>0</v>
          </cell>
          <cell r="DC164">
            <v>0</v>
          </cell>
          <cell r="DJ164" t="str">
            <v>НКРКП</v>
          </cell>
          <cell r="DL164">
            <v>40844</v>
          </cell>
          <cell r="DM164">
            <v>231</v>
          </cell>
          <cell r="DT164">
            <v>704.38</v>
          </cell>
        </row>
        <row r="165">
          <cell r="W165">
            <v>551.64</v>
          </cell>
          <cell r="AF165">
            <v>40410</v>
          </cell>
          <cell r="AG165">
            <v>101</v>
          </cell>
          <cell r="AH165">
            <v>479.68112881551161</v>
          </cell>
          <cell r="AM165">
            <v>5209</v>
          </cell>
          <cell r="AO165">
            <v>2873492.76</v>
          </cell>
          <cell r="AQ165">
            <v>2498659</v>
          </cell>
          <cell r="AU165">
            <v>0</v>
          </cell>
          <cell r="AW165">
            <v>0</v>
          </cell>
          <cell r="AY165">
            <v>2031430.9997350601</v>
          </cell>
          <cell r="AZ165">
            <v>389.98483389039359</v>
          </cell>
          <cell r="BA165">
            <v>0</v>
          </cell>
          <cell r="BB165">
            <v>0</v>
          </cell>
          <cell r="BC165">
            <v>0</v>
          </cell>
          <cell r="BD165">
            <v>0</v>
          </cell>
          <cell r="BG165">
            <v>0</v>
          </cell>
          <cell r="BH165">
            <v>0</v>
          </cell>
          <cell r="BI165">
            <v>186253</v>
          </cell>
          <cell r="BJ165">
            <v>35.75599923209829</v>
          </cell>
          <cell r="BK165">
            <v>0</v>
          </cell>
          <cell r="BL165">
            <v>0</v>
          </cell>
          <cell r="BM165">
            <v>221216</v>
          </cell>
          <cell r="BN165">
            <v>42.468036091380306</v>
          </cell>
          <cell r="BO165">
            <v>0</v>
          </cell>
          <cell r="BP165">
            <v>0</v>
          </cell>
          <cell r="BY165">
            <v>1134</v>
          </cell>
          <cell r="CF165">
            <v>824.129999</v>
          </cell>
          <cell r="CG165">
            <v>2464.94</v>
          </cell>
          <cell r="CJ165">
            <v>0</v>
          </cell>
          <cell r="CK165">
            <v>0</v>
          </cell>
          <cell r="CL165">
            <v>0</v>
          </cell>
          <cell r="CM165">
            <v>0</v>
          </cell>
          <cell r="CN165">
            <v>0</v>
          </cell>
          <cell r="CO165">
            <v>0</v>
          </cell>
          <cell r="CX165">
            <v>0</v>
          </cell>
          <cell r="CY165">
            <v>0</v>
          </cell>
          <cell r="DB165">
            <v>0</v>
          </cell>
          <cell r="DC165">
            <v>0</v>
          </cell>
          <cell r="DJ165" t="str">
            <v>НКРКП</v>
          </cell>
          <cell r="DL165">
            <v>40844</v>
          </cell>
          <cell r="DM165">
            <v>231</v>
          </cell>
          <cell r="DT165">
            <v>721.31</v>
          </cell>
        </row>
        <row r="166">
          <cell r="W166">
            <v>201.61</v>
          </cell>
          <cell r="AF166">
            <v>39783</v>
          </cell>
          <cell r="AG166">
            <v>160</v>
          </cell>
          <cell r="AH166">
            <v>192.00811969024886</v>
          </cell>
          <cell r="AM166">
            <v>26602</v>
          </cell>
          <cell r="AO166">
            <v>5363229.2200000007</v>
          </cell>
          <cell r="AQ166">
            <v>5107800</v>
          </cell>
          <cell r="AU166">
            <v>0</v>
          </cell>
          <cell r="AW166">
            <v>0</v>
          </cell>
          <cell r="AY166">
            <v>2863021.9970616</v>
          </cell>
          <cell r="AZ166">
            <v>107.62431385089843</v>
          </cell>
          <cell r="BA166">
            <v>0</v>
          </cell>
          <cell r="BB166">
            <v>0</v>
          </cell>
          <cell r="BC166">
            <v>0</v>
          </cell>
          <cell r="BD166">
            <v>0</v>
          </cell>
          <cell r="BG166">
            <v>0</v>
          </cell>
          <cell r="BH166">
            <v>0</v>
          </cell>
          <cell r="BI166">
            <v>394400</v>
          </cell>
          <cell r="BJ166">
            <v>14.825952935869484</v>
          </cell>
          <cell r="BK166">
            <v>0</v>
          </cell>
          <cell r="BL166">
            <v>0</v>
          </cell>
          <cell r="BM166">
            <v>1461470</v>
          </cell>
          <cell r="BN166">
            <v>54.938350499962411</v>
          </cell>
          <cell r="BO166">
            <v>0</v>
          </cell>
          <cell r="BP166">
            <v>0</v>
          </cell>
          <cell r="BY166">
            <v>1376.33</v>
          </cell>
          <cell r="CF166">
            <v>3936.3993799999998</v>
          </cell>
          <cell r="CG166">
            <v>727.32</v>
          </cell>
          <cell r="CJ166">
            <v>0</v>
          </cell>
          <cell r="CK166">
            <v>0</v>
          </cell>
          <cell r="CL166">
            <v>0</v>
          </cell>
          <cell r="CM166">
            <v>0</v>
          </cell>
          <cell r="CN166">
            <v>0</v>
          </cell>
          <cell r="CO166">
            <v>0</v>
          </cell>
          <cell r="CX166">
            <v>0</v>
          </cell>
          <cell r="CY166">
            <v>0</v>
          </cell>
          <cell r="DB166">
            <v>0</v>
          </cell>
          <cell r="DC166">
            <v>0</v>
          </cell>
          <cell r="DJ166" t="str">
            <v>НКРЕ</v>
          </cell>
          <cell r="DL166">
            <v>40526</v>
          </cell>
          <cell r="DM166">
            <v>1702</v>
          </cell>
          <cell r="DO166" t="str">
            <v xml:space="preserve">тариф на теплову енергію </v>
          </cell>
          <cell r="DT166">
            <v>221.77</v>
          </cell>
        </row>
        <row r="167">
          <cell r="W167">
            <v>436.23</v>
          </cell>
          <cell r="AF167">
            <v>39850</v>
          </cell>
          <cell r="AG167">
            <v>33</v>
          </cell>
          <cell r="AH167">
            <v>407.69208224036112</v>
          </cell>
          <cell r="AM167">
            <v>27295.599999999999</v>
          </cell>
          <cell r="AO167">
            <v>11907159.588</v>
          </cell>
          <cell r="AQ167">
            <v>11128200</v>
          </cell>
          <cell r="AU167">
            <v>0</v>
          </cell>
          <cell r="AW167">
            <v>0</v>
          </cell>
          <cell r="AY167">
            <v>8652699.8497499991</v>
          </cell>
          <cell r="AZ167">
            <v>316.9998039885549</v>
          </cell>
          <cell r="BA167">
            <v>0</v>
          </cell>
          <cell r="BB167">
            <v>0</v>
          </cell>
          <cell r="BC167">
            <v>0</v>
          </cell>
          <cell r="BD167">
            <v>0</v>
          </cell>
          <cell r="BG167">
            <v>0</v>
          </cell>
          <cell r="BH167">
            <v>0</v>
          </cell>
          <cell r="BI167">
            <v>0</v>
          </cell>
          <cell r="BJ167">
            <v>0</v>
          </cell>
          <cell r="BK167">
            <v>0</v>
          </cell>
          <cell r="BL167">
            <v>0</v>
          </cell>
          <cell r="BM167">
            <v>0</v>
          </cell>
          <cell r="BN167">
            <v>0</v>
          </cell>
          <cell r="BO167">
            <v>0</v>
          </cell>
          <cell r="BP167">
            <v>0</v>
          </cell>
          <cell r="BY167">
            <v>0</v>
          </cell>
          <cell r="CF167">
            <v>4039.0709999999999</v>
          </cell>
          <cell r="CG167">
            <v>2142.25</v>
          </cell>
          <cell r="CJ167">
            <v>0</v>
          </cell>
          <cell r="CK167">
            <v>0</v>
          </cell>
          <cell r="CL167">
            <v>0</v>
          </cell>
          <cell r="CM167">
            <v>0</v>
          </cell>
          <cell r="CN167">
            <v>0</v>
          </cell>
          <cell r="CO167">
            <v>0</v>
          </cell>
          <cell r="CX167">
            <v>0</v>
          </cell>
          <cell r="CY167">
            <v>0</v>
          </cell>
          <cell r="DB167">
            <v>0</v>
          </cell>
          <cell r="DC167">
            <v>0</v>
          </cell>
          <cell r="DJ167" t="str">
            <v>НКРКП</v>
          </cell>
          <cell r="DL167">
            <v>40816</v>
          </cell>
          <cell r="DM167">
            <v>91</v>
          </cell>
          <cell r="DT167">
            <v>674.42</v>
          </cell>
        </row>
        <row r="168">
          <cell r="W168">
            <v>517.16999999999996</v>
          </cell>
          <cell r="AF168">
            <v>40266</v>
          </cell>
          <cell r="AG168">
            <v>27</v>
          </cell>
          <cell r="AH168">
            <v>413.7386034466648</v>
          </cell>
          <cell r="AM168">
            <v>7491.3</v>
          </cell>
          <cell r="AO168">
            <v>3874275.6209999998</v>
          </cell>
          <cell r="AQ168">
            <v>3099440</v>
          </cell>
          <cell r="AU168">
            <v>0</v>
          </cell>
          <cell r="AW168">
            <v>0</v>
          </cell>
          <cell r="AY168">
            <v>2418099.8296000003</v>
          </cell>
          <cell r="AZ168">
            <v>322.78774439683372</v>
          </cell>
          <cell r="BA168">
            <v>0</v>
          </cell>
          <cell r="BB168">
            <v>0</v>
          </cell>
          <cell r="BC168">
            <v>0</v>
          </cell>
          <cell r="BD168">
            <v>0</v>
          </cell>
          <cell r="BG168">
            <v>0</v>
          </cell>
          <cell r="BH168">
            <v>0</v>
          </cell>
          <cell r="BI168">
            <v>0</v>
          </cell>
          <cell r="BJ168">
            <v>0</v>
          </cell>
          <cell r="BK168">
            <v>0</v>
          </cell>
          <cell r="BL168">
            <v>0</v>
          </cell>
          <cell r="BM168">
            <v>0</v>
          </cell>
          <cell r="BN168">
            <v>0</v>
          </cell>
          <cell r="BO168">
            <v>0</v>
          </cell>
          <cell r="BP168">
            <v>0</v>
          </cell>
          <cell r="BY168">
            <v>0</v>
          </cell>
          <cell r="CF168">
            <v>1108.432</v>
          </cell>
          <cell r="CG168">
            <v>2181.5500000000002</v>
          </cell>
          <cell r="CJ168">
            <v>0</v>
          </cell>
          <cell r="CK168">
            <v>0</v>
          </cell>
          <cell r="CL168">
            <v>0</v>
          </cell>
          <cell r="CM168">
            <v>0</v>
          </cell>
          <cell r="CN168">
            <v>0</v>
          </cell>
          <cell r="CO168">
            <v>0</v>
          </cell>
          <cell r="CX168">
            <v>0</v>
          </cell>
          <cell r="CY168">
            <v>0</v>
          </cell>
          <cell r="DB168">
            <v>0</v>
          </cell>
          <cell r="DC168">
            <v>0</v>
          </cell>
          <cell r="DJ168" t="str">
            <v>НКРКП</v>
          </cell>
          <cell r="DL168">
            <v>40816</v>
          </cell>
          <cell r="DM168">
            <v>91</v>
          </cell>
          <cell r="DT168">
            <v>749.65</v>
          </cell>
        </row>
        <row r="169">
          <cell r="W169">
            <v>209.23</v>
          </cell>
          <cell r="AF169">
            <v>39884</v>
          </cell>
          <cell r="AG169">
            <v>639</v>
          </cell>
          <cell r="AH169">
            <v>192.39527328138925</v>
          </cell>
          <cell r="AM169">
            <v>139124</v>
          </cell>
          <cell r="AO169">
            <v>29108914.52</v>
          </cell>
          <cell r="AQ169">
            <v>26766800</v>
          </cell>
          <cell r="AU169">
            <v>0</v>
          </cell>
          <cell r="AW169">
            <v>0</v>
          </cell>
          <cell r="AY169">
            <v>16752800.133960001</v>
          </cell>
          <cell r="AZ169">
            <v>120.41632021764758</v>
          </cell>
          <cell r="BA169">
            <v>0</v>
          </cell>
          <cell r="BB169">
            <v>0</v>
          </cell>
          <cell r="BC169">
            <v>0</v>
          </cell>
          <cell r="BD169">
            <v>0</v>
          </cell>
          <cell r="BG169">
            <v>0</v>
          </cell>
          <cell r="BH169">
            <v>0</v>
          </cell>
          <cell r="BI169">
            <v>2448200</v>
          </cell>
          <cell r="BJ169">
            <v>17.597251372875995</v>
          </cell>
          <cell r="BK169">
            <v>0</v>
          </cell>
          <cell r="BL169">
            <v>0</v>
          </cell>
          <cell r="BM169">
            <v>4784400</v>
          </cell>
          <cell r="BN169">
            <v>34.389465512779964</v>
          </cell>
          <cell r="BO169">
            <v>0</v>
          </cell>
          <cell r="BP169">
            <v>0</v>
          </cell>
          <cell r="BY169">
            <v>2026.56</v>
          </cell>
          <cell r="CF169">
            <v>23033.602999999999</v>
          </cell>
          <cell r="CG169">
            <v>727.32</v>
          </cell>
          <cell r="CJ169">
            <v>0</v>
          </cell>
          <cell r="CK169">
            <v>0</v>
          </cell>
          <cell r="CL169">
            <v>0</v>
          </cell>
          <cell r="CM169">
            <v>0</v>
          </cell>
          <cell r="CN169">
            <v>0</v>
          </cell>
          <cell r="CO169">
            <v>0</v>
          </cell>
          <cell r="CX169">
            <v>0</v>
          </cell>
          <cell r="CY169">
            <v>0</v>
          </cell>
          <cell r="DB169">
            <v>0</v>
          </cell>
          <cell r="DC169">
            <v>0</v>
          </cell>
          <cell r="DJ169" t="str">
            <v>НКРЕ</v>
          </cell>
          <cell r="DL169">
            <v>40526</v>
          </cell>
          <cell r="DM169">
            <v>1808</v>
          </cell>
          <cell r="DO169" t="str">
            <v>тариф на теплову енергію</v>
          </cell>
          <cell r="DT169">
            <v>230.15</v>
          </cell>
        </row>
        <row r="170">
          <cell r="W170">
            <v>489.6</v>
          </cell>
          <cell r="AF170" t="str">
            <v xml:space="preserve">висновок ДЦІ  не встановлювався, витрати прийняти за даними підприємства  </v>
          </cell>
          <cell r="AG170">
            <v>0</v>
          </cell>
          <cell r="AH170">
            <v>426.66283854914349</v>
          </cell>
          <cell r="AM170">
            <v>10449</v>
          </cell>
          <cell r="AO170">
            <v>5115830.4000000004</v>
          </cell>
          <cell r="AQ170">
            <v>4458200</v>
          </cell>
          <cell r="AU170">
            <v>0</v>
          </cell>
          <cell r="AW170">
            <v>0</v>
          </cell>
          <cell r="AY170">
            <v>3706092.5</v>
          </cell>
          <cell r="AZ170">
            <v>354.68394104699013</v>
          </cell>
          <cell r="BA170">
            <v>0</v>
          </cell>
          <cell r="BB170">
            <v>0</v>
          </cell>
          <cell r="BC170">
            <v>0</v>
          </cell>
          <cell r="BD170">
            <v>0</v>
          </cell>
          <cell r="BG170">
            <v>0</v>
          </cell>
          <cell r="BH170">
            <v>0</v>
          </cell>
          <cell r="BI170">
            <v>0</v>
          </cell>
          <cell r="BJ170">
            <v>0</v>
          </cell>
          <cell r="BK170">
            <v>0</v>
          </cell>
          <cell r="BL170">
            <v>0</v>
          </cell>
          <cell r="BM170">
            <v>0</v>
          </cell>
          <cell r="BN170">
            <v>0</v>
          </cell>
          <cell r="BO170">
            <v>0</v>
          </cell>
          <cell r="BP170">
            <v>0</v>
          </cell>
          <cell r="BY170">
            <v>0</v>
          </cell>
          <cell r="CF170">
            <v>1730</v>
          </cell>
          <cell r="CG170">
            <v>2142.25</v>
          </cell>
          <cell r="CJ170">
            <v>0</v>
          </cell>
          <cell r="CK170">
            <v>0</v>
          </cell>
          <cell r="CL170">
            <v>0</v>
          </cell>
          <cell r="CM170">
            <v>0</v>
          </cell>
          <cell r="CN170">
            <v>0</v>
          </cell>
          <cell r="CO170">
            <v>0</v>
          </cell>
          <cell r="CX170">
            <v>0</v>
          </cell>
          <cell r="CY170">
            <v>0</v>
          </cell>
          <cell r="DB170">
            <v>0</v>
          </cell>
          <cell r="DC170">
            <v>0</v>
          </cell>
          <cell r="DJ170" t="str">
            <v>НКРКП</v>
          </cell>
          <cell r="DL170">
            <v>40816</v>
          </cell>
          <cell r="DM170" t="str">
            <v>№ 40</v>
          </cell>
          <cell r="DT170">
            <v>756.11</v>
          </cell>
        </row>
        <row r="171">
          <cell r="W171">
            <v>580.11</v>
          </cell>
          <cell r="AF171" t="str">
            <v>висновок ДЦІ не встановлювався, витрати прийняти за даними підприємства</v>
          </cell>
          <cell r="AG171">
            <v>0</v>
          </cell>
          <cell r="AH171">
            <v>429.974234182651</v>
          </cell>
          <cell r="AM171">
            <v>10479</v>
          </cell>
          <cell r="AO171">
            <v>6078972.6900000004</v>
          </cell>
          <cell r="AQ171">
            <v>4505700</v>
          </cell>
          <cell r="AU171">
            <v>0</v>
          </cell>
          <cell r="AW171">
            <v>0</v>
          </cell>
          <cell r="AY171">
            <v>3751401.0875000004</v>
          </cell>
          <cell r="AZ171">
            <v>357.99227860482875</v>
          </cell>
          <cell r="BA171">
            <v>0</v>
          </cell>
          <cell r="BB171">
            <v>0</v>
          </cell>
          <cell r="BC171">
            <v>0</v>
          </cell>
          <cell r="BD171">
            <v>0</v>
          </cell>
          <cell r="BG171">
            <v>0</v>
          </cell>
          <cell r="BH171">
            <v>0</v>
          </cell>
          <cell r="BI171">
            <v>0</v>
          </cell>
          <cell r="BJ171">
            <v>0</v>
          </cell>
          <cell r="BK171">
            <v>0</v>
          </cell>
          <cell r="BL171">
            <v>0</v>
          </cell>
          <cell r="BM171">
            <v>0</v>
          </cell>
          <cell r="BN171">
            <v>0</v>
          </cell>
          <cell r="BO171">
            <v>0</v>
          </cell>
          <cell r="BP171">
            <v>0</v>
          </cell>
          <cell r="BY171">
            <v>0</v>
          </cell>
          <cell r="CF171">
            <v>1751.15</v>
          </cell>
          <cell r="CG171">
            <v>2142.25</v>
          </cell>
          <cell r="CJ171">
            <v>0</v>
          </cell>
          <cell r="CK171">
            <v>0</v>
          </cell>
          <cell r="CL171">
            <v>0</v>
          </cell>
          <cell r="CM171">
            <v>0</v>
          </cell>
          <cell r="CN171">
            <v>0</v>
          </cell>
          <cell r="CO171">
            <v>0</v>
          </cell>
          <cell r="CX171">
            <v>0</v>
          </cell>
          <cell r="CY171">
            <v>0</v>
          </cell>
          <cell r="DB171">
            <v>0</v>
          </cell>
          <cell r="DC171">
            <v>0</v>
          </cell>
          <cell r="DJ171" t="str">
            <v>НКРКП</v>
          </cell>
          <cell r="DL171">
            <v>40816</v>
          </cell>
          <cell r="DM171" t="str">
            <v>№ 40</v>
          </cell>
          <cell r="DT171">
            <v>846.62</v>
          </cell>
        </row>
        <row r="172">
          <cell r="W172">
            <v>200.74</v>
          </cell>
          <cell r="AF172">
            <v>39778</v>
          </cell>
          <cell r="AG172">
            <v>434</v>
          </cell>
          <cell r="AH172">
            <v>200.38444190803875</v>
          </cell>
          <cell r="AM172">
            <v>90679.5</v>
          </cell>
          <cell r="AO172">
            <v>18203002.830000002</v>
          </cell>
          <cell r="AQ172">
            <v>18170761</v>
          </cell>
          <cell r="AU172">
            <v>0</v>
          </cell>
          <cell r="AW172">
            <v>0</v>
          </cell>
          <cell r="AY172">
            <v>10420977.974088</v>
          </cell>
          <cell r="AZ172">
            <v>114.92099067692257</v>
          </cell>
          <cell r="BA172">
            <v>0</v>
          </cell>
          <cell r="BB172">
            <v>0</v>
          </cell>
          <cell r="BC172">
            <v>0</v>
          </cell>
          <cell r="BD172">
            <v>0</v>
          </cell>
          <cell r="BG172">
            <v>0</v>
          </cell>
          <cell r="BH172">
            <v>0</v>
          </cell>
          <cell r="BI172">
            <v>2146280</v>
          </cell>
          <cell r="BJ172">
            <v>23.668855695057868</v>
          </cell>
          <cell r="BK172">
            <v>0</v>
          </cell>
          <cell r="BL172">
            <v>0</v>
          </cell>
          <cell r="BM172">
            <v>3930177</v>
          </cell>
          <cell r="BN172">
            <v>43.341405720146227</v>
          </cell>
          <cell r="BO172">
            <v>0</v>
          </cell>
          <cell r="BP172">
            <v>0</v>
          </cell>
          <cell r="BY172">
            <v>2441.14</v>
          </cell>
          <cell r="CF172">
            <v>14327.913399999999</v>
          </cell>
          <cell r="CG172">
            <v>727.32</v>
          </cell>
          <cell r="CJ172">
            <v>0</v>
          </cell>
          <cell r="CK172">
            <v>0</v>
          </cell>
          <cell r="CL172">
            <v>0</v>
          </cell>
          <cell r="CM172">
            <v>0</v>
          </cell>
          <cell r="CN172">
            <v>0</v>
          </cell>
          <cell r="CO172">
            <v>0</v>
          </cell>
          <cell r="CX172">
            <v>0</v>
          </cell>
          <cell r="CY172">
            <v>0</v>
          </cell>
          <cell r="DB172">
            <v>0</v>
          </cell>
          <cell r="DC172">
            <v>0</v>
          </cell>
          <cell r="DJ172" t="str">
            <v>НКРЕ</v>
          </cell>
          <cell r="DL172">
            <v>40526</v>
          </cell>
          <cell r="DM172" t="str">
            <v>№ 1704</v>
          </cell>
          <cell r="DO172" t="str">
            <v>тариф на теплову енергію</v>
          </cell>
          <cell r="DT172">
            <v>220.81</v>
          </cell>
        </row>
        <row r="173">
          <cell r="W173">
            <v>495.27</v>
          </cell>
          <cell r="AF173">
            <v>39850</v>
          </cell>
          <cell r="AG173">
            <v>531</v>
          </cell>
          <cell r="AH173">
            <v>430.66872727272727</v>
          </cell>
          <cell r="AM173">
            <v>5500</v>
          </cell>
          <cell r="AO173">
            <v>2723985</v>
          </cell>
          <cell r="AQ173">
            <v>2368678</v>
          </cell>
          <cell r="AU173">
            <v>0</v>
          </cell>
          <cell r="AW173">
            <v>0</v>
          </cell>
          <cell r="AY173">
            <v>1893487.9982534999</v>
          </cell>
          <cell r="AZ173">
            <v>344.270545137</v>
          </cell>
          <cell r="BA173">
            <v>0</v>
          </cell>
          <cell r="BB173">
            <v>0</v>
          </cell>
          <cell r="BC173">
            <v>0</v>
          </cell>
          <cell r="BD173">
            <v>0</v>
          </cell>
          <cell r="BG173">
            <v>0</v>
          </cell>
          <cell r="BH173">
            <v>0</v>
          </cell>
          <cell r="BI173">
            <v>135320</v>
          </cell>
          <cell r="BJ173">
            <v>24.603636363636365</v>
          </cell>
          <cell r="BK173">
            <v>0</v>
          </cell>
          <cell r="BL173">
            <v>0</v>
          </cell>
          <cell r="BM173">
            <v>238378</v>
          </cell>
          <cell r="BN173">
            <v>43.341454545454546</v>
          </cell>
          <cell r="BO173">
            <v>0</v>
          </cell>
          <cell r="BP173">
            <v>0</v>
          </cell>
          <cell r="BY173">
            <v>2441.14</v>
          </cell>
          <cell r="CF173">
            <v>869.03090999999995</v>
          </cell>
          <cell r="CG173">
            <v>2178.85</v>
          </cell>
          <cell r="CJ173">
            <v>0</v>
          </cell>
          <cell r="CK173">
            <v>0</v>
          </cell>
          <cell r="CL173">
            <v>0</v>
          </cell>
          <cell r="CM173">
            <v>0</v>
          </cell>
          <cell r="CN173">
            <v>0</v>
          </cell>
          <cell r="CO173">
            <v>0</v>
          </cell>
          <cell r="CX173">
            <v>0</v>
          </cell>
          <cell r="CY173">
            <v>0</v>
          </cell>
          <cell r="DB173">
            <v>0</v>
          </cell>
          <cell r="DC173">
            <v>0</v>
          </cell>
          <cell r="DJ173" t="str">
            <v>НКРКП</v>
          </cell>
          <cell r="DL173">
            <v>40816</v>
          </cell>
          <cell r="DM173">
            <v>80</v>
          </cell>
          <cell r="DT173">
            <v>743.83</v>
          </cell>
        </row>
        <row r="174">
          <cell r="W174">
            <v>581.41</v>
          </cell>
          <cell r="AF174">
            <v>39850</v>
          </cell>
          <cell r="AG174">
            <v>530</v>
          </cell>
          <cell r="AH174">
            <v>430.66728018553624</v>
          </cell>
          <cell r="AM174">
            <v>6963.6</v>
          </cell>
          <cell r="AO174">
            <v>4048706.676</v>
          </cell>
          <cell r="AQ174">
            <v>2998994.6723000002</v>
          </cell>
          <cell r="AU174">
            <v>0</v>
          </cell>
          <cell r="AW174">
            <v>0</v>
          </cell>
          <cell r="AY174">
            <v>2397366.9999981397</v>
          </cell>
          <cell r="AZ174">
            <v>344.27121029325917</v>
          </cell>
          <cell r="BA174">
            <v>0</v>
          </cell>
          <cell r="BB174">
            <v>0</v>
          </cell>
          <cell r="BC174">
            <v>0</v>
          </cell>
          <cell r="BD174">
            <v>0</v>
          </cell>
          <cell r="BG174">
            <v>0</v>
          </cell>
          <cell r="BH174">
            <v>0</v>
          </cell>
          <cell r="BI174">
            <v>171322.23999999999</v>
          </cell>
          <cell r="BJ174">
            <v>24.602538916652303</v>
          </cell>
          <cell r="BK174">
            <v>0</v>
          </cell>
          <cell r="BL174">
            <v>0</v>
          </cell>
          <cell r="BM174">
            <v>301811.72600000002</v>
          </cell>
          <cell r="BN174">
            <v>43.341335803320121</v>
          </cell>
          <cell r="BO174">
            <v>0</v>
          </cell>
          <cell r="BP174">
            <v>0</v>
          </cell>
          <cell r="BY174">
            <v>2441.14</v>
          </cell>
          <cell r="CF174">
            <v>1100.29006127</v>
          </cell>
          <cell r="CG174">
            <v>2178.85</v>
          </cell>
          <cell r="CJ174">
            <v>0</v>
          </cell>
          <cell r="CK174">
            <v>0</v>
          </cell>
          <cell r="CL174">
            <v>0</v>
          </cell>
          <cell r="CM174">
            <v>0</v>
          </cell>
          <cell r="CN174">
            <v>0</v>
          </cell>
          <cell r="CO174">
            <v>0</v>
          </cell>
          <cell r="CX174">
            <v>0</v>
          </cell>
          <cell r="CY174">
            <v>0</v>
          </cell>
          <cell r="DB174">
            <v>0</v>
          </cell>
          <cell r="DC174">
            <v>0</v>
          </cell>
          <cell r="DJ174" t="str">
            <v>НКРКП</v>
          </cell>
          <cell r="DL174">
            <v>40816</v>
          </cell>
          <cell r="DM174">
            <v>80</v>
          </cell>
          <cell r="DO174" t="str">
            <v>іншим підприємствам і організаціям</v>
          </cell>
          <cell r="DT174">
            <v>829.97</v>
          </cell>
        </row>
        <row r="175">
          <cell r="W175">
            <v>443.59</v>
          </cell>
          <cell r="AF175">
            <v>39850</v>
          </cell>
          <cell r="AG175">
            <v>530</v>
          </cell>
          <cell r="AH175">
            <v>430.67131714716425</v>
          </cell>
          <cell r="AM175">
            <v>533.995</v>
          </cell>
          <cell r="AO175">
            <v>236874.84204999998</v>
          </cell>
          <cell r="AQ175">
            <v>229976.33</v>
          </cell>
          <cell r="AU175">
            <v>0</v>
          </cell>
          <cell r="AW175">
            <v>0</v>
          </cell>
          <cell r="AY175">
            <v>183840.99995363</v>
          </cell>
          <cell r="AZ175">
            <v>344.27475904012209</v>
          </cell>
          <cell r="BA175">
            <v>0</v>
          </cell>
          <cell r="BB175">
            <v>0</v>
          </cell>
          <cell r="BC175">
            <v>0</v>
          </cell>
          <cell r="BD175">
            <v>0</v>
          </cell>
          <cell r="BG175">
            <v>0</v>
          </cell>
          <cell r="BH175">
            <v>0</v>
          </cell>
          <cell r="BI175">
            <v>13137.76</v>
          </cell>
          <cell r="BJ175">
            <v>24.602777179561606</v>
          </cell>
          <cell r="BK175">
            <v>0</v>
          </cell>
          <cell r="BL175">
            <v>0</v>
          </cell>
          <cell r="BM175">
            <v>23144.27</v>
          </cell>
          <cell r="BN175">
            <v>43.341735409507578</v>
          </cell>
          <cell r="BO175">
            <v>0</v>
          </cell>
          <cell r="BP175">
            <v>0</v>
          </cell>
          <cell r="BY175">
            <v>2441.14</v>
          </cell>
          <cell r="CF175">
            <v>84.375243800000007</v>
          </cell>
          <cell r="CG175">
            <v>2178.85</v>
          </cell>
          <cell r="CJ175">
            <v>0</v>
          </cell>
          <cell r="CK175">
            <v>0</v>
          </cell>
          <cell r="CL175">
            <v>0</v>
          </cell>
          <cell r="CM175">
            <v>0</v>
          </cell>
          <cell r="CN175">
            <v>0</v>
          </cell>
          <cell r="CO175">
            <v>0</v>
          </cell>
          <cell r="CX175">
            <v>0</v>
          </cell>
          <cell r="CY175">
            <v>0</v>
          </cell>
          <cell r="DB175">
            <v>0</v>
          </cell>
          <cell r="DC175">
            <v>0</v>
          </cell>
          <cell r="DJ175" t="str">
            <v>НКРКП</v>
          </cell>
          <cell r="DL175">
            <v>40816</v>
          </cell>
          <cell r="DM175">
            <v>80</v>
          </cell>
          <cell r="DO175" t="str">
            <v>комунальним підприємствам і організаціям</v>
          </cell>
          <cell r="DT175">
            <v>692.15</v>
          </cell>
        </row>
        <row r="176">
          <cell r="W176">
            <v>267.98</v>
          </cell>
          <cell r="AF176">
            <v>39792</v>
          </cell>
          <cell r="AG176">
            <v>459</v>
          </cell>
          <cell r="AH176">
            <v>260.17464731759117</v>
          </cell>
          <cell r="AM176">
            <v>59331</v>
          </cell>
          <cell r="AO176">
            <v>15899521.380000001</v>
          </cell>
          <cell r="AQ176">
            <v>15436422</v>
          </cell>
          <cell r="AU176">
            <v>0</v>
          </cell>
          <cell r="AW176">
            <v>0</v>
          </cell>
          <cell r="AY176">
            <v>6637522.3200000003</v>
          </cell>
          <cell r="AZ176">
            <v>111.87275319815949</v>
          </cell>
          <cell r="BA176">
            <v>2100</v>
          </cell>
          <cell r="BB176">
            <v>3.5394650351418311E-2</v>
          </cell>
          <cell r="BC176">
            <v>0</v>
          </cell>
          <cell r="BD176">
            <v>0</v>
          </cell>
          <cell r="BG176">
            <v>0</v>
          </cell>
          <cell r="BH176">
            <v>0</v>
          </cell>
          <cell r="BI176">
            <v>1010400</v>
          </cell>
          <cell r="BJ176">
            <v>17.029883197653842</v>
          </cell>
          <cell r="BK176">
            <v>0</v>
          </cell>
          <cell r="BL176">
            <v>0</v>
          </cell>
          <cell r="BM176">
            <v>6318400</v>
          </cell>
          <cell r="BN176">
            <v>106.49407560971498</v>
          </cell>
          <cell r="BO176">
            <v>0</v>
          </cell>
          <cell r="BP176">
            <v>0</v>
          </cell>
          <cell r="BY176">
            <v>0</v>
          </cell>
          <cell r="CF176">
            <v>9126</v>
          </cell>
          <cell r="CG176">
            <v>727.32</v>
          </cell>
          <cell r="CJ176">
            <v>0</v>
          </cell>
          <cell r="CK176">
            <v>0</v>
          </cell>
          <cell r="CL176">
            <v>0</v>
          </cell>
          <cell r="CM176">
            <v>0</v>
          </cell>
          <cell r="CN176">
            <v>0</v>
          </cell>
          <cell r="CO176">
            <v>0</v>
          </cell>
          <cell r="CX176">
            <v>0</v>
          </cell>
          <cell r="CY176">
            <v>0</v>
          </cell>
          <cell r="DB176">
            <v>0</v>
          </cell>
          <cell r="DC176">
            <v>0</v>
          </cell>
          <cell r="DJ176" t="str">
            <v>НКРЕ</v>
          </cell>
          <cell r="DL176">
            <v>40526</v>
          </cell>
          <cell r="DM176" t="str">
            <v>№ 1774</v>
          </cell>
          <cell r="DO176" t="str">
            <v>умовно-змінна частина двоставкового тарифу на теплову енергію</v>
          </cell>
          <cell r="DT176">
            <v>281.26</v>
          </cell>
        </row>
        <row r="177">
          <cell r="W177">
            <v>553.48</v>
          </cell>
          <cell r="AF177">
            <v>40091</v>
          </cell>
          <cell r="AG177">
            <v>691</v>
          </cell>
          <cell r="AH177">
            <v>481.28405435567515</v>
          </cell>
          <cell r="AM177">
            <v>15233</v>
          </cell>
          <cell r="AO177">
            <v>8431160.8399999999</v>
          </cell>
          <cell r="AQ177">
            <v>7331400</v>
          </cell>
          <cell r="AU177">
            <v>0</v>
          </cell>
          <cell r="AW177">
            <v>0</v>
          </cell>
          <cell r="AY177">
            <v>4861014.3499999996</v>
          </cell>
          <cell r="AZ177">
            <v>319.11076938226216</v>
          </cell>
          <cell r="BA177">
            <v>124200</v>
          </cell>
          <cell r="BB177">
            <v>8.1533512768331917</v>
          </cell>
          <cell r="BC177">
            <v>0</v>
          </cell>
          <cell r="BD177">
            <v>0</v>
          </cell>
          <cell r="BG177">
            <v>0</v>
          </cell>
          <cell r="BH177">
            <v>0</v>
          </cell>
          <cell r="BI177">
            <v>287900</v>
          </cell>
          <cell r="BJ177">
            <v>18.899757106282411</v>
          </cell>
          <cell r="BK177">
            <v>0</v>
          </cell>
          <cell r="BL177">
            <v>0</v>
          </cell>
          <cell r="BM177">
            <v>1725900</v>
          </cell>
          <cell r="BN177">
            <v>113.30007221164577</v>
          </cell>
          <cell r="BO177">
            <v>0</v>
          </cell>
          <cell r="BP177">
            <v>0</v>
          </cell>
          <cell r="BY177">
            <v>2311</v>
          </cell>
          <cell r="CF177">
            <v>2231</v>
          </cell>
          <cell r="CG177">
            <v>2178.85</v>
          </cell>
          <cell r="CJ177">
            <v>0</v>
          </cell>
          <cell r="CK177">
            <v>0</v>
          </cell>
          <cell r="CL177">
            <v>0</v>
          </cell>
          <cell r="CM177">
            <v>0</v>
          </cell>
          <cell r="CN177">
            <v>0</v>
          </cell>
          <cell r="CO177">
            <v>0</v>
          </cell>
          <cell r="CX177">
            <v>0</v>
          </cell>
          <cell r="CY177">
            <v>0</v>
          </cell>
          <cell r="DB177">
            <v>0</v>
          </cell>
          <cell r="DC177">
            <v>0</v>
          </cell>
          <cell r="DJ177" t="str">
            <v>НКРКП</v>
          </cell>
          <cell r="DL177">
            <v>40816</v>
          </cell>
          <cell r="DM177" t="str">
            <v>№ 159</v>
          </cell>
          <cell r="DT177">
            <v>783.87</v>
          </cell>
        </row>
        <row r="178">
          <cell r="W178">
            <v>631.96</v>
          </cell>
          <cell r="AF178">
            <v>40091</v>
          </cell>
          <cell r="AG178">
            <v>692</v>
          </cell>
          <cell r="AH178">
            <v>486.1218667210108</v>
          </cell>
          <cell r="AM178">
            <v>4907</v>
          </cell>
          <cell r="AO178">
            <v>3101027.72</v>
          </cell>
          <cell r="AQ178">
            <v>2385400</v>
          </cell>
          <cell r="AU178">
            <v>0</v>
          </cell>
          <cell r="AW178">
            <v>0</v>
          </cell>
          <cell r="AY178">
            <v>1629779.8</v>
          </cell>
          <cell r="AZ178">
            <v>332.13364581210516</v>
          </cell>
          <cell r="BA178">
            <v>0</v>
          </cell>
          <cell r="BB178">
            <v>0</v>
          </cell>
          <cell r="BC178">
            <v>0</v>
          </cell>
          <cell r="BD178">
            <v>0</v>
          </cell>
          <cell r="BG178">
            <v>0</v>
          </cell>
          <cell r="BH178">
            <v>0</v>
          </cell>
          <cell r="BI178">
            <v>92700</v>
          </cell>
          <cell r="BJ178">
            <v>18.891379661707763</v>
          </cell>
          <cell r="BK178">
            <v>0</v>
          </cell>
          <cell r="BL178">
            <v>0</v>
          </cell>
          <cell r="BM178">
            <v>556000</v>
          </cell>
          <cell r="BN178">
            <v>113.30751986957408</v>
          </cell>
          <cell r="BO178">
            <v>0</v>
          </cell>
          <cell r="BP178">
            <v>0</v>
          </cell>
          <cell r="BY178">
            <v>2311</v>
          </cell>
          <cell r="CF178">
            <v>748</v>
          </cell>
          <cell r="CG178">
            <v>2178.85</v>
          </cell>
          <cell r="CJ178">
            <v>0</v>
          </cell>
          <cell r="CK178">
            <v>0</v>
          </cell>
          <cell r="CL178">
            <v>0</v>
          </cell>
          <cell r="CM178">
            <v>0</v>
          </cell>
          <cell r="CN178">
            <v>0</v>
          </cell>
          <cell r="CO178">
            <v>0</v>
          </cell>
          <cell r="CX178">
            <v>0</v>
          </cell>
          <cell r="CY178">
            <v>0</v>
          </cell>
          <cell r="DB178">
            <v>0</v>
          </cell>
          <cell r="DC178">
            <v>0</v>
          </cell>
          <cell r="DJ178" t="str">
            <v>НКРКП</v>
          </cell>
          <cell r="DL178">
            <v>40816</v>
          </cell>
          <cell r="DM178" t="str">
            <v>№ 159</v>
          </cell>
          <cell r="DT178">
            <v>871.75</v>
          </cell>
        </row>
        <row r="179">
          <cell r="W179">
            <v>222.93876</v>
          </cell>
          <cell r="AF179">
            <v>39654</v>
          </cell>
          <cell r="AG179">
            <v>87</v>
          </cell>
          <cell r="AH179">
            <v>222.93876254327154</v>
          </cell>
          <cell r="AM179">
            <v>91284</v>
          </cell>
          <cell r="AO179">
            <v>20350741.767840002</v>
          </cell>
          <cell r="AQ179">
            <v>20350742</v>
          </cell>
          <cell r="AU179">
            <v>507085.4</v>
          </cell>
          <cell r="AW179">
            <v>0</v>
          </cell>
          <cell r="AY179">
            <v>10020486.32361</v>
          </cell>
          <cell r="AZ179">
            <v>109.77264716281057</v>
          </cell>
          <cell r="BA179">
            <v>0</v>
          </cell>
          <cell r="BB179">
            <v>0</v>
          </cell>
          <cell r="BC179">
            <v>0</v>
          </cell>
          <cell r="BD179">
            <v>0</v>
          </cell>
          <cell r="BG179">
            <v>32292</v>
          </cell>
          <cell r="BH179">
            <v>0.35375312212435917</v>
          </cell>
          <cell r="BI179">
            <v>320249</v>
          </cell>
          <cell r="BJ179">
            <v>3.5082708908461506</v>
          </cell>
          <cell r="BK179">
            <v>380978</v>
          </cell>
          <cell r="BL179">
            <v>4.1735462950790936</v>
          </cell>
          <cell r="BM179">
            <v>6602679</v>
          </cell>
          <cell r="BN179">
            <v>72.331175233337717</v>
          </cell>
          <cell r="BO179">
            <v>0</v>
          </cell>
          <cell r="BP179">
            <v>0</v>
          </cell>
          <cell r="BY179">
            <v>2031.62</v>
          </cell>
          <cell r="CF179">
            <v>13777.33</v>
          </cell>
          <cell r="CG179">
            <v>727.31700000000001</v>
          </cell>
          <cell r="CJ179">
            <v>2063</v>
          </cell>
          <cell r="CK179">
            <v>245.8</v>
          </cell>
          <cell r="CL179">
            <v>303.68</v>
          </cell>
          <cell r="CM179">
            <v>0</v>
          </cell>
          <cell r="CN179">
            <v>0</v>
          </cell>
          <cell r="CO179">
            <v>0</v>
          </cell>
          <cell r="CX179">
            <v>18.48</v>
          </cell>
          <cell r="CY179">
            <v>72.069999999999993</v>
          </cell>
          <cell r="DB179">
            <v>0</v>
          </cell>
          <cell r="DC179">
            <v>0</v>
          </cell>
          <cell r="DJ179" t="str">
            <v>НКРЕ</v>
          </cell>
          <cell r="DL179">
            <v>40526</v>
          </cell>
          <cell r="DM179" t="str">
            <v>№ 1800</v>
          </cell>
          <cell r="DO179" t="str">
            <v>тариф на теплову енергію</v>
          </cell>
          <cell r="DT179">
            <v>245.23</v>
          </cell>
        </row>
        <row r="180">
          <cell r="W180">
            <v>500</v>
          </cell>
          <cell r="AF180">
            <v>39856</v>
          </cell>
          <cell r="AG180">
            <v>33</v>
          </cell>
          <cell r="AH180">
            <v>446.73027195720016</v>
          </cell>
          <cell r="AM180">
            <v>17944</v>
          </cell>
          <cell r="AO180">
            <v>8972000</v>
          </cell>
          <cell r="AQ180">
            <v>8016128</v>
          </cell>
          <cell r="AU180">
            <v>0</v>
          </cell>
          <cell r="AW180">
            <v>0</v>
          </cell>
          <cell r="AY180">
            <v>5926290.4084999999</v>
          </cell>
          <cell r="AZ180">
            <v>330.26584978265714</v>
          </cell>
          <cell r="BA180">
            <v>0</v>
          </cell>
          <cell r="BB180">
            <v>0</v>
          </cell>
          <cell r="BC180">
            <v>0</v>
          </cell>
          <cell r="BD180">
            <v>0</v>
          </cell>
          <cell r="BG180">
            <v>0</v>
          </cell>
          <cell r="BH180">
            <v>0</v>
          </cell>
          <cell r="BI180">
            <v>338852</v>
          </cell>
          <cell r="BJ180">
            <v>18.883860900579581</v>
          </cell>
          <cell r="BK180">
            <v>0</v>
          </cell>
          <cell r="BL180">
            <v>0</v>
          </cell>
          <cell r="BM180">
            <v>1315094</v>
          </cell>
          <cell r="BN180">
            <v>73.288787338386086</v>
          </cell>
          <cell r="BO180">
            <v>0</v>
          </cell>
          <cell r="BP180">
            <v>0</v>
          </cell>
          <cell r="BY180">
            <v>2031.62</v>
          </cell>
          <cell r="CF180">
            <v>2766.386</v>
          </cell>
          <cell r="CG180">
            <v>2142.25</v>
          </cell>
          <cell r="CJ180">
            <v>0</v>
          </cell>
          <cell r="CK180">
            <v>0</v>
          </cell>
          <cell r="CL180">
            <v>0</v>
          </cell>
          <cell r="CM180">
            <v>0</v>
          </cell>
          <cell r="CN180">
            <v>0</v>
          </cell>
          <cell r="CO180">
            <v>0</v>
          </cell>
          <cell r="CX180">
            <v>0</v>
          </cell>
          <cell r="CY180">
            <v>0</v>
          </cell>
          <cell r="DB180">
            <v>0</v>
          </cell>
          <cell r="DC180">
            <v>0</v>
          </cell>
          <cell r="DJ180" t="str">
            <v>НКРКП</v>
          </cell>
          <cell r="DL180">
            <v>40816</v>
          </cell>
          <cell r="DM180" t="str">
            <v>№ 53</v>
          </cell>
          <cell r="DT180">
            <v>747.61</v>
          </cell>
        </row>
        <row r="181">
          <cell r="W181">
            <v>500</v>
          </cell>
          <cell r="AF181">
            <v>39856</v>
          </cell>
          <cell r="AG181">
            <v>34</v>
          </cell>
          <cell r="AH181">
            <v>446.84995437361493</v>
          </cell>
          <cell r="AM181">
            <v>7671</v>
          </cell>
          <cell r="AO181">
            <v>3835500</v>
          </cell>
          <cell r="AQ181">
            <v>3427786</v>
          </cell>
          <cell r="AU181">
            <v>0</v>
          </cell>
          <cell r="AW181">
            <v>0</v>
          </cell>
          <cell r="AY181">
            <v>2527889.2760000001</v>
          </cell>
          <cell r="AZ181">
            <v>329.53842732368662</v>
          </cell>
          <cell r="BA181">
            <v>0</v>
          </cell>
          <cell r="BB181">
            <v>0</v>
          </cell>
          <cell r="BC181">
            <v>0</v>
          </cell>
          <cell r="BD181">
            <v>0</v>
          </cell>
          <cell r="BG181">
            <v>1915</v>
          </cell>
          <cell r="BH181">
            <v>0.24964150697431886</v>
          </cell>
          <cell r="BI181">
            <v>149445</v>
          </cell>
          <cell r="BJ181">
            <v>19.481814626515447</v>
          </cell>
          <cell r="BK181">
            <v>0</v>
          </cell>
          <cell r="BL181">
            <v>0</v>
          </cell>
          <cell r="BM181">
            <v>562197</v>
          </cell>
          <cell r="BN181">
            <v>73.28861947594838</v>
          </cell>
          <cell r="BO181">
            <v>0</v>
          </cell>
          <cell r="BP181">
            <v>0</v>
          </cell>
          <cell r="BY181">
            <v>2031.62</v>
          </cell>
          <cell r="CF181">
            <v>1180.0160000000001</v>
          </cell>
          <cell r="CG181">
            <v>2142.25</v>
          </cell>
          <cell r="CJ181">
            <v>0</v>
          </cell>
          <cell r="CK181">
            <v>0</v>
          </cell>
          <cell r="CL181">
            <v>0</v>
          </cell>
          <cell r="CM181">
            <v>0</v>
          </cell>
          <cell r="CN181">
            <v>0</v>
          </cell>
          <cell r="CO181">
            <v>0</v>
          </cell>
          <cell r="CX181">
            <v>0</v>
          </cell>
          <cell r="CY181">
            <v>0</v>
          </cell>
          <cell r="DB181">
            <v>0</v>
          </cell>
          <cell r="DC181">
            <v>0</v>
          </cell>
          <cell r="DJ181" t="str">
            <v>НКРКП</v>
          </cell>
          <cell r="DL181">
            <v>40816</v>
          </cell>
          <cell r="DM181" t="str">
            <v>№ 53</v>
          </cell>
          <cell r="DT181">
            <v>747.61</v>
          </cell>
        </row>
        <row r="182">
          <cell r="W182">
            <v>292.95</v>
          </cell>
          <cell r="AF182">
            <v>39560</v>
          </cell>
          <cell r="AG182">
            <v>49</v>
          </cell>
          <cell r="AH182">
            <v>299.22017874053972</v>
          </cell>
          <cell r="AM182">
            <v>50262.8</v>
          </cell>
          <cell r="AO182">
            <v>14724487.26</v>
          </cell>
          <cell r="AQ182">
            <v>15039644</v>
          </cell>
          <cell r="AU182">
            <v>0</v>
          </cell>
          <cell r="AW182">
            <v>0</v>
          </cell>
          <cell r="AY182">
            <v>6491840.1240000008</v>
          </cell>
          <cell r="AZ182">
            <v>129.15794830371567</v>
          </cell>
          <cell r="BA182">
            <v>0</v>
          </cell>
          <cell r="BB182">
            <v>0</v>
          </cell>
          <cell r="BC182">
            <v>0</v>
          </cell>
          <cell r="BD182">
            <v>0</v>
          </cell>
          <cell r="BG182">
            <v>0</v>
          </cell>
          <cell r="BH182">
            <v>0</v>
          </cell>
          <cell r="BI182">
            <v>1222711</v>
          </cell>
          <cell r="BJ182">
            <v>24.326360648431841</v>
          </cell>
          <cell r="BK182">
            <v>0</v>
          </cell>
          <cell r="BL182">
            <v>0</v>
          </cell>
          <cell r="BM182">
            <v>4714064</v>
          </cell>
          <cell r="BN182">
            <v>93.788328545166593</v>
          </cell>
          <cell r="BO182">
            <v>0</v>
          </cell>
          <cell r="BP182">
            <v>0</v>
          </cell>
          <cell r="BY182">
            <v>1441.86</v>
          </cell>
          <cell r="CF182">
            <v>8925.7000000000007</v>
          </cell>
          <cell r="CG182">
            <v>727.32</v>
          </cell>
          <cell r="CJ182">
            <v>0</v>
          </cell>
          <cell r="CK182">
            <v>0</v>
          </cell>
          <cell r="CL182">
            <v>0</v>
          </cell>
          <cell r="CM182">
            <v>0</v>
          </cell>
          <cell r="CN182">
            <v>0</v>
          </cell>
          <cell r="CO182">
            <v>0</v>
          </cell>
          <cell r="CX182">
            <v>0</v>
          </cell>
          <cell r="CY182">
            <v>0</v>
          </cell>
          <cell r="DB182">
            <v>0</v>
          </cell>
          <cell r="DC182">
            <v>0</v>
          </cell>
          <cell r="DJ182" t="str">
            <v>НКРЕ</v>
          </cell>
          <cell r="DL182">
            <v>40598</v>
          </cell>
          <cell r="DM182">
            <v>275</v>
          </cell>
          <cell r="DO182" t="str">
            <v>Тариф на теплову енергію</v>
          </cell>
          <cell r="DT182">
            <v>322.25</v>
          </cell>
        </row>
        <row r="183">
          <cell r="W183">
            <v>537.83000000000004</v>
          </cell>
          <cell r="AF183">
            <v>39560</v>
          </cell>
          <cell r="AG183">
            <v>49</v>
          </cell>
          <cell r="AH183">
            <v>552.74824048503069</v>
          </cell>
          <cell r="AM183">
            <v>25021.1</v>
          </cell>
          <cell r="AO183">
            <v>13457098.213</v>
          </cell>
          <cell r="AQ183">
            <v>13830369</v>
          </cell>
          <cell r="AU183">
            <v>0</v>
          </cell>
          <cell r="AW183">
            <v>0</v>
          </cell>
          <cell r="AY183">
            <v>9518445.1999999993</v>
          </cell>
          <cell r="AZ183">
            <v>380.41673627458425</v>
          </cell>
          <cell r="BA183">
            <v>0</v>
          </cell>
          <cell r="BB183">
            <v>0</v>
          </cell>
          <cell r="BC183">
            <v>0</v>
          </cell>
          <cell r="BD183">
            <v>0</v>
          </cell>
          <cell r="BG183">
            <v>0</v>
          </cell>
          <cell r="BH183">
            <v>0</v>
          </cell>
          <cell r="BI183">
            <v>608685</v>
          </cell>
          <cell r="BJ183">
            <v>24.326868123303932</v>
          </cell>
          <cell r="BK183">
            <v>0</v>
          </cell>
          <cell r="BL183">
            <v>0</v>
          </cell>
          <cell r="BM183">
            <v>2347480</v>
          </cell>
          <cell r="BN183">
            <v>93.820015906574852</v>
          </cell>
          <cell r="BO183">
            <v>0</v>
          </cell>
          <cell r="BP183">
            <v>0</v>
          </cell>
          <cell r="BY183">
            <v>1441.86</v>
          </cell>
          <cell r="CF183">
            <v>4443.2</v>
          </cell>
          <cell r="CG183">
            <v>2142.25</v>
          </cell>
          <cell r="CJ183">
            <v>0</v>
          </cell>
          <cell r="CK183">
            <v>0</v>
          </cell>
          <cell r="CL183">
            <v>0</v>
          </cell>
          <cell r="CM183">
            <v>0</v>
          </cell>
          <cell r="CN183">
            <v>0</v>
          </cell>
          <cell r="CO183">
            <v>0</v>
          </cell>
          <cell r="CX183">
            <v>0</v>
          </cell>
          <cell r="CY183">
            <v>0</v>
          </cell>
          <cell r="DB183">
            <v>0</v>
          </cell>
          <cell r="DC183">
            <v>0</v>
          </cell>
          <cell r="DJ183" t="str">
            <v>НКРКП</v>
          </cell>
          <cell r="DL183">
            <v>40836</v>
          </cell>
          <cell r="DM183">
            <v>214</v>
          </cell>
          <cell r="DT183">
            <v>823.71</v>
          </cell>
        </row>
        <row r="184">
          <cell r="W184">
            <v>556.15</v>
          </cell>
          <cell r="AF184">
            <v>39560</v>
          </cell>
          <cell r="AG184">
            <v>49</v>
          </cell>
          <cell r="AH184">
            <v>552.74630634705261</v>
          </cell>
          <cell r="AM184">
            <v>5306.4</v>
          </cell>
          <cell r="AO184">
            <v>2951154.36</v>
          </cell>
          <cell r="AQ184">
            <v>2933093</v>
          </cell>
          <cell r="AU184">
            <v>0</v>
          </cell>
          <cell r="AW184">
            <v>0</v>
          </cell>
          <cell r="AY184">
            <v>2018642.1749999998</v>
          </cell>
          <cell r="AZ184">
            <v>380.41651119402985</v>
          </cell>
          <cell r="BA184">
            <v>0</v>
          </cell>
          <cell r="BB184">
            <v>0</v>
          </cell>
          <cell r="BC184">
            <v>0</v>
          </cell>
          <cell r="BD184">
            <v>0</v>
          </cell>
          <cell r="BG184">
            <v>0</v>
          </cell>
          <cell r="BH184">
            <v>0</v>
          </cell>
          <cell r="BI184">
            <v>129088</v>
          </cell>
          <cell r="BJ184">
            <v>24.326850595507313</v>
          </cell>
          <cell r="BK184">
            <v>0</v>
          </cell>
          <cell r="BL184">
            <v>0</v>
          </cell>
          <cell r="BM184">
            <v>497846</v>
          </cell>
          <cell r="BN184">
            <v>93.819915573646924</v>
          </cell>
          <cell r="BO184">
            <v>0</v>
          </cell>
          <cell r="BP184">
            <v>0</v>
          </cell>
          <cell r="BY184">
            <v>1441.86</v>
          </cell>
          <cell r="CF184">
            <v>942.3</v>
          </cell>
          <cell r="CG184">
            <v>2142.25</v>
          </cell>
          <cell r="CJ184">
            <v>0</v>
          </cell>
          <cell r="CK184">
            <v>0</v>
          </cell>
          <cell r="CL184">
            <v>0</v>
          </cell>
          <cell r="CM184">
            <v>0</v>
          </cell>
          <cell r="CN184">
            <v>0</v>
          </cell>
          <cell r="CO184">
            <v>0</v>
          </cell>
          <cell r="CX184">
            <v>0</v>
          </cell>
          <cell r="CY184">
            <v>0</v>
          </cell>
          <cell r="DB184">
            <v>0</v>
          </cell>
          <cell r="DC184">
            <v>0</v>
          </cell>
          <cell r="DJ184" t="str">
            <v>НКРКП</v>
          </cell>
          <cell r="DL184">
            <v>40836</v>
          </cell>
          <cell r="DM184">
            <v>214</v>
          </cell>
          <cell r="DT184">
            <v>842.03</v>
          </cell>
        </row>
        <row r="185">
          <cell r="W185">
            <v>257.94</v>
          </cell>
          <cell r="AF185">
            <v>39731</v>
          </cell>
          <cell r="AG185">
            <v>407</v>
          </cell>
          <cell r="AH185">
            <v>245.65846153846155</v>
          </cell>
          <cell r="AM185">
            <v>32500</v>
          </cell>
          <cell r="AO185">
            <v>8383050</v>
          </cell>
          <cell r="AQ185">
            <v>7983900</v>
          </cell>
          <cell r="AU185">
            <v>0</v>
          </cell>
          <cell r="AW185">
            <v>0</v>
          </cell>
          <cell r="AY185">
            <v>3960984.72</v>
          </cell>
          <cell r="AZ185">
            <v>121.87645292307693</v>
          </cell>
          <cell r="BA185">
            <v>0</v>
          </cell>
          <cell r="BB185">
            <v>0</v>
          </cell>
          <cell r="BC185">
            <v>0</v>
          </cell>
          <cell r="BD185">
            <v>0</v>
          </cell>
          <cell r="BG185">
            <v>0</v>
          </cell>
          <cell r="BH185">
            <v>0</v>
          </cell>
          <cell r="BI185">
            <v>488080</v>
          </cell>
          <cell r="BJ185">
            <v>15.017846153846154</v>
          </cell>
          <cell r="BK185">
            <v>0</v>
          </cell>
          <cell r="BL185">
            <v>0</v>
          </cell>
          <cell r="BM185">
            <v>3022320</v>
          </cell>
          <cell r="BN185">
            <v>92.994461538461536</v>
          </cell>
          <cell r="BO185">
            <v>0</v>
          </cell>
          <cell r="BP185">
            <v>0</v>
          </cell>
          <cell r="BY185">
            <v>2080</v>
          </cell>
          <cell r="CF185">
            <v>5446</v>
          </cell>
          <cell r="CG185">
            <v>727.32</v>
          </cell>
          <cell r="CJ185">
            <v>0</v>
          </cell>
          <cell r="CK185">
            <v>0</v>
          </cell>
          <cell r="CL185">
            <v>0</v>
          </cell>
          <cell r="CM185">
            <v>0</v>
          </cell>
          <cell r="CN185">
            <v>0</v>
          </cell>
          <cell r="CO185">
            <v>0</v>
          </cell>
          <cell r="CX185">
            <v>0</v>
          </cell>
          <cell r="CY185">
            <v>0</v>
          </cell>
          <cell r="DB185">
            <v>0</v>
          </cell>
          <cell r="DC185">
            <v>0</v>
          </cell>
          <cell r="DJ185" t="str">
            <v>НКРЕ</v>
          </cell>
          <cell r="DL185">
            <v>40526</v>
          </cell>
          <cell r="DM185">
            <v>1784</v>
          </cell>
          <cell r="DO185" t="str">
            <v>Тариф на теплову енергію для населення</v>
          </cell>
          <cell r="DT185">
            <v>283.73</v>
          </cell>
        </row>
        <row r="186">
          <cell r="W186">
            <v>571.38</v>
          </cell>
          <cell r="AF186">
            <v>39854</v>
          </cell>
          <cell r="AG186">
            <v>43</v>
          </cell>
          <cell r="AH186">
            <v>487.14890109890109</v>
          </cell>
          <cell r="AM186">
            <v>9100</v>
          </cell>
          <cell r="AO186">
            <v>5199558</v>
          </cell>
          <cell r="AQ186">
            <v>4433055</v>
          </cell>
          <cell r="AU186">
            <v>0</v>
          </cell>
          <cell r="AW186">
            <v>0</v>
          </cell>
          <cell r="AY186">
            <v>3277948.5359999998</v>
          </cell>
          <cell r="AZ186">
            <v>360.2141248351648</v>
          </cell>
          <cell r="BA186">
            <v>0</v>
          </cell>
          <cell r="BB186">
            <v>0</v>
          </cell>
          <cell r="BC186">
            <v>0</v>
          </cell>
          <cell r="BD186">
            <v>0</v>
          </cell>
          <cell r="BG186">
            <v>0</v>
          </cell>
          <cell r="BH186">
            <v>0</v>
          </cell>
          <cell r="BI186">
            <v>149637</v>
          </cell>
          <cell r="BJ186">
            <v>16.443626373626373</v>
          </cell>
          <cell r="BK186">
            <v>0</v>
          </cell>
          <cell r="BL186">
            <v>0</v>
          </cell>
          <cell r="BM186">
            <v>848869</v>
          </cell>
          <cell r="BN186">
            <v>93.282307692307697</v>
          </cell>
          <cell r="BO186">
            <v>0</v>
          </cell>
          <cell r="BP186">
            <v>0</v>
          </cell>
          <cell r="BY186">
            <v>2080</v>
          </cell>
          <cell r="CF186">
            <v>1530.15</v>
          </cell>
          <cell r="CG186">
            <v>2142.2399999999998</v>
          </cell>
          <cell r="CJ186">
            <v>0</v>
          </cell>
          <cell r="CK186">
            <v>0</v>
          </cell>
          <cell r="CL186">
            <v>0</v>
          </cell>
          <cell r="CM186">
            <v>0</v>
          </cell>
          <cell r="CN186">
            <v>0</v>
          </cell>
          <cell r="CO186">
            <v>0</v>
          </cell>
          <cell r="CX186">
            <v>0</v>
          </cell>
          <cell r="CY186">
            <v>0</v>
          </cell>
          <cell r="DB186">
            <v>0</v>
          </cell>
          <cell r="DC186">
            <v>0</v>
          </cell>
          <cell r="DJ186" t="str">
            <v>НКРКП</v>
          </cell>
          <cell r="DL186">
            <v>40816</v>
          </cell>
          <cell r="DM186">
            <v>68</v>
          </cell>
          <cell r="DT186">
            <v>841.94</v>
          </cell>
        </row>
        <row r="187">
          <cell r="W187">
            <v>571.38</v>
          </cell>
          <cell r="AF187">
            <v>39854</v>
          </cell>
          <cell r="AG187">
            <v>43</v>
          </cell>
          <cell r="AH187">
            <v>487.15</v>
          </cell>
          <cell r="AM187">
            <v>1700</v>
          </cell>
          <cell r="AO187">
            <v>971346</v>
          </cell>
          <cell r="AQ187">
            <v>828155</v>
          </cell>
          <cell r="AU187">
            <v>0</v>
          </cell>
          <cell r="AW187">
            <v>0</v>
          </cell>
          <cell r="AY187">
            <v>612359.304</v>
          </cell>
          <cell r="AZ187">
            <v>360.21135529411765</v>
          </cell>
          <cell r="BA187">
            <v>0</v>
          </cell>
          <cell r="BB187">
            <v>0</v>
          </cell>
          <cell r="BC187">
            <v>0</v>
          </cell>
          <cell r="BD187">
            <v>0</v>
          </cell>
          <cell r="BG187">
            <v>0</v>
          </cell>
          <cell r="BH187">
            <v>0</v>
          </cell>
          <cell r="BI187">
            <v>27953</v>
          </cell>
          <cell r="BJ187">
            <v>16.442941176470587</v>
          </cell>
          <cell r="BK187">
            <v>0</v>
          </cell>
          <cell r="BL187">
            <v>0</v>
          </cell>
          <cell r="BM187">
            <v>158571</v>
          </cell>
          <cell r="BN187">
            <v>93.277058823529416</v>
          </cell>
          <cell r="BO187">
            <v>0</v>
          </cell>
          <cell r="BP187">
            <v>0</v>
          </cell>
          <cell r="BY187">
            <v>2080</v>
          </cell>
          <cell r="CF187">
            <v>285.85000000000002</v>
          </cell>
          <cell r="CG187">
            <v>2142.2399999999998</v>
          </cell>
          <cell r="CJ187">
            <v>0</v>
          </cell>
          <cell r="CK187">
            <v>0</v>
          </cell>
          <cell r="CL187">
            <v>0</v>
          </cell>
          <cell r="CM187">
            <v>0</v>
          </cell>
          <cell r="CN187">
            <v>0</v>
          </cell>
          <cell r="CO187">
            <v>0</v>
          </cell>
          <cell r="CX187">
            <v>0</v>
          </cell>
          <cell r="CY187">
            <v>0</v>
          </cell>
          <cell r="DB187">
            <v>0</v>
          </cell>
          <cell r="DC187">
            <v>0</v>
          </cell>
          <cell r="DJ187" t="str">
            <v>НКРКП</v>
          </cell>
          <cell r="DL187">
            <v>40816</v>
          </cell>
          <cell r="DM187">
            <v>68</v>
          </cell>
          <cell r="DT187">
            <v>841.94</v>
          </cell>
        </row>
        <row r="188">
          <cell r="W188">
            <v>216.808333333333</v>
          </cell>
          <cell r="AF188">
            <v>39735</v>
          </cell>
          <cell r="AG188">
            <v>184</v>
          </cell>
          <cell r="AH188">
            <v>210.49648555208074</v>
          </cell>
          <cell r="AM188">
            <v>66670.5</v>
          </cell>
          <cell r="AO188">
            <v>14454719.987499978</v>
          </cell>
          <cell r="AQ188">
            <v>14033905.939999999</v>
          </cell>
          <cell r="AU188">
            <v>0</v>
          </cell>
          <cell r="AW188">
            <v>0</v>
          </cell>
          <cell r="AY188">
            <v>7677264.1600000011</v>
          </cell>
          <cell r="AZ188">
            <v>115.15234114038445</v>
          </cell>
          <cell r="BA188">
            <v>0</v>
          </cell>
          <cell r="BB188">
            <v>0</v>
          </cell>
          <cell r="BC188">
            <v>0</v>
          </cell>
          <cell r="BD188">
            <v>0</v>
          </cell>
          <cell r="BG188">
            <v>0</v>
          </cell>
          <cell r="BH188">
            <v>0</v>
          </cell>
          <cell r="BI188">
            <v>1301815.3500000001</v>
          </cell>
          <cell r="BJ188">
            <v>19.526107498818821</v>
          </cell>
          <cell r="BK188">
            <v>0</v>
          </cell>
          <cell r="BL188">
            <v>0</v>
          </cell>
          <cell r="BM188">
            <v>3933891.3</v>
          </cell>
          <cell r="BN188">
            <v>59.00497671383895</v>
          </cell>
          <cell r="BO188">
            <v>0</v>
          </cell>
          <cell r="BP188">
            <v>0</v>
          </cell>
          <cell r="BY188">
            <v>1570</v>
          </cell>
          <cell r="CF188">
            <v>10555.600002034878</v>
          </cell>
          <cell r="CG188">
            <v>727.31669999999997</v>
          </cell>
          <cell r="CJ188">
            <v>0</v>
          </cell>
          <cell r="CK188">
            <v>0</v>
          </cell>
          <cell r="CL188">
            <v>0</v>
          </cell>
          <cell r="CM188">
            <v>0</v>
          </cell>
          <cell r="CN188">
            <v>0</v>
          </cell>
          <cell r="CO188">
            <v>0</v>
          </cell>
          <cell r="CX188">
            <v>0</v>
          </cell>
          <cell r="CY188">
            <v>0</v>
          </cell>
          <cell r="DB188">
            <v>0</v>
          </cell>
          <cell r="DC188">
            <v>0</v>
          </cell>
          <cell r="DJ188" t="str">
            <v>НКРЕ</v>
          </cell>
          <cell r="DL188">
            <v>40526</v>
          </cell>
          <cell r="DM188">
            <v>1778</v>
          </cell>
          <cell r="DO188" t="str">
            <v>тариф на теплову енергію</v>
          </cell>
          <cell r="DT188">
            <v>238.49</v>
          </cell>
        </row>
        <row r="189">
          <cell r="W189">
            <v>538</v>
          </cell>
          <cell r="AF189">
            <v>39861</v>
          </cell>
          <cell r="AG189">
            <v>24</v>
          </cell>
          <cell r="AH189">
            <v>437.40402824261213</v>
          </cell>
          <cell r="AM189">
            <v>20706.3</v>
          </cell>
          <cell r="AO189">
            <v>11139989.4</v>
          </cell>
          <cell r="AQ189">
            <v>9057019.0299999993</v>
          </cell>
          <cell r="AU189">
            <v>0</v>
          </cell>
          <cell r="AW189">
            <v>0</v>
          </cell>
          <cell r="AY189">
            <v>7031721.2999999998</v>
          </cell>
          <cell r="AZ189">
            <v>339.59332666869506</v>
          </cell>
          <cell r="BA189">
            <v>0</v>
          </cell>
          <cell r="BB189">
            <v>0</v>
          </cell>
          <cell r="BC189">
            <v>0</v>
          </cell>
          <cell r="BD189">
            <v>0</v>
          </cell>
          <cell r="BG189">
            <v>0</v>
          </cell>
          <cell r="BH189">
            <v>0</v>
          </cell>
          <cell r="BI189">
            <v>469959.94</v>
          </cell>
          <cell r="BJ189">
            <v>22.696471122315433</v>
          </cell>
          <cell r="BK189">
            <v>0</v>
          </cell>
          <cell r="BL189">
            <v>0</v>
          </cell>
          <cell r="BM189">
            <v>1265442.5</v>
          </cell>
          <cell r="BN189">
            <v>61.113888043735486</v>
          </cell>
          <cell r="BO189">
            <v>0</v>
          </cell>
          <cell r="BP189">
            <v>0</v>
          </cell>
          <cell r="BY189">
            <v>1570</v>
          </cell>
          <cell r="CF189">
            <v>3282.3999533201072</v>
          </cell>
          <cell r="CG189">
            <v>2142.25</v>
          </cell>
          <cell r="CJ189">
            <v>0</v>
          </cell>
          <cell r="CK189">
            <v>0</v>
          </cell>
          <cell r="CL189">
            <v>0</v>
          </cell>
          <cell r="CM189">
            <v>0</v>
          </cell>
          <cell r="CN189">
            <v>0</v>
          </cell>
          <cell r="CO189">
            <v>0</v>
          </cell>
          <cell r="CX189">
            <v>0</v>
          </cell>
          <cell r="CY189">
            <v>0</v>
          </cell>
          <cell r="DB189">
            <v>0</v>
          </cell>
          <cell r="DC189">
            <v>0</v>
          </cell>
          <cell r="DJ189" t="str">
            <v>НКРКП</v>
          </cell>
          <cell r="DL189">
            <v>40816</v>
          </cell>
          <cell r="DM189">
            <v>79</v>
          </cell>
          <cell r="DT189">
            <v>793.168457042829</v>
          </cell>
        </row>
        <row r="190">
          <cell r="W190">
            <v>566.68333333333305</v>
          </cell>
          <cell r="AF190">
            <v>39863</v>
          </cell>
          <cell r="AG190">
            <v>30</v>
          </cell>
          <cell r="AH190">
            <v>460.71642547700247</v>
          </cell>
          <cell r="AM190">
            <v>4339.6000000000004</v>
          </cell>
          <cell r="AO190">
            <v>2459178.9933333322</v>
          </cell>
          <cell r="AQ190">
            <v>1999325</v>
          </cell>
          <cell r="AU190">
            <v>0</v>
          </cell>
          <cell r="AW190">
            <v>0</v>
          </cell>
          <cell r="AY190">
            <v>1506770.78</v>
          </cell>
          <cell r="AZ190">
            <v>347.21420868282792</v>
          </cell>
          <cell r="BA190">
            <v>0</v>
          </cell>
          <cell r="BB190">
            <v>0</v>
          </cell>
          <cell r="BC190">
            <v>0</v>
          </cell>
          <cell r="BD190">
            <v>0</v>
          </cell>
          <cell r="BG190">
            <v>0</v>
          </cell>
          <cell r="BH190">
            <v>0</v>
          </cell>
          <cell r="BI190">
            <v>103064.98</v>
          </cell>
          <cell r="BJ190">
            <v>23.749880173287856</v>
          </cell>
          <cell r="BK190">
            <v>0</v>
          </cell>
          <cell r="BL190">
            <v>0</v>
          </cell>
          <cell r="BM190">
            <v>302607.8</v>
          </cell>
          <cell r="BN190">
            <v>69.731726426398737</v>
          </cell>
          <cell r="BO190">
            <v>0</v>
          </cell>
          <cell r="BP190">
            <v>0</v>
          </cell>
          <cell r="BY190">
            <v>1570</v>
          </cell>
          <cell r="CF190">
            <v>691.10000229331501</v>
          </cell>
          <cell r="CG190">
            <v>2180.25</v>
          </cell>
          <cell r="CJ190">
            <v>0</v>
          </cell>
          <cell r="CK190">
            <v>0</v>
          </cell>
          <cell r="CL190">
            <v>0</v>
          </cell>
          <cell r="CM190">
            <v>0</v>
          </cell>
          <cell r="CN190">
            <v>0</v>
          </cell>
          <cell r="CO190">
            <v>0</v>
          </cell>
          <cell r="CX190">
            <v>0</v>
          </cell>
          <cell r="CY190">
            <v>0</v>
          </cell>
          <cell r="DB190">
            <v>0</v>
          </cell>
          <cell r="DC190">
            <v>0</v>
          </cell>
          <cell r="DJ190" t="str">
            <v>НКРКП</v>
          </cell>
          <cell r="DL190">
            <v>40816</v>
          </cell>
          <cell r="DM190">
            <v>79</v>
          </cell>
          <cell r="DT190">
            <v>816.97537204448997</v>
          </cell>
        </row>
        <row r="191">
          <cell r="W191">
            <v>217.73333</v>
          </cell>
          <cell r="AF191">
            <v>39720</v>
          </cell>
          <cell r="AG191">
            <v>339</v>
          </cell>
          <cell r="AH191">
            <v>217.73079556932768</v>
          </cell>
          <cell r="AM191">
            <v>116822</v>
          </cell>
          <cell r="AO191">
            <v>25436043.077259999</v>
          </cell>
          <cell r="AQ191">
            <v>25435747</v>
          </cell>
          <cell r="AU191">
            <v>0</v>
          </cell>
          <cell r="AW191">
            <v>0</v>
          </cell>
          <cell r="AY191">
            <v>13054042.958000001</v>
          </cell>
          <cell r="AZ191">
            <v>111.74301893478969</v>
          </cell>
          <cell r="BA191">
            <v>0</v>
          </cell>
          <cell r="BB191">
            <v>0</v>
          </cell>
          <cell r="BC191">
            <v>0</v>
          </cell>
          <cell r="BD191">
            <v>0</v>
          </cell>
          <cell r="BG191">
            <v>0</v>
          </cell>
          <cell r="BH191">
            <v>0</v>
          </cell>
          <cell r="BI191">
            <v>3257751</v>
          </cell>
          <cell r="BJ191">
            <v>27.886451182140352</v>
          </cell>
          <cell r="BK191">
            <v>0</v>
          </cell>
          <cell r="BL191">
            <v>0</v>
          </cell>
          <cell r="BM191">
            <v>6260944</v>
          </cell>
          <cell r="BN191">
            <v>53.593877865470546</v>
          </cell>
          <cell r="BO191">
            <v>0</v>
          </cell>
          <cell r="BP191">
            <v>0</v>
          </cell>
          <cell r="BY191">
            <v>1819.07</v>
          </cell>
          <cell r="CF191">
            <v>18094</v>
          </cell>
          <cell r="CG191">
            <v>721.45699999999999</v>
          </cell>
          <cell r="CJ191">
            <v>0</v>
          </cell>
          <cell r="CK191">
            <v>0</v>
          </cell>
          <cell r="CL191">
            <v>0</v>
          </cell>
          <cell r="CM191">
            <v>0</v>
          </cell>
          <cell r="CN191">
            <v>0</v>
          </cell>
          <cell r="CO191">
            <v>0</v>
          </cell>
          <cell r="CX191">
            <v>0</v>
          </cell>
          <cell r="CY191">
            <v>0</v>
          </cell>
          <cell r="DB191">
            <v>0</v>
          </cell>
          <cell r="DC191">
            <v>0</v>
          </cell>
          <cell r="DJ191" t="str">
            <v>НКРЕ</v>
          </cell>
          <cell r="DL191">
            <v>40526</v>
          </cell>
          <cell r="DM191">
            <v>1790</v>
          </cell>
          <cell r="DO191" t="str">
            <v>тариф на теплову енергію</v>
          </cell>
          <cell r="DT191">
            <v>239.5</v>
          </cell>
        </row>
        <row r="192">
          <cell r="W192">
            <v>542.85</v>
          </cell>
          <cell r="AF192">
            <v>40081</v>
          </cell>
          <cell r="AG192">
            <v>395</v>
          </cell>
          <cell r="AH192">
            <v>472.04292787504465</v>
          </cell>
          <cell r="AM192">
            <v>19591</v>
          </cell>
          <cell r="AO192">
            <v>10634974.35</v>
          </cell>
          <cell r="AQ192">
            <v>9247793</v>
          </cell>
          <cell r="AU192">
            <v>0</v>
          </cell>
          <cell r="AW192">
            <v>0</v>
          </cell>
          <cell r="AY192">
            <v>6636705</v>
          </cell>
          <cell r="AZ192">
            <v>338.76295237609105</v>
          </cell>
          <cell r="BA192">
            <v>88751</v>
          </cell>
          <cell r="BB192">
            <v>4.5301924353019247</v>
          </cell>
          <cell r="BC192">
            <v>0</v>
          </cell>
          <cell r="BD192">
            <v>0</v>
          </cell>
          <cell r="BG192">
            <v>0</v>
          </cell>
          <cell r="BH192">
            <v>0</v>
          </cell>
          <cell r="BI192">
            <v>641837</v>
          </cell>
          <cell r="BJ192">
            <v>32.761829411464447</v>
          </cell>
          <cell r="BK192">
            <v>0</v>
          </cell>
          <cell r="BL192">
            <v>0</v>
          </cell>
          <cell r="BM192">
            <v>1162331</v>
          </cell>
          <cell r="BN192">
            <v>59.329845337144604</v>
          </cell>
          <cell r="BO192">
            <v>0</v>
          </cell>
          <cell r="BP192">
            <v>0</v>
          </cell>
          <cell r="BY192">
            <v>2064.14</v>
          </cell>
          <cell r="CF192">
            <v>3040.6499408978038</v>
          </cell>
          <cell r="CG192">
            <v>2182.66</v>
          </cell>
          <cell r="CJ192">
            <v>0</v>
          </cell>
          <cell r="CK192">
            <v>0</v>
          </cell>
          <cell r="CL192">
            <v>0</v>
          </cell>
          <cell r="CM192">
            <v>0</v>
          </cell>
          <cell r="CN192">
            <v>0</v>
          </cell>
          <cell r="CO192">
            <v>0</v>
          </cell>
          <cell r="CX192">
            <v>0</v>
          </cell>
          <cell r="CY192">
            <v>0</v>
          </cell>
          <cell r="DB192">
            <v>0</v>
          </cell>
          <cell r="DC192">
            <v>0</v>
          </cell>
          <cell r="DJ192" t="str">
            <v>НКРКП</v>
          </cell>
          <cell r="DL192">
            <v>40816</v>
          </cell>
          <cell r="DM192">
            <v>63</v>
          </cell>
          <cell r="DT192">
            <v>786.41</v>
          </cell>
        </row>
        <row r="193">
          <cell r="W193">
            <v>708.06665999999996</v>
          </cell>
          <cell r="AF193">
            <v>40081</v>
          </cell>
          <cell r="AG193">
            <v>396</v>
          </cell>
          <cell r="AH193">
            <v>472.04292682926831</v>
          </cell>
          <cell r="AM193">
            <v>4100</v>
          </cell>
          <cell r="AO193">
            <v>2903073.3059999999</v>
          </cell>
          <cell r="AQ193">
            <v>1935376</v>
          </cell>
          <cell r="AU193">
            <v>0</v>
          </cell>
          <cell r="AW193">
            <v>0</v>
          </cell>
          <cell r="AY193">
            <v>1388936</v>
          </cell>
          <cell r="AZ193">
            <v>338.76487804878047</v>
          </cell>
          <cell r="BA193">
            <v>18574</v>
          </cell>
          <cell r="BB193">
            <v>4.5302439024390244</v>
          </cell>
          <cell r="BC193">
            <v>0</v>
          </cell>
          <cell r="BD193">
            <v>0</v>
          </cell>
          <cell r="BG193">
            <v>0</v>
          </cell>
          <cell r="BH193">
            <v>0</v>
          </cell>
          <cell r="BI193">
            <v>134324</v>
          </cell>
          <cell r="BJ193">
            <v>32.761951219512198</v>
          </cell>
          <cell r="BK193">
            <v>0</v>
          </cell>
          <cell r="BL193">
            <v>0</v>
          </cell>
          <cell r="BM193">
            <v>243252</v>
          </cell>
          <cell r="BN193">
            <v>59.329756097560974</v>
          </cell>
          <cell r="BO193">
            <v>0</v>
          </cell>
          <cell r="BP193">
            <v>0</v>
          </cell>
          <cell r="BY193">
            <v>2064.14</v>
          </cell>
          <cell r="CF193">
            <v>636.35014157037745</v>
          </cell>
          <cell r="CG193">
            <v>2182.66</v>
          </cell>
          <cell r="CJ193">
            <v>0</v>
          </cell>
          <cell r="CK193">
            <v>0</v>
          </cell>
          <cell r="CL193">
            <v>0</v>
          </cell>
          <cell r="CM193">
            <v>0</v>
          </cell>
          <cell r="CN193">
            <v>0</v>
          </cell>
          <cell r="CO193">
            <v>0</v>
          </cell>
          <cell r="CX193">
            <v>0</v>
          </cell>
          <cell r="CY193">
            <v>0</v>
          </cell>
          <cell r="DB193">
            <v>0</v>
          </cell>
          <cell r="DC193">
            <v>0</v>
          </cell>
          <cell r="DJ193" t="str">
            <v>НКРКП</v>
          </cell>
          <cell r="DL193">
            <v>40816</v>
          </cell>
          <cell r="DM193">
            <v>63</v>
          </cell>
          <cell r="DT193">
            <v>951.63</v>
          </cell>
        </row>
        <row r="194">
          <cell r="W194">
            <v>195.77</v>
          </cell>
          <cell r="AF194">
            <v>40137</v>
          </cell>
          <cell r="AG194">
            <v>264</v>
          </cell>
          <cell r="AH194">
            <v>191.91080248216471</v>
          </cell>
          <cell r="AM194">
            <v>94756</v>
          </cell>
          <cell r="AO194">
            <v>18550382.120000001</v>
          </cell>
          <cell r="AQ194">
            <v>18184700</v>
          </cell>
          <cell r="AU194">
            <v>15319798.560000001</v>
          </cell>
          <cell r="AW194">
            <v>0</v>
          </cell>
          <cell r="AY194">
            <v>0</v>
          </cell>
          <cell r="AZ194">
            <v>0</v>
          </cell>
          <cell r="BA194">
            <v>0</v>
          </cell>
          <cell r="BB194">
            <v>0</v>
          </cell>
          <cell r="BC194">
            <v>0</v>
          </cell>
          <cell r="BD194">
            <v>0</v>
          </cell>
          <cell r="BG194">
            <v>0</v>
          </cell>
          <cell r="BH194">
            <v>0</v>
          </cell>
          <cell r="BI194">
            <v>163738</v>
          </cell>
          <cell r="BJ194">
            <v>1.7279961163409177</v>
          </cell>
          <cell r="BK194">
            <v>0</v>
          </cell>
          <cell r="BL194">
            <v>0</v>
          </cell>
          <cell r="BM194">
            <v>1300102</v>
          </cell>
          <cell r="BN194">
            <v>13.720524293976107</v>
          </cell>
          <cell r="BO194">
            <v>0</v>
          </cell>
          <cell r="BP194">
            <v>0</v>
          </cell>
          <cell r="BY194">
            <v>2617.59</v>
          </cell>
          <cell r="CF194">
            <v>0</v>
          </cell>
          <cell r="CG194">
            <v>0</v>
          </cell>
          <cell r="CJ194">
            <v>116838</v>
          </cell>
          <cell r="CK194">
            <v>131.12</v>
          </cell>
          <cell r="CL194">
            <v>206.06</v>
          </cell>
          <cell r="CM194">
            <v>0</v>
          </cell>
          <cell r="CN194">
            <v>0</v>
          </cell>
          <cell r="CO194">
            <v>0</v>
          </cell>
          <cell r="CX194">
            <v>0</v>
          </cell>
          <cell r="CY194">
            <v>0</v>
          </cell>
          <cell r="DB194">
            <v>0</v>
          </cell>
          <cell r="DC194">
            <v>0</v>
          </cell>
          <cell r="DJ194" t="str">
            <v>НКРЕ</v>
          </cell>
          <cell r="DL194">
            <v>40526</v>
          </cell>
          <cell r="DM194">
            <v>1727</v>
          </cell>
          <cell r="DO194" t="str">
            <v>тариф на теплову енергію</v>
          </cell>
          <cell r="DT194">
            <v>244.71</v>
          </cell>
        </row>
        <row r="195">
          <cell r="W195">
            <v>462.58</v>
          </cell>
          <cell r="AF195">
            <v>40137</v>
          </cell>
          <cell r="AG195">
            <v>265</v>
          </cell>
          <cell r="AH195">
            <v>402.26553117152525</v>
          </cell>
          <cell r="AM195">
            <v>18318</v>
          </cell>
          <cell r="AO195">
            <v>8473540.4399999995</v>
          </cell>
          <cell r="AQ195">
            <v>7368700</v>
          </cell>
          <cell r="AU195">
            <v>6814949.6400000006</v>
          </cell>
          <cell r="AW195">
            <v>0</v>
          </cell>
          <cell r="AY195">
            <v>0</v>
          </cell>
          <cell r="AZ195">
            <v>0</v>
          </cell>
          <cell r="BA195">
            <v>0</v>
          </cell>
          <cell r="BB195">
            <v>0</v>
          </cell>
          <cell r="BC195">
            <v>0</v>
          </cell>
          <cell r="BD195">
            <v>0</v>
          </cell>
          <cell r="BG195">
            <v>0</v>
          </cell>
          <cell r="BH195">
            <v>0</v>
          </cell>
          <cell r="BI195">
            <v>31635</v>
          </cell>
          <cell r="BJ195">
            <v>1.7269898460530626</v>
          </cell>
          <cell r="BK195">
            <v>0</v>
          </cell>
          <cell r="BL195">
            <v>0</v>
          </cell>
          <cell r="BM195">
            <v>251332</v>
          </cell>
          <cell r="BN195">
            <v>13.720493503657604</v>
          </cell>
          <cell r="BO195">
            <v>0</v>
          </cell>
          <cell r="BP195">
            <v>0</v>
          </cell>
          <cell r="BY195">
            <v>2617.59</v>
          </cell>
          <cell r="CF195">
            <v>0</v>
          </cell>
          <cell r="CG195">
            <v>0</v>
          </cell>
          <cell r="CJ195">
            <v>22587</v>
          </cell>
          <cell r="CK195">
            <v>301.72000000000003</v>
          </cell>
          <cell r="CL195">
            <v>590.24</v>
          </cell>
          <cell r="CM195">
            <v>0</v>
          </cell>
          <cell r="CN195">
            <v>0</v>
          </cell>
          <cell r="CO195">
            <v>0</v>
          </cell>
          <cell r="CX195">
            <v>0</v>
          </cell>
          <cell r="CY195">
            <v>0</v>
          </cell>
          <cell r="DB195">
            <v>0</v>
          </cell>
          <cell r="DC195">
            <v>0</v>
          </cell>
          <cell r="DJ195" t="str">
            <v>НКРКП</v>
          </cell>
          <cell r="DL195">
            <v>40816</v>
          </cell>
          <cell r="DM195">
            <v>139</v>
          </cell>
          <cell r="DT195">
            <v>714.22</v>
          </cell>
        </row>
        <row r="196">
          <cell r="W196">
            <v>493.98</v>
          </cell>
          <cell r="AF196">
            <v>40137</v>
          </cell>
          <cell r="AG196">
            <v>266</v>
          </cell>
          <cell r="AH196">
            <v>402.26592867059173</v>
          </cell>
          <cell r="AM196">
            <v>18713.740000000002</v>
          </cell>
          <cell r="AO196">
            <v>9244213.2852000017</v>
          </cell>
          <cell r="AQ196">
            <v>7527900</v>
          </cell>
          <cell r="AU196">
            <v>6962189.0000000009</v>
          </cell>
          <cell r="AW196">
            <v>0</v>
          </cell>
          <cell r="AY196">
            <v>0</v>
          </cell>
          <cell r="AZ196">
            <v>0</v>
          </cell>
          <cell r="BA196">
            <v>0</v>
          </cell>
          <cell r="BB196">
            <v>0</v>
          </cell>
          <cell r="BC196">
            <v>0</v>
          </cell>
          <cell r="BD196">
            <v>0</v>
          </cell>
          <cell r="BG196">
            <v>0</v>
          </cell>
          <cell r="BH196">
            <v>0</v>
          </cell>
          <cell r="BI196">
            <v>32319</v>
          </cell>
          <cell r="BJ196">
            <v>1.7270198260743175</v>
          </cell>
          <cell r="BK196">
            <v>0</v>
          </cell>
          <cell r="BL196">
            <v>0</v>
          </cell>
          <cell r="BM196">
            <v>256766</v>
          </cell>
          <cell r="BN196">
            <v>13.72072071109249</v>
          </cell>
          <cell r="BO196">
            <v>0</v>
          </cell>
          <cell r="BP196">
            <v>0</v>
          </cell>
          <cell r="BY196">
            <v>2617.59</v>
          </cell>
          <cell r="CF196">
            <v>0</v>
          </cell>
          <cell r="CG196">
            <v>0</v>
          </cell>
          <cell r="CJ196">
            <v>23075</v>
          </cell>
          <cell r="CK196">
            <v>301.72000000000003</v>
          </cell>
          <cell r="CL196">
            <v>590.24</v>
          </cell>
          <cell r="CM196">
            <v>0</v>
          </cell>
          <cell r="CN196">
            <v>0</v>
          </cell>
          <cell r="CO196">
            <v>0</v>
          </cell>
          <cell r="CX196">
            <v>0</v>
          </cell>
          <cell r="CY196">
            <v>0</v>
          </cell>
          <cell r="DB196">
            <v>0</v>
          </cell>
          <cell r="DC196">
            <v>0</v>
          </cell>
          <cell r="DJ196" t="str">
            <v>НКРКП</v>
          </cell>
          <cell r="DL196">
            <v>40816</v>
          </cell>
          <cell r="DM196">
            <v>139</v>
          </cell>
          <cell r="DT196">
            <v>745.61</v>
          </cell>
        </row>
        <row r="197">
          <cell r="W197">
            <v>172.83</v>
          </cell>
          <cell r="AF197">
            <v>39612</v>
          </cell>
          <cell r="AG197">
            <v>162</v>
          </cell>
          <cell r="AH197">
            <v>172.83012069897316</v>
          </cell>
          <cell r="AM197">
            <v>116571</v>
          </cell>
          <cell r="AO197">
            <v>20146965.93</v>
          </cell>
          <cell r="AQ197">
            <v>20146980</v>
          </cell>
          <cell r="AU197">
            <v>0</v>
          </cell>
          <cell r="AW197">
            <v>7643834.0999999996</v>
          </cell>
          <cell r="AY197">
            <v>5114502.9935010001</v>
          </cell>
          <cell r="AZ197">
            <v>43.874574238026611</v>
          </cell>
          <cell r="BA197">
            <v>0</v>
          </cell>
          <cell r="BB197">
            <v>0</v>
          </cell>
          <cell r="BC197">
            <v>0</v>
          </cell>
          <cell r="BD197">
            <v>0</v>
          </cell>
          <cell r="BG197">
            <v>0</v>
          </cell>
          <cell r="BH197">
            <v>0</v>
          </cell>
          <cell r="BI197">
            <v>809056.61157024791</v>
          </cell>
          <cell r="BJ197">
            <v>6.9404621352673299</v>
          </cell>
          <cell r="BK197">
            <v>0</v>
          </cell>
          <cell r="BL197">
            <v>0</v>
          </cell>
          <cell r="BM197">
            <v>3363614.3595041325</v>
          </cell>
          <cell r="BN197">
            <v>28.854641029965709</v>
          </cell>
          <cell r="BO197">
            <v>0</v>
          </cell>
          <cell r="BP197">
            <v>0</v>
          </cell>
          <cell r="BY197">
            <v>1340</v>
          </cell>
          <cell r="CF197">
            <v>8946.6003000000001</v>
          </cell>
          <cell r="CG197">
            <v>571.66999999999996</v>
          </cell>
          <cell r="CJ197">
            <v>0</v>
          </cell>
          <cell r="CK197">
            <v>0</v>
          </cell>
          <cell r="CL197">
            <v>0</v>
          </cell>
          <cell r="CM197">
            <v>71371</v>
          </cell>
          <cell r="CN197">
            <v>107.1</v>
          </cell>
          <cell r="CO197">
            <v>191.23</v>
          </cell>
          <cell r="CX197">
            <v>0</v>
          </cell>
          <cell r="CY197">
            <v>0</v>
          </cell>
          <cell r="DB197">
            <v>0</v>
          </cell>
          <cell r="DC197">
            <v>0</v>
          </cell>
          <cell r="DJ197" t="str">
            <v>НКРЕ</v>
          </cell>
          <cell r="DL197">
            <v>40526</v>
          </cell>
          <cell r="DM197">
            <v>1811</v>
          </cell>
          <cell r="DO197" t="str">
            <v>тариф на теплову енергію</v>
          </cell>
          <cell r="DT197">
            <v>216.04</v>
          </cell>
        </row>
        <row r="198">
          <cell r="W198">
            <v>350.31</v>
          </cell>
          <cell r="AF198">
            <v>39612</v>
          </cell>
          <cell r="AG198">
            <v>163</v>
          </cell>
          <cell r="AH198">
            <v>255.69516407599309</v>
          </cell>
          <cell r="AM198">
            <v>18528</v>
          </cell>
          <cell r="AO198">
            <v>6490543.6799999997</v>
          </cell>
          <cell r="AQ198">
            <v>4737520</v>
          </cell>
          <cell r="AU198">
            <v>0</v>
          </cell>
          <cell r="AW198">
            <v>2883184.984962</v>
          </cell>
          <cell r="AY198">
            <v>854643</v>
          </cell>
          <cell r="AZ198">
            <v>46.127104922279791</v>
          </cell>
          <cell r="BA198">
            <v>0</v>
          </cell>
          <cell r="BB198">
            <v>0</v>
          </cell>
          <cell r="BC198">
            <v>0</v>
          </cell>
          <cell r="BD198">
            <v>0</v>
          </cell>
          <cell r="BG198">
            <v>0</v>
          </cell>
          <cell r="BH198">
            <v>0</v>
          </cell>
          <cell r="BI198">
            <v>128592.88244223311</v>
          </cell>
          <cell r="BJ198">
            <v>6.9404621352673308</v>
          </cell>
          <cell r="BK198">
            <v>0</v>
          </cell>
          <cell r="BL198">
            <v>0</v>
          </cell>
          <cell r="BM198">
            <v>534618.78900320467</v>
          </cell>
          <cell r="BN198">
            <v>28.854641029965709</v>
          </cell>
          <cell r="BO198">
            <v>0</v>
          </cell>
          <cell r="BP198">
            <v>0</v>
          </cell>
          <cell r="BY198">
            <v>1340</v>
          </cell>
          <cell r="CF198">
            <v>772.87303309820948</v>
          </cell>
          <cell r="CG198">
            <v>1105.8</v>
          </cell>
          <cell r="CJ198">
            <v>0</v>
          </cell>
          <cell r="CK198">
            <v>0</v>
          </cell>
          <cell r="CL198">
            <v>0</v>
          </cell>
          <cell r="CM198">
            <v>15321.420899999999</v>
          </cell>
          <cell r="CN198">
            <v>188.18</v>
          </cell>
          <cell r="CO198">
            <v>561.30999999999995</v>
          </cell>
          <cell r="CX198">
            <v>0</v>
          </cell>
          <cell r="CY198">
            <v>0</v>
          </cell>
          <cell r="DB198">
            <v>0</v>
          </cell>
          <cell r="DC198">
            <v>0</v>
          </cell>
          <cell r="DJ198" t="str">
            <v>НКРКП</v>
          </cell>
          <cell r="DL198">
            <v>40942</v>
          </cell>
          <cell r="DM198">
            <v>58</v>
          </cell>
          <cell r="DT198">
            <v>813.69</v>
          </cell>
        </row>
        <row r="199">
          <cell r="W199">
            <v>383.55</v>
          </cell>
          <cell r="AF199">
            <v>39612</v>
          </cell>
          <cell r="AG199">
            <v>163</v>
          </cell>
          <cell r="AH199">
            <v>255.69984407244164</v>
          </cell>
          <cell r="AM199">
            <v>7196.5628554652903</v>
          </cell>
          <cell r="AO199">
            <v>2760241.6832137122</v>
          </cell>
          <cell r="AQ199">
            <v>1840160</v>
          </cell>
          <cell r="AU199">
            <v>0</v>
          </cell>
          <cell r="AW199">
            <v>1119893.0524000002</v>
          </cell>
          <cell r="AY199">
            <v>331955.99999999953</v>
          </cell>
          <cell r="AZ199">
            <v>46.127020171567317</v>
          </cell>
          <cell r="BA199">
            <v>0</v>
          </cell>
          <cell r="BB199">
            <v>0</v>
          </cell>
          <cell r="BC199">
            <v>0</v>
          </cell>
          <cell r="BD199">
            <v>0</v>
          </cell>
          <cell r="BG199">
            <v>0</v>
          </cell>
          <cell r="BH199">
            <v>0</v>
          </cell>
          <cell r="BI199">
            <v>49947.625445472797</v>
          </cell>
          <cell r="BJ199">
            <v>6.940483456979889</v>
          </cell>
          <cell r="BK199">
            <v>0</v>
          </cell>
          <cell r="BL199">
            <v>0</v>
          </cell>
          <cell r="BM199">
            <v>207654.875776192</v>
          </cell>
          <cell r="BN199">
            <v>28.854729673971029</v>
          </cell>
          <cell r="BO199">
            <v>0</v>
          </cell>
          <cell r="BP199">
            <v>0</v>
          </cell>
          <cell r="BY199">
            <v>1340</v>
          </cell>
          <cell r="CF199">
            <v>300.195333695062</v>
          </cell>
          <cell r="CG199">
            <v>1105.8</v>
          </cell>
          <cell r="CJ199">
            <v>0</v>
          </cell>
          <cell r="CK199">
            <v>0</v>
          </cell>
          <cell r="CL199">
            <v>0</v>
          </cell>
          <cell r="CM199">
            <v>5951.18</v>
          </cell>
          <cell r="CN199">
            <v>188.18</v>
          </cell>
          <cell r="CO199">
            <v>561.30999999999995</v>
          </cell>
          <cell r="CX199">
            <v>0</v>
          </cell>
          <cell r="CY199">
            <v>0</v>
          </cell>
          <cell r="DB199">
            <v>0</v>
          </cell>
          <cell r="DC199">
            <v>0</v>
          </cell>
          <cell r="DJ199" t="str">
            <v>НКРКП</v>
          </cell>
          <cell r="DL199">
            <v>40942</v>
          </cell>
          <cell r="DM199">
            <v>58</v>
          </cell>
          <cell r="DT199">
            <v>847.01</v>
          </cell>
        </row>
        <row r="200">
          <cell r="W200">
            <v>189.96</v>
          </cell>
          <cell r="AF200">
            <v>39822</v>
          </cell>
          <cell r="AG200">
            <v>172</v>
          </cell>
          <cell r="AH200">
            <v>179.63276791995622</v>
          </cell>
          <cell r="AM200">
            <v>383790</v>
          </cell>
          <cell r="AO200">
            <v>72904748.400000006</v>
          </cell>
          <cell r="AQ200">
            <v>68941260</v>
          </cell>
          <cell r="AU200">
            <v>0</v>
          </cell>
          <cell r="AW200">
            <v>2415749.0000000047</v>
          </cell>
          <cell r="AY200">
            <v>44672522.910660006</v>
          </cell>
          <cell r="AZ200">
            <v>116.39835042773393</v>
          </cell>
          <cell r="BA200">
            <v>0</v>
          </cell>
          <cell r="BB200">
            <v>0</v>
          </cell>
          <cell r="BC200">
            <v>0</v>
          </cell>
          <cell r="BD200">
            <v>0</v>
          </cell>
          <cell r="BG200">
            <v>0</v>
          </cell>
          <cell r="BH200">
            <v>0</v>
          </cell>
          <cell r="BI200">
            <v>2206250</v>
          </cell>
          <cell r="BJ200">
            <v>5.7485864665572315</v>
          </cell>
          <cell r="BK200">
            <v>0</v>
          </cell>
          <cell r="BL200">
            <v>0</v>
          </cell>
          <cell r="BM200">
            <v>16001930</v>
          </cell>
          <cell r="BN200">
            <v>41.694494384950104</v>
          </cell>
          <cell r="BO200">
            <v>0</v>
          </cell>
          <cell r="BP200">
            <v>0</v>
          </cell>
          <cell r="BY200">
            <v>1729</v>
          </cell>
          <cell r="CF200">
            <v>61420.98</v>
          </cell>
          <cell r="CG200">
            <v>727.31700000000001</v>
          </cell>
          <cell r="CJ200">
            <v>0</v>
          </cell>
          <cell r="CK200">
            <v>0</v>
          </cell>
          <cell r="CL200">
            <v>0</v>
          </cell>
          <cell r="CM200">
            <v>14962.8305977083</v>
          </cell>
          <cell r="CN200">
            <v>161.44999999999999</v>
          </cell>
          <cell r="CO200">
            <v>161.44999999999999</v>
          </cell>
          <cell r="CX200">
            <v>0</v>
          </cell>
          <cell r="CY200">
            <v>0</v>
          </cell>
          <cell r="DB200">
            <v>0</v>
          </cell>
          <cell r="DC200">
            <v>0</v>
          </cell>
          <cell r="DJ200" t="str">
            <v>НКРЕ</v>
          </cell>
          <cell r="DL200">
            <v>40526</v>
          </cell>
          <cell r="DM200">
            <v>1738</v>
          </cell>
          <cell r="DO200" t="str">
            <v>тариф на теплову енергію</v>
          </cell>
          <cell r="DT200">
            <v>237.45</v>
          </cell>
        </row>
        <row r="201">
          <cell r="W201">
            <v>465.78</v>
          </cell>
          <cell r="AF201">
            <v>39863</v>
          </cell>
          <cell r="AG201">
            <v>17</v>
          </cell>
          <cell r="AH201">
            <v>405.02016231295966</v>
          </cell>
          <cell r="AM201">
            <v>78860</v>
          </cell>
          <cell r="AO201">
            <v>36731410.799999997</v>
          </cell>
          <cell r="AQ201">
            <v>31939890</v>
          </cell>
          <cell r="AU201">
            <v>0</v>
          </cell>
          <cell r="AW201">
            <v>550890.0000000007</v>
          </cell>
          <cell r="AY201">
            <v>26139456.0075</v>
          </cell>
          <cell r="AZ201">
            <v>331.46659913137205</v>
          </cell>
          <cell r="BA201">
            <v>0</v>
          </cell>
          <cell r="BB201">
            <v>0</v>
          </cell>
          <cell r="BC201">
            <v>0</v>
          </cell>
          <cell r="BD201">
            <v>0</v>
          </cell>
          <cell r="BG201">
            <v>0</v>
          </cell>
          <cell r="BH201">
            <v>0</v>
          </cell>
          <cell r="BI201">
            <v>503120</v>
          </cell>
          <cell r="BJ201">
            <v>6.3799137712401723</v>
          </cell>
          <cell r="BK201">
            <v>0</v>
          </cell>
          <cell r="BL201">
            <v>0</v>
          </cell>
          <cell r="BM201">
            <v>3652860</v>
          </cell>
          <cell r="BN201">
            <v>46.320821709358356</v>
          </cell>
          <cell r="BO201">
            <v>0</v>
          </cell>
          <cell r="BP201">
            <v>0</v>
          </cell>
          <cell r="BY201">
            <v>1729</v>
          </cell>
          <cell r="CF201">
            <v>12201.87</v>
          </cell>
          <cell r="CG201">
            <v>2142.25</v>
          </cell>
          <cell r="CJ201">
            <v>0</v>
          </cell>
          <cell r="CK201">
            <v>0</v>
          </cell>
          <cell r="CL201">
            <v>0</v>
          </cell>
          <cell r="CM201">
            <v>3412.1399814184001</v>
          </cell>
          <cell r="CN201">
            <v>161.44999999999999</v>
          </cell>
          <cell r="CO201">
            <v>161.44999999999999</v>
          </cell>
          <cell r="CX201">
            <v>0</v>
          </cell>
          <cell r="CY201">
            <v>0</v>
          </cell>
          <cell r="DB201">
            <v>0</v>
          </cell>
          <cell r="DC201">
            <v>0</v>
          </cell>
          <cell r="DJ201" t="str">
            <v>НКРКП</v>
          </cell>
          <cell r="DL201">
            <v>41182</v>
          </cell>
          <cell r="DM201">
            <v>142</v>
          </cell>
          <cell r="DT201">
            <v>721.19</v>
          </cell>
        </row>
        <row r="202">
          <cell r="W202">
            <v>486.03</v>
          </cell>
          <cell r="AF202">
            <v>39863</v>
          </cell>
          <cell r="AG202">
            <v>17</v>
          </cell>
          <cell r="AH202">
            <v>405.01997025706396</v>
          </cell>
          <cell r="AM202">
            <v>47070</v>
          </cell>
          <cell r="AO202">
            <v>22877432.099999998</v>
          </cell>
          <cell r="AQ202">
            <v>19064290</v>
          </cell>
          <cell r="AU202">
            <v>0</v>
          </cell>
          <cell r="AW202">
            <v>360921.47499999998</v>
          </cell>
          <cell r="AY202">
            <v>15277670.100000001</v>
          </cell>
          <cell r="AZ202">
            <v>324.57340344168261</v>
          </cell>
          <cell r="BA202">
            <v>0</v>
          </cell>
          <cell r="BB202">
            <v>0</v>
          </cell>
          <cell r="BC202">
            <v>0</v>
          </cell>
          <cell r="BD202">
            <v>0</v>
          </cell>
          <cell r="BG202">
            <v>0</v>
          </cell>
          <cell r="BH202">
            <v>0</v>
          </cell>
          <cell r="BI202">
            <v>329620</v>
          </cell>
          <cell r="BJ202">
            <v>7.0027618440620349</v>
          </cell>
          <cell r="BK202">
            <v>0</v>
          </cell>
          <cell r="BL202">
            <v>0</v>
          </cell>
          <cell r="BM202">
            <v>2386800</v>
          </cell>
          <cell r="BN202">
            <v>50.707456978967492</v>
          </cell>
          <cell r="BO202">
            <v>0</v>
          </cell>
          <cell r="BP202">
            <v>0</v>
          </cell>
          <cell r="BY202">
            <v>1729</v>
          </cell>
          <cell r="CF202">
            <v>7131.6</v>
          </cell>
          <cell r="CG202">
            <v>2142.25</v>
          </cell>
          <cell r="CJ202">
            <v>0</v>
          </cell>
          <cell r="CK202">
            <v>0</v>
          </cell>
          <cell r="CL202">
            <v>0</v>
          </cell>
          <cell r="CM202">
            <v>2235.5</v>
          </cell>
          <cell r="CN202">
            <v>161.44999999999999</v>
          </cell>
          <cell r="CO202">
            <v>161.44999999999999</v>
          </cell>
          <cell r="CX202">
            <v>0</v>
          </cell>
          <cell r="CY202">
            <v>0</v>
          </cell>
          <cell r="DB202">
            <v>0</v>
          </cell>
          <cell r="DC202">
            <v>0</v>
          </cell>
          <cell r="DJ202" t="str">
            <v>НКРКП</v>
          </cell>
          <cell r="DL202">
            <v>41182</v>
          </cell>
          <cell r="DM202">
            <v>142</v>
          </cell>
          <cell r="DT202">
            <v>736.87</v>
          </cell>
        </row>
        <row r="203">
          <cell r="W203">
            <v>221</v>
          </cell>
          <cell r="AF203">
            <v>40023</v>
          </cell>
          <cell r="AG203" t="str">
            <v>6/1/2-324</v>
          </cell>
          <cell r="AH203">
            <v>219.24000716332378</v>
          </cell>
          <cell r="AM203">
            <v>55840</v>
          </cell>
          <cell r="AO203">
            <v>12340640</v>
          </cell>
          <cell r="AQ203">
            <v>12242362</v>
          </cell>
          <cell r="AU203">
            <v>0</v>
          </cell>
          <cell r="AW203">
            <v>0</v>
          </cell>
          <cell r="AY203">
            <v>6459401.9996589608</v>
          </cell>
          <cell r="AZ203">
            <v>115.67696990793269</v>
          </cell>
          <cell r="BA203">
            <v>0</v>
          </cell>
          <cell r="BB203">
            <v>0</v>
          </cell>
          <cell r="BC203">
            <v>0</v>
          </cell>
          <cell r="BD203">
            <v>0</v>
          </cell>
          <cell r="BG203">
            <v>0</v>
          </cell>
          <cell r="BH203">
            <v>0</v>
          </cell>
          <cell r="BI203">
            <v>508702</v>
          </cell>
          <cell r="BJ203">
            <v>9.1099928366762182</v>
          </cell>
          <cell r="BK203">
            <v>0</v>
          </cell>
          <cell r="BL203">
            <v>0</v>
          </cell>
          <cell r="BM203">
            <v>2700922</v>
          </cell>
          <cell r="BN203">
            <v>48.368946991404009</v>
          </cell>
          <cell r="BO203">
            <v>0</v>
          </cell>
          <cell r="BP203">
            <v>0</v>
          </cell>
          <cell r="BY203">
            <v>1628.1</v>
          </cell>
          <cell r="CF203">
            <v>8881.1004780000003</v>
          </cell>
          <cell r="CG203">
            <v>727.32</v>
          </cell>
          <cell r="CJ203">
            <v>0</v>
          </cell>
          <cell r="CK203">
            <v>0</v>
          </cell>
          <cell r="CL203">
            <v>0</v>
          </cell>
          <cell r="CM203">
            <v>0</v>
          </cell>
          <cell r="CN203">
            <v>0</v>
          </cell>
          <cell r="CO203">
            <v>0</v>
          </cell>
          <cell r="CX203">
            <v>0</v>
          </cell>
          <cell r="CY203">
            <v>0</v>
          </cell>
          <cell r="DB203">
            <v>0</v>
          </cell>
          <cell r="DC203">
            <v>0</v>
          </cell>
          <cell r="DJ203" t="str">
            <v>НКРЕ</v>
          </cell>
          <cell r="DL203">
            <v>40526</v>
          </cell>
          <cell r="DM203">
            <v>1719</v>
          </cell>
          <cell r="DO203" t="str">
            <v xml:space="preserve">тариф на теплову енергію </v>
          </cell>
          <cell r="DT203">
            <v>243.1</v>
          </cell>
        </row>
        <row r="204">
          <cell r="W204">
            <v>536.17999999999995</v>
          </cell>
          <cell r="AF204">
            <v>40023</v>
          </cell>
          <cell r="AG204" t="str">
            <v>6/1/2-324</v>
          </cell>
          <cell r="AH204">
            <v>466.23999822387992</v>
          </cell>
          <cell r="AM204">
            <v>22521</v>
          </cell>
          <cell r="AO204">
            <v>12075309.779999999</v>
          </cell>
          <cell r="AQ204">
            <v>10500191</v>
          </cell>
          <cell r="AU204">
            <v>0</v>
          </cell>
          <cell r="AW204">
            <v>0</v>
          </cell>
          <cell r="AY204">
            <v>8167812.9626500001</v>
          </cell>
          <cell r="AZ204">
            <v>362.67541239953823</v>
          </cell>
          <cell r="BA204">
            <v>0</v>
          </cell>
          <cell r="BB204">
            <v>0</v>
          </cell>
          <cell r="BC204">
            <v>0</v>
          </cell>
          <cell r="BD204">
            <v>0</v>
          </cell>
          <cell r="BG204">
            <v>0</v>
          </cell>
          <cell r="BH204">
            <v>0</v>
          </cell>
          <cell r="BI204">
            <v>205166</v>
          </cell>
          <cell r="BJ204">
            <v>9.1099862350694902</v>
          </cell>
          <cell r="BK204">
            <v>0</v>
          </cell>
          <cell r="BL204">
            <v>0</v>
          </cell>
          <cell r="BM204">
            <v>1089317</v>
          </cell>
          <cell r="BN204">
            <v>48.368944540650951</v>
          </cell>
          <cell r="BO204">
            <v>0</v>
          </cell>
          <cell r="BP204">
            <v>0</v>
          </cell>
          <cell r="BY204">
            <v>1628.1</v>
          </cell>
          <cell r="CF204">
            <v>3669.6902</v>
          </cell>
          <cell r="CG204">
            <v>2225.75</v>
          </cell>
          <cell r="CJ204">
            <v>0</v>
          </cell>
          <cell r="CK204">
            <v>0</v>
          </cell>
          <cell r="CL204">
            <v>0</v>
          </cell>
          <cell r="CM204">
            <v>0</v>
          </cell>
          <cell r="CN204">
            <v>0</v>
          </cell>
          <cell r="CO204">
            <v>0</v>
          </cell>
          <cell r="CX204">
            <v>0</v>
          </cell>
          <cell r="CY204">
            <v>0</v>
          </cell>
          <cell r="DB204">
            <v>0</v>
          </cell>
          <cell r="DC204">
            <v>0</v>
          </cell>
          <cell r="DJ204" t="str">
            <v>НКРКП</v>
          </cell>
          <cell r="DL204">
            <v>40816</v>
          </cell>
          <cell r="DM204">
            <v>120</v>
          </cell>
          <cell r="DT204">
            <v>784.86857203189902</v>
          </cell>
        </row>
        <row r="205">
          <cell r="W205">
            <v>662.06</v>
          </cell>
          <cell r="AF205">
            <v>40023</v>
          </cell>
          <cell r="AG205" t="str">
            <v>6/1/2-324</v>
          </cell>
          <cell r="AH205">
            <v>466.24003221908981</v>
          </cell>
          <cell r="AM205">
            <v>7449</v>
          </cell>
          <cell r="AO205">
            <v>4931684.9399999995</v>
          </cell>
          <cell r="AQ205">
            <v>3473022</v>
          </cell>
          <cell r="AU205">
            <v>0</v>
          </cell>
          <cell r="AW205">
            <v>0</v>
          </cell>
          <cell r="AY205">
            <v>2701590.86675</v>
          </cell>
          <cell r="AZ205">
            <v>362.6783281984159</v>
          </cell>
          <cell r="BA205">
            <v>0</v>
          </cell>
          <cell r="BB205">
            <v>0</v>
          </cell>
          <cell r="BC205">
            <v>0</v>
          </cell>
          <cell r="BD205">
            <v>0</v>
          </cell>
          <cell r="BG205">
            <v>0</v>
          </cell>
          <cell r="BH205">
            <v>0</v>
          </cell>
          <cell r="BI205">
            <v>67860</v>
          </cell>
          <cell r="BJ205">
            <v>9.1099476439790568</v>
          </cell>
          <cell r="BK205">
            <v>0</v>
          </cell>
          <cell r="BL205">
            <v>0</v>
          </cell>
          <cell r="BM205">
            <v>360300</v>
          </cell>
          <cell r="BN205">
            <v>48.368908578332665</v>
          </cell>
          <cell r="BO205">
            <v>0</v>
          </cell>
          <cell r="BP205">
            <v>0</v>
          </cell>
          <cell r="BY205">
            <v>1628.1</v>
          </cell>
          <cell r="CF205">
            <v>1213.789</v>
          </cell>
          <cell r="CG205">
            <v>2225.75</v>
          </cell>
          <cell r="CJ205">
            <v>0</v>
          </cell>
          <cell r="CK205">
            <v>0</v>
          </cell>
          <cell r="CL205">
            <v>0</v>
          </cell>
          <cell r="CM205">
            <v>0</v>
          </cell>
          <cell r="CN205">
            <v>0</v>
          </cell>
          <cell r="CO205">
            <v>0</v>
          </cell>
          <cell r="CX205">
            <v>0</v>
          </cell>
          <cell r="CY205">
            <v>0</v>
          </cell>
          <cell r="DB205">
            <v>0</v>
          </cell>
          <cell r="DC205">
            <v>0</v>
          </cell>
          <cell r="DJ205" t="str">
            <v>НКРКП</v>
          </cell>
          <cell r="DL205">
            <v>40816</v>
          </cell>
          <cell r="DM205">
            <v>120</v>
          </cell>
          <cell r="DT205">
            <v>910.74857203189902</v>
          </cell>
        </row>
        <row r="206">
          <cell r="W206">
            <v>213.1</v>
          </cell>
          <cell r="AF206">
            <v>39765</v>
          </cell>
          <cell r="AG206">
            <v>188</v>
          </cell>
          <cell r="AH206">
            <v>213.10381873229807</v>
          </cell>
          <cell r="AM206">
            <v>51195</v>
          </cell>
          <cell r="AO206">
            <v>10909654.5</v>
          </cell>
          <cell r="AQ206">
            <v>10909850</v>
          </cell>
          <cell r="AU206">
            <v>0</v>
          </cell>
          <cell r="AW206">
            <v>0</v>
          </cell>
          <cell r="AY206">
            <v>6078351.4308000011</v>
          </cell>
          <cell r="AZ206">
            <v>118.72939605039556</v>
          </cell>
          <cell r="BA206">
            <v>0</v>
          </cell>
          <cell r="BB206">
            <v>0</v>
          </cell>
          <cell r="BC206">
            <v>0</v>
          </cell>
          <cell r="BD206">
            <v>0</v>
          </cell>
          <cell r="BG206">
            <v>0</v>
          </cell>
          <cell r="BH206">
            <v>0</v>
          </cell>
          <cell r="BI206">
            <v>1045870</v>
          </cell>
          <cell r="BJ206">
            <v>20.429143471042092</v>
          </cell>
          <cell r="BK206">
            <v>0</v>
          </cell>
          <cell r="BL206">
            <v>0</v>
          </cell>
          <cell r="BM206">
            <v>3043150</v>
          </cell>
          <cell r="BN206">
            <v>59.442328352378162</v>
          </cell>
          <cell r="BO206">
            <v>0</v>
          </cell>
          <cell r="BP206">
            <v>0</v>
          </cell>
          <cell r="BY206">
            <v>1145.1300000000001</v>
          </cell>
          <cell r="CF206">
            <v>8357.19</v>
          </cell>
          <cell r="CG206">
            <v>727.32</v>
          </cell>
          <cell r="CJ206">
            <v>0</v>
          </cell>
          <cell r="CK206">
            <v>0</v>
          </cell>
          <cell r="CL206">
            <v>0</v>
          </cell>
          <cell r="CM206">
            <v>0</v>
          </cell>
          <cell r="CN206">
            <v>0</v>
          </cell>
          <cell r="CO206">
            <v>0</v>
          </cell>
          <cell r="CX206">
            <v>0</v>
          </cell>
          <cell r="CY206">
            <v>0</v>
          </cell>
          <cell r="DB206">
            <v>0</v>
          </cell>
          <cell r="DC206">
            <v>0</v>
          </cell>
          <cell r="DJ206" t="str">
            <v>НКРЕ</v>
          </cell>
          <cell r="DL206">
            <v>40526</v>
          </cell>
          <cell r="DM206">
            <v>1743</v>
          </cell>
          <cell r="DO206" t="str">
            <v>тариф на теплову енергію</v>
          </cell>
          <cell r="DT206">
            <v>234.41</v>
          </cell>
        </row>
        <row r="207">
          <cell r="W207">
            <v>558.78</v>
          </cell>
          <cell r="AF207">
            <v>39871</v>
          </cell>
          <cell r="AG207">
            <v>50</v>
          </cell>
          <cell r="AH207">
            <v>447.02107209772004</v>
          </cell>
          <cell r="AM207">
            <v>16438.8</v>
          </cell>
          <cell r="AO207">
            <v>9185672.6639999989</v>
          </cell>
          <cell r="AQ207">
            <v>7348490</v>
          </cell>
          <cell r="AU207">
            <v>0</v>
          </cell>
          <cell r="AW207">
            <v>0</v>
          </cell>
          <cell r="AY207">
            <v>5748687</v>
          </cell>
          <cell r="AZ207">
            <v>349.7023505365355</v>
          </cell>
          <cell r="BA207">
            <v>0</v>
          </cell>
          <cell r="BB207">
            <v>0</v>
          </cell>
          <cell r="BC207">
            <v>0</v>
          </cell>
          <cell r="BD207">
            <v>0</v>
          </cell>
          <cell r="BG207">
            <v>0</v>
          </cell>
          <cell r="BH207">
            <v>0</v>
          </cell>
          <cell r="BI207">
            <v>330540</v>
          </cell>
          <cell r="BJ207">
            <v>20.107307102708226</v>
          </cell>
          <cell r="BK207">
            <v>0</v>
          </cell>
          <cell r="BL207">
            <v>0</v>
          </cell>
          <cell r="BM207">
            <v>1054970</v>
          </cell>
          <cell r="BN207">
            <v>64.175608925225688</v>
          </cell>
          <cell r="BO207">
            <v>0</v>
          </cell>
          <cell r="BP207">
            <v>0</v>
          </cell>
          <cell r="BY207">
            <v>1145.1300000000001</v>
          </cell>
          <cell r="CF207">
            <v>2683.4809195938851</v>
          </cell>
          <cell r="CG207">
            <v>2142.25</v>
          </cell>
          <cell r="CJ207">
            <v>0</v>
          </cell>
          <cell r="CK207">
            <v>0</v>
          </cell>
          <cell r="CL207">
            <v>0</v>
          </cell>
          <cell r="CM207">
            <v>0</v>
          </cell>
          <cell r="CN207">
            <v>0</v>
          </cell>
          <cell r="CO207">
            <v>0</v>
          </cell>
          <cell r="CX207">
            <v>0</v>
          </cell>
          <cell r="CY207">
            <v>0</v>
          </cell>
          <cell r="DB207">
            <v>0</v>
          </cell>
          <cell r="DC207">
            <v>0</v>
          </cell>
          <cell r="DJ207" t="str">
            <v>НКРКП</v>
          </cell>
          <cell r="DL207">
            <v>40816</v>
          </cell>
          <cell r="DM207">
            <v>105</v>
          </cell>
          <cell r="DT207">
            <v>821.55</v>
          </cell>
        </row>
        <row r="208">
          <cell r="W208">
            <v>558.78</v>
          </cell>
          <cell r="AF208">
            <v>39871</v>
          </cell>
          <cell r="AG208">
            <v>51</v>
          </cell>
          <cell r="AH208">
            <v>447.02217642900786</v>
          </cell>
          <cell r="AM208">
            <v>4173.3500000000004</v>
          </cell>
          <cell r="AO208">
            <v>2331984.5130000003</v>
          </cell>
          <cell r="AQ208">
            <v>1865580</v>
          </cell>
          <cell r="AU208">
            <v>0</v>
          </cell>
          <cell r="AW208">
            <v>0</v>
          </cell>
          <cell r="AY208">
            <v>1459450.6575</v>
          </cell>
          <cell r="AZ208">
            <v>349.70722740723875</v>
          </cell>
          <cell r="BA208">
            <v>0</v>
          </cell>
          <cell r="BB208">
            <v>0</v>
          </cell>
          <cell r="BC208">
            <v>0</v>
          </cell>
          <cell r="BD208">
            <v>0</v>
          </cell>
          <cell r="BG208">
            <v>0</v>
          </cell>
          <cell r="BH208">
            <v>0</v>
          </cell>
          <cell r="BI208">
            <v>84650</v>
          </cell>
          <cell r="BJ208">
            <v>20.283465321624114</v>
          </cell>
          <cell r="BK208">
            <v>0</v>
          </cell>
          <cell r="BL208">
            <v>0</v>
          </cell>
          <cell r="BM208">
            <v>262610</v>
          </cell>
          <cell r="BN208">
            <v>62.925467550049717</v>
          </cell>
          <cell r="BO208">
            <v>0</v>
          </cell>
          <cell r="BP208">
            <v>0</v>
          </cell>
          <cell r="BY208">
            <v>1145.1300000000001</v>
          </cell>
          <cell r="CF208">
            <v>681.27</v>
          </cell>
          <cell r="CG208">
            <v>2142.25</v>
          </cell>
          <cell r="CJ208">
            <v>0</v>
          </cell>
          <cell r="CK208">
            <v>0</v>
          </cell>
          <cell r="CL208">
            <v>0</v>
          </cell>
          <cell r="CM208">
            <v>0</v>
          </cell>
          <cell r="CN208">
            <v>0</v>
          </cell>
          <cell r="CO208">
            <v>0</v>
          </cell>
          <cell r="CX208">
            <v>0</v>
          </cell>
          <cell r="CY208">
            <v>0</v>
          </cell>
          <cell r="DB208">
            <v>0</v>
          </cell>
          <cell r="DC208">
            <v>0</v>
          </cell>
          <cell r="DJ208" t="str">
            <v>НКРКП</v>
          </cell>
          <cell r="DL208">
            <v>40816</v>
          </cell>
          <cell r="DM208">
            <v>105</v>
          </cell>
          <cell r="DT208">
            <v>821.55</v>
          </cell>
        </row>
        <row r="209">
          <cell r="W209">
            <v>216.05</v>
          </cell>
          <cell r="AF209">
            <v>39441</v>
          </cell>
          <cell r="AG209">
            <v>47</v>
          </cell>
          <cell r="AH209">
            <v>215.18968757937515</v>
          </cell>
          <cell r="AM209">
            <v>19685</v>
          </cell>
          <cell r="AO209">
            <v>4252944.25</v>
          </cell>
          <cell r="AQ209">
            <v>4236009</v>
          </cell>
          <cell r="AU209">
            <v>0</v>
          </cell>
          <cell r="AW209">
            <v>0</v>
          </cell>
          <cell r="AY209">
            <v>1911367</v>
          </cell>
          <cell r="AZ209">
            <v>97.097637795275588</v>
          </cell>
          <cell r="BA209">
            <v>0</v>
          </cell>
          <cell r="BB209">
            <v>0</v>
          </cell>
          <cell r="BC209">
            <v>0</v>
          </cell>
          <cell r="BD209">
            <v>0</v>
          </cell>
          <cell r="BG209">
            <v>0</v>
          </cell>
          <cell r="BH209">
            <v>0</v>
          </cell>
          <cell r="BI209">
            <v>286436</v>
          </cell>
          <cell r="BJ209">
            <v>14.550977901955804</v>
          </cell>
          <cell r="BK209">
            <v>0</v>
          </cell>
          <cell r="BL209">
            <v>0</v>
          </cell>
          <cell r="BM209">
            <v>1520836</v>
          </cell>
          <cell r="BN209">
            <v>77.258623317246631</v>
          </cell>
          <cell r="BO209">
            <v>0</v>
          </cell>
          <cell r="BP209">
            <v>0</v>
          </cell>
          <cell r="BY209">
            <v>1620.75</v>
          </cell>
          <cell r="CF209">
            <v>2627.9588076775008</v>
          </cell>
          <cell r="CG209">
            <v>727.32</v>
          </cell>
          <cell r="CJ209">
            <v>0</v>
          </cell>
          <cell r="CK209">
            <v>0</v>
          </cell>
          <cell r="CL209">
            <v>0</v>
          </cell>
          <cell r="CM209">
            <v>0</v>
          </cell>
          <cell r="CN209">
            <v>0</v>
          </cell>
          <cell r="CO209">
            <v>0</v>
          </cell>
          <cell r="CX209">
            <v>0</v>
          </cell>
          <cell r="CY209">
            <v>0</v>
          </cell>
          <cell r="DB209">
            <v>0</v>
          </cell>
          <cell r="DC209">
            <v>0</v>
          </cell>
          <cell r="DJ209" t="str">
            <v>МОС</v>
          </cell>
          <cell r="DL209">
            <v>39793</v>
          </cell>
          <cell r="DM209">
            <v>1157</v>
          </cell>
          <cell r="DO209" t="str">
            <v>тариф на послуги з уентрального опалення без внутрішньобудинкових витрат</v>
          </cell>
          <cell r="DT209">
            <v>2016.05</v>
          </cell>
        </row>
        <row r="210">
          <cell r="W210">
            <v>431.35</v>
          </cell>
          <cell r="AF210">
            <v>39441</v>
          </cell>
          <cell r="AG210">
            <v>47</v>
          </cell>
          <cell r="AH210">
            <v>393.94702242846097</v>
          </cell>
          <cell r="AM210">
            <v>5172</v>
          </cell>
          <cell r="AO210">
            <v>2230942.2000000002</v>
          </cell>
          <cell r="AQ210">
            <v>2037494</v>
          </cell>
          <cell r="AU210">
            <v>0</v>
          </cell>
          <cell r="AW210">
            <v>0</v>
          </cell>
          <cell r="AY210">
            <v>1426701</v>
          </cell>
          <cell r="AZ210">
            <v>275.85092807424593</v>
          </cell>
          <cell r="BA210">
            <v>0</v>
          </cell>
          <cell r="BB210">
            <v>0</v>
          </cell>
          <cell r="BC210">
            <v>0</v>
          </cell>
          <cell r="BD210">
            <v>0</v>
          </cell>
          <cell r="BG210">
            <v>0</v>
          </cell>
          <cell r="BH210">
            <v>0</v>
          </cell>
          <cell r="BI210">
            <v>75257</v>
          </cell>
          <cell r="BJ210">
            <v>14.550850734725445</v>
          </cell>
          <cell r="BK210">
            <v>0</v>
          </cell>
          <cell r="BL210">
            <v>0</v>
          </cell>
          <cell r="BM210">
            <v>399576</v>
          </cell>
          <cell r="BN210">
            <v>77.257540603248259</v>
          </cell>
          <cell r="BO210">
            <v>0</v>
          </cell>
          <cell r="BP210">
            <v>0</v>
          </cell>
          <cell r="BY210">
            <v>1620.75</v>
          </cell>
          <cell r="CF210">
            <v>690.5051375249858</v>
          </cell>
          <cell r="CG210">
            <v>2066.17</v>
          </cell>
          <cell r="CJ210">
            <v>0</v>
          </cell>
          <cell r="CK210">
            <v>0</v>
          </cell>
          <cell r="CL210">
            <v>0</v>
          </cell>
          <cell r="CM210">
            <v>0</v>
          </cell>
          <cell r="CN210">
            <v>0</v>
          </cell>
          <cell r="CO210">
            <v>0</v>
          </cell>
          <cell r="CX210">
            <v>0</v>
          </cell>
          <cell r="CY210">
            <v>0</v>
          </cell>
          <cell r="DB210">
            <v>0</v>
          </cell>
          <cell r="DC210">
            <v>0</v>
          </cell>
          <cell r="DJ210" t="str">
            <v>НКРКП</v>
          </cell>
          <cell r="DL210">
            <v>40904</v>
          </cell>
          <cell r="DM210">
            <v>237</v>
          </cell>
          <cell r="DT210">
            <v>665.16</v>
          </cell>
        </row>
        <row r="211">
          <cell r="W211">
            <v>470.85</v>
          </cell>
          <cell r="AF211">
            <v>39441</v>
          </cell>
          <cell r="AG211">
            <v>47</v>
          </cell>
          <cell r="AH211">
            <v>393.95425174463685</v>
          </cell>
          <cell r="AM211">
            <v>19345</v>
          </cell>
          <cell r="AO211">
            <v>9108593.25</v>
          </cell>
          <cell r="AQ211">
            <v>7621045</v>
          </cell>
          <cell r="AU211">
            <v>0</v>
          </cell>
          <cell r="AW211">
            <v>0</v>
          </cell>
          <cell r="AY211">
            <v>5336576.1919499999</v>
          </cell>
          <cell r="AZ211">
            <v>275.86333377875417</v>
          </cell>
          <cell r="BA211">
            <v>0</v>
          </cell>
          <cell r="BB211">
            <v>0</v>
          </cell>
          <cell r="BC211">
            <v>0</v>
          </cell>
          <cell r="BD211">
            <v>0</v>
          </cell>
          <cell r="BG211">
            <v>0</v>
          </cell>
          <cell r="BH211">
            <v>0</v>
          </cell>
          <cell r="BI211">
            <v>281637</v>
          </cell>
          <cell r="BJ211">
            <v>14.558645644869475</v>
          </cell>
          <cell r="BK211">
            <v>0</v>
          </cell>
          <cell r="BL211">
            <v>0</v>
          </cell>
          <cell r="BM211">
            <v>1495355</v>
          </cell>
          <cell r="BN211">
            <v>77.299302145257172</v>
          </cell>
          <cell r="BO211">
            <v>0</v>
          </cell>
          <cell r="BP211">
            <v>0</v>
          </cell>
          <cell r="BY211">
            <v>1620.75</v>
          </cell>
          <cell r="CF211">
            <v>2582.835</v>
          </cell>
          <cell r="CG211">
            <v>2066.17</v>
          </cell>
          <cell r="CJ211">
            <v>0</v>
          </cell>
          <cell r="CK211">
            <v>0</v>
          </cell>
          <cell r="CL211">
            <v>0</v>
          </cell>
          <cell r="CM211">
            <v>0</v>
          </cell>
          <cell r="CN211">
            <v>0</v>
          </cell>
          <cell r="CO211">
            <v>0</v>
          </cell>
          <cell r="CX211">
            <v>0</v>
          </cell>
          <cell r="CY211">
            <v>0</v>
          </cell>
          <cell r="DB211">
            <v>0</v>
          </cell>
          <cell r="DC211">
            <v>0</v>
          </cell>
          <cell r="DJ211" t="str">
            <v>НКРКП</v>
          </cell>
          <cell r="DL211">
            <v>40904</v>
          </cell>
          <cell r="DM211">
            <v>237</v>
          </cell>
          <cell r="DT211">
            <v>704.66</v>
          </cell>
        </row>
        <row r="212">
          <cell r="W212">
            <v>207.49</v>
          </cell>
          <cell r="AF212">
            <v>40050</v>
          </cell>
          <cell r="AG212" t="str">
            <v>6/1/3-340</v>
          </cell>
          <cell r="AH212">
            <v>198.18049291220146</v>
          </cell>
          <cell r="AM212">
            <v>474689</v>
          </cell>
          <cell r="AO212">
            <v>98493220.609999999</v>
          </cell>
          <cell r="AQ212">
            <v>94074100</v>
          </cell>
          <cell r="AU212">
            <v>0</v>
          </cell>
          <cell r="AW212">
            <v>45850499.999999993</v>
          </cell>
          <cell r="AY212">
            <v>24106200</v>
          </cell>
          <cell r="AZ212">
            <v>50.783144332394471</v>
          </cell>
          <cell r="BA212">
            <v>0</v>
          </cell>
          <cell r="BB212">
            <v>0</v>
          </cell>
          <cell r="BC212">
            <v>0</v>
          </cell>
          <cell r="BD212">
            <v>0</v>
          </cell>
          <cell r="BG212">
            <v>0</v>
          </cell>
          <cell r="BH212">
            <v>0</v>
          </cell>
          <cell r="BI212">
            <v>5609460</v>
          </cell>
          <cell r="BJ212">
            <v>11.817126581825153</v>
          </cell>
          <cell r="BK212">
            <v>0</v>
          </cell>
          <cell r="BL212">
            <v>0</v>
          </cell>
          <cell r="BM212">
            <v>13600760</v>
          </cell>
          <cell r="BN212">
            <v>28.651938427054343</v>
          </cell>
          <cell r="BO212">
            <v>0</v>
          </cell>
          <cell r="BP212">
            <v>0</v>
          </cell>
          <cell r="BY212">
            <v>1996.8</v>
          </cell>
          <cell r="CF212">
            <v>33143.87064840785</v>
          </cell>
          <cell r="CG212">
            <v>727.32</v>
          </cell>
          <cell r="CJ212">
            <v>0</v>
          </cell>
          <cell r="CK212">
            <v>0</v>
          </cell>
          <cell r="CL212">
            <v>0</v>
          </cell>
          <cell r="CM212">
            <v>305323.9661716721</v>
          </cell>
          <cell r="CN212">
            <v>150.16999999999999</v>
          </cell>
          <cell r="CO212">
            <v>227.44</v>
          </cell>
          <cell r="CX212">
            <v>0</v>
          </cell>
          <cell r="CY212">
            <v>0</v>
          </cell>
          <cell r="DB212">
            <v>0</v>
          </cell>
          <cell r="DC212">
            <v>0</v>
          </cell>
          <cell r="DJ212" t="str">
            <v>НКРЕ</v>
          </cell>
          <cell r="DL212">
            <v>40526</v>
          </cell>
          <cell r="DM212">
            <v>1857</v>
          </cell>
          <cell r="DO212" t="str">
            <v>тариф на теплову енергію для споживачів без приладів обліку</v>
          </cell>
          <cell r="DT212">
            <v>228.24</v>
          </cell>
        </row>
        <row r="213">
          <cell r="W213">
            <v>485.47</v>
          </cell>
          <cell r="AF213">
            <v>40050</v>
          </cell>
          <cell r="AG213" t="str">
            <v>6/1/3-340</v>
          </cell>
          <cell r="AH213">
            <v>422.8579181469774</v>
          </cell>
          <cell r="AM213">
            <v>142100</v>
          </cell>
          <cell r="AO213">
            <v>68985287</v>
          </cell>
          <cell r="AQ213">
            <v>60088110.168685488</v>
          </cell>
          <cell r="AU213">
            <v>0</v>
          </cell>
          <cell r="AW213">
            <v>39272978.431756511</v>
          </cell>
          <cell r="AY213">
            <v>13640002.037399782</v>
          </cell>
          <cell r="AZ213">
            <v>95.988754661504444</v>
          </cell>
          <cell r="BA213">
            <v>0</v>
          </cell>
          <cell r="BB213">
            <v>0</v>
          </cell>
          <cell r="BC213">
            <v>0</v>
          </cell>
          <cell r="BD213">
            <v>0</v>
          </cell>
          <cell r="BG213">
            <v>0</v>
          </cell>
          <cell r="BH213">
            <v>0</v>
          </cell>
          <cell r="BI213">
            <v>1685944.3309928107</v>
          </cell>
          <cell r="BJ213">
            <v>11.864492125213305</v>
          </cell>
          <cell r="BK213">
            <v>0</v>
          </cell>
          <cell r="BL213">
            <v>0</v>
          </cell>
          <cell r="BM213">
            <v>4071675.6091420259</v>
          </cell>
          <cell r="BN213">
            <v>28.653593308529388</v>
          </cell>
          <cell r="BO213">
            <v>0</v>
          </cell>
          <cell r="BP213">
            <v>0</v>
          </cell>
          <cell r="BY213">
            <v>1996.8</v>
          </cell>
          <cell r="CF213">
            <v>6367.1383066401131</v>
          </cell>
          <cell r="CG213">
            <v>2142.25</v>
          </cell>
          <cell r="CJ213">
            <v>0</v>
          </cell>
          <cell r="CK213">
            <v>0</v>
          </cell>
          <cell r="CL213">
            <v>0</v>
          </cell>
          <cell r="CM213">
            <v>117176.80639621825</v>
          </cell>
          <cell r="CN213">
            <v>335.16</v>
          </cell>
          <cell r="CO213">
            <v>669.09</v>
          </cell>
          <cell r="CX213">
            <v>0</v>
          </cell>
          <cell r="CY213">
            <v>0</v>
          </cell>
          <cell r="DB213">
            <v>0</v>
          </cell>
          <cell r="DC213">
            <v>0</v>
          </cell>
          <cell r="DJ213" t="str">
            <v>НКРКП</v>
          </cell>
          <cell r="DL213">
            <v>40816</v>
          </cell>
          <cell r="DM213">
            <v>121</v>
          </cell>
          <cell r="DO213" t="str">
            <v>без приладів обліку</v>
          </cell>
          <cell r="DT213">
            <v>742.42</v>
          </cell>
        </row>
        <row r="214">
          <cell r="W214">
            <v>638.54999999999995</v>
          </cell>
          <cell r="AF214">
            <v>40050</v>
          </cell>
          <cell r="AG214" t="str">
            <v>6/1/3-340</v>
          </cell>
          <cell r="AH214">
            <v>422.8579181469774</v>
          </cell>
          <cell r="AM214">
            <v>36635</v>
          </cell>
          <cell r="AO214">
            <v>23393279.25</v>
          </cell>
          <cell r="AQ214">
            <v>15491399.831314517</v>
          </cell>
          <cell r="AU214">
            <v>0</v>
          </cell>
          <cell r="AW214">
            <v>10125021.568243489</v>
          </cell>
          <cell r="AY214">
            <v>3516548.027024216</v>
          </cell>
          <cell r="AZ214">
            <v>95.988754661504458</v>
          </cell>
          <cell r="BA214">
            <v>0</v>
          </cell>
          <cell r="BB214">
            <v>0</v>
          </cell>
          <cell r="BC214">
            <v>0</v>
          </cell>
          <cell r="BD214">
            <v>0</v>
          </cell>
          <cell r="BG214">
            <v>0</v>
          </cell>
          <cell r="BH214">
            <v>0</v>
          </cell>
          <cell r="BI214">
            <v>434655.6690071894</v>
          </cell>
          <cell r="BJ214">
            <v>11.864492125213305</v>
          </cell>
          <cell r="BK214">
            <v>0</v>
          </cell>
          <cell r="BL214">
            <v>0</v>
          </cell>
          <cell r="BM214">
            <v>1049724.3908579741</v>
          </cell>
          <cell r="BN214">
            <v>28.653593308529388</v>
          </cell>
          <cell r="BO214">
            <v>0</v>
          </cell>
          <cell r="BP214">
            <v>0</v>
          </cell>
          <cell r="BY214">
            <v>1996.8</v>
          </cell>
          <cell r="CF214">
            <v>1641.5208435169639</v>
          </cell>
          <cell r="CG214">
            <v>2142.25</v>
          </cell>
          <cell r="CJ214">
            <v>0</v>
          </cell>
          <cell r="CK214">
            <v>0</v>
          </cell>
          <cell r="CL214">
            <v>0</v>
          </cell>
          <cell r="CM214">
            <v>30209.516554014466</v>
          </cell>
          <cell r="CN214">
            <v>335.16</v>
          </cell>
          <cell r="CO214">
            <v>669.09</v>
          </cell>
          <cell r="CX214">
            <v>0</v>
          </cell>
          <cell r="CY214">
            <v>0</v>
          </cell>
          <cell r="DB214">
            <v>0</v>
          </cell>
          <cell r="DC214">
            <v>0</v>
          </cell>
          <cell r="DJ214" t="str">
            <v>НКРКП</v>
          </cell>
          <cell r="DL214">
            <v>40816</v>
          </cell>
          <cell r="DM214">
            <v>121</v>
          </cell>
          <cell r="DO214" t="str">
            <v>без приладів обліку</v>
          </cell>
          <cell r="DT214">
            <v>893.52</v>
          </cell>
        </row>
        <row r="215">
          <cell r="W215">
            <v>214.77</v>
          </cell>
          <cell r="AF215">
            <v>40050</v>
          </cell>
          <cell r="AG215" t="str">
            <v>6/1/3-341</v>
          </cell>
          <cell r="AH215">
            <v>205.12178872621504</v>
          </cell>
          <cell r="AM215">
            <v>61541</v>
          </cell>
          <cell r="AO215">
            <v>13217160.57</v>
          </cell>
          <cell r="AQ215">
            <v>12623400</v>
          </cell>
          <cell r="AU215">
            <v>0</v>
          </cell>
          <cell r="AW215">
            <v>5944329.2799999993</v>
          </cell>
          <cell r="AY215">
            <v>3125314</v>
          </cell>
          <cell r="AZ215">
            <v>50.784257649371966</v>
          </cell>
          <cell r="BA215">
            <v>0</v>
          </cell>
          <cell r="BB215">
            <v>0</v>
          </cell>
          <cell r="BC215">
            <v>0</v>
          </cell>
          <cell r="BD215">
            <v>0</v>
          </cell>
          <cell r="BG215">
            <v>0</v>
          </cell>
          <cell r="BH215">
            <v>0</v>
          </cell>
          <cell r="BI215">
            <v>727240</v>
          </cell>
          <cell r="BJ215">
            <v>11.817162542045141</v>
          </cell>
          <cell r="BK215">
            <v>0</v>
          </cell>
          <cell r="BL215">
            <v>0</v>
          </cell>
          <cell r="BM215">
            <v>1763180</v>
          </cell>
          <cell r="BN215">
            <v>28.650493167156856</v>
          </cell>
          <cell r="BO215">
            <v>0</v>
          </cell>
          <cell r="BP215">
            <v>0</v>
          </cell>
          <cell r="BY215">
            <v>1996.8</v>
          </cell>
          <cell r="CF215">
            <v>4297.0274432161905</v>
          </cell>
          <cell r="CG215">
            <v>727.32</v>
          </cell>
          <cell r="CJ215">
            <v>0</v>
          </cell>
          <cell r="CK215">
            <v>0</v>
          </cell>
          <cell r="CL215">
            <v>0</v>
          </cell>
          <cell r="CM215">
            <v>39584</v>
          </cell>
          <cell r="CN215">
            <v>150.16999999999999</v>
          </cell>
          <cell r="CO215">
            <v>227.44</v>
          </cell>
          <cell r="CX215">
            <v>0</v>
          </cell>
          <cell r="CY215">
            <v>0</v>
          </cell>
          <cell r="DB215">
            <v>0</v>
          </cell>
          <cell r="DC215">
            <v>0</v>
          </cell>
          <cell r="DJ215" t="str">
            <v>НКРЕ</v>
          </cell>
          <cell r="DL215">
            <v>40526</v>
          </cell>
          <cell r="DM215">
            <v>1857</v>
          </cell>
          <cell r="DO215" t="str">
            <v>тариф на теплову енергію для споживачів з приладами обліку</v>
          </cell>
          <cell r="DT215">
            <v>236.24</v>
          </cell>
        </row>
        <row r="216">
          <cell r="W216">
            <v>494.5</v>
          </cell>
          <cell r="AF216">
            <v>40050</v>
          </cell>
          <cell r="AG216" t="str">
            <v>6/1/3-341</v>
          </cell>
          <cell r="AH216">
            <v>429.79922408178288</v>
          </cell>
          <cell r="AM216">
            <v>18.007999999999999</v>
          </cell>
          <cell r="AO216">
            <v>8904.9560000000001</v>
          </cell>
          <cell r="AQ216">
            <v>7739.8244272647462</v>
          </cell>
          <cell r="AU216">
            <v>0</v>
          </cell>
          <cell r="AW216">
            <v>4977.9373703735373</v>
          </cell>
          <cell r="AY216">
            <v>1727.5005097272954</v>
          </cell>
          <cell r="AZ216">
            <v>95.929615155891568</v>
          </cell>
          <cell r="BA216">
            <v>0</v>
          </cell>
          <cell r="BB216">
            <v>0</v>
          </cell>
          <cell r="BC216">
            <v>0</v>
          </cell>
          <cell r="BD216">
            <v>0</v>
          </cell>
          <cell r="BG216">
            <v>0</v>
          </cell>
          <cell r="BH216">
            <v>0</v>
          </cell>
          <cell r="BI216">
            <v>215.13677682439891</v>
          </cell>
          <cell r="BJ216">
            <v>11.946733497578794</v>
          </cell>
          <cell r="BK216">
            <v>0</v>
          </cell>
          <cell r="BL216">
            <v>0</v>
          </cell>
          <cell r="BM216">
            <v>797.75904057995638</v>
          </cell>
          <cell r="BN216">
            <v>44.300257695466257</v>
          </cell>
          <cell r="BO216">
            <v>0</v>
          </cell>
          <cell r="BP216">
            <v>0</v>
          </cell>
          <cell r="BY216">
            <v>1996.8</v>
          </cell>
          <cell r="CF216">
            <v>0.8063953832313201</v>
          </cell>
          <cell r="CG216">
            <v>2142.25</v>
          </cell>
          <cell r="CJ216">
            <v>0</v>
          </cell>
          <cell r="CK216">
            <v>0</v>
          </cell>
          <cell r="CL216">
            <v>0</v>
          </cell>
          <cell r="CM216">
            <v>14.852420844890611</v>
          </cell>
          <cell r="CN216">
            <v>335.16</v>
          </cell>
          <cell r="CO216">
            <v>669.09</v>
          </cell>
          <cell r="CX216">
            <v>0</v>
          </cell>
          <cell r="CY216">
            <v>0</v>
          </cell>
          <cell r="DB216">
            <v>0</v>
          </cell>
          <cell r="DC216">
            <v>0</v>
          </cell>
          <cell r="DJ216" t="str">
            <v>НКРКП</v>
          </cell>
          <cell r="DL216">
            <v>40816</v>
          </cell>
          <cell r="DM216">
            <v>121</v>
          </cell>
          <cell r="DO216" t="str">
            <v>з приладами обліку</v>
          </cell>
          <cell r="DT216">
            <v>751.05</v>
          </cell>
        </row>
        <row r="217">
          <cell r="W217">
            <v>644.70000000000005</v>
          </cell>
          <cell r="AF217">
            <v>40050</v>
          </cell>
          <cell r="AG217" t="str">
            <v>6/1/3-341</v>
          </cell>
          <cell r="AH217">
            <v>429.79922408178288</v>
          </cell>
          <cell r="AM217">
            <v>547</v>
          </cell>
          <cell r="AO217">
            <v>352650.9</v>
          </cell>
          <cell r="AQ217">
            <v>235100.17557273523</v>
          </cell>
          <cell r="AU217">
            <v>0</v>
          </cell>
          <cell r="AW217">
            <v>151206.78262962712</v>
          </cell>
          <cell r="AY217">
            <v>52473.499490272698</v>
          </cell>
          <cell r="AZ217">
            <v>95.929615155891582</v>
          </cell>
          <cell r="BA217">
            <v>0</v>
          </cell>
          <cell r="BB217">
            <v>0</v>
          </cell>
          <cell r="BC217">
            <v>0</v>
          </cell>
          <cell r="BD217">
            <v>0</v>
          </cell>
          <cell r="BG217">
            <v>0</v>
          </cell>
          <cell r="BH217">
            <v>0</v>
          </cell>
          <cell r="BI217">
            <v>6534.8632231756001</v>
          </cell>
          <cell r="BJ217">
            <v>11.946733497578794</v>
          </cell>
          <cell r="BK217">
            <v>0</v>
          </cell>
          <cell r="BL217">
            <v>0</v>
          </cell>
          <cell r="BM217">
            <v>24232.240959420044</v>
          </cell>
          <cell r="BN217">
            <v>44.300257695466257</v>
          </cell>
          <cell r="BO217">
            <v>0</v>
          </cell>
          <cell r="BP217">
            <v>0</v>
          </cell>
          <cell r="BY217">
            <v>1996.8</v>
          </cell>
          <cell r="CF217">
            <v>24.494573224540879</v>
          </cell>
          <cell r="CG217">
            <v>2142.25</v>
          </cell>
          <cell r="CJ217">
            <v>0</v>
          </cell>
          <cell r="CK217">
            <v>0</v>
          </cell>
          <cell r="CL217">
            <v>0</v>
          </cell>
          <cell r="CM217">
            <v>451.14805653904733</v>
          </cell>
          <cell r="CN217">
            <v>335.16</v>
          </cell>
          <cell r="CO217">
            <v>669.09</v>
          </cell>
          <cell r="CX217">
            <v>0</v>
          </cell>
          <cell r="CY217">
            <v>0</v>
          </cell>
          <cell r="DB217">
            <v>0</v>
          </cell>
          <cell r="DC217">
            <v>0</v>
          </cell>
          <cell r="DJ217" t="str">
            <v>НКРКП</v>
          </cell>
          <cell r="DL217">
            <v>40816</v>
          </cell>
          <cell r="DM217">
            <v>121</v>
          </cell>
          <cell r="DO217" t="str">
            <v>з приладами обліку</v>
          </cell>
          <cell r="DT217">
            <v>901.25</v>
          </cell>
        </row>
        <row r="218">
          <cell r="W218">
            <v>206.68</v>
          </cell>
          <cell r="AF218">
            <v>40448</v>
          </cell>
          <cell r="AG218" t="str">
            <v>6/1/1-2956/1/1-296</v>
          </cell>
          <cell r="AH218">
            <v>263.61155096403098</v>
          </cell>
          <cell r="AM218">
            <v>52851</v>
          </cell>
          <cell r="AO218">
            <v>10923244.68</v>
          </cell>
          <cell r="AQ218">
            <v>13932134.08</v>
          </cell>
          <cell r="AU218">
            <v>0</v>
          </cell>
          <cell r="AW218">
            <v>10443968.08</v>
          </cell>
          <cell r="AY218">
            <v>0</v>
          </cell>
          <cell r="AZ218">
            <v>0</v>
          </cell>
          <cell r="BA218">
            <v>0</v>
          </cell>
          <cell r="BB218">
            <v>0</v>
          </cell>
          <cell r="BC218">
            <v>0</v>
          </cell>
          <cell r="BD218">
            <v>0</v>
          </cell>
          <cell r="BG218">
            <v>0</v>
          </cell>
          <cell r="BH218">
            <v>0</v>
          </cell>
          <cell r="BI218">
            <v>30144.433700000001</v>
          </cell>
          <cell r="BJ218">
            <v>0.57036638284989882</v>
          </cell>
          <cell r="BK218">
            <v>0</v>
          </cell>
          <cell r="BL218">
            <v>0</v>
          </cell>
          <cell r="BM218">
            <v>418276.99140000006</v>
          </cell>
          <cell r="BN218">
            <v>7.9142682522563446</v>
          </cell>
          <cell r="BO218">
            <v>0</v>
          </cell>
          <cell r="BP218">
            <v>0</v>
          </cell>
          <cell r="BY218">
            <v>2748</v>
          </cell>
          <cell r="CF218">
            <v>0</v>
          </cell>
          <cell r="CG218">
            <v>0</v>
          </cell>
          <cell r="CJ218">
            <v>0</v>
          </cell>
          <cell r="CK218">
            <v>0</v>
          </cell>
          <cell r="CL218">
            <v>0</v>
          </cell>
          <cell r="CM218">
            <v>60749</v>
          </cell>
          <cell r="CN218">
            <v>171.92</v>
          </cell>
          <cell r="CO218">
            <v>181.85</v>
          </cell>
          <cell r="CX218">
            <v>0</v>
          </cell>
          <cell r="CY218">
            <v>0</v>
          </cell>
          <cell r="DB218">
            <v>0</v>
          </cell>
          <cell r="DC218">
            <v>0</v>
          </cell>
          <cell r="DJ218" t="str">
            <v>МОС</v>
          </cell>
          <cell r="DL218">
            <v>41228</v>
          </cell>
          <cell r="DM218">
            <v>471</v>
          </cell>
          <cell r="DO218" t="str">
            <v>послуга з централізованого опалення</v>
          </cell>
          <cell r="DT218">
            <v>206.68</v>
          </cell>
        </row>
        <row r="219">
          <cell r="W219">
            <v>508.27</v>
          </cell>
          <cell r="AF219">
            <v>40448</v>
          </cell>
          <cell r="AG219" t="str">
            <v>6/1/1-2956/1/1-296</v>
          </cell>
          <cell r="AH219">
            <v>490.1023559496652</v>
          </cell>
          <cell r="AM219">
            <v>13589</v>
          </cell>
          <cell r="AO219">
            <v>6906881.0299999993</v>
          </cell>
          <cell r="AQ219">
            <v>6660000.915</v>
          </cell>
          <cell r="AU219">
            <v>0</v>
          </cell>
          <cell r="AW219">
            <v>5763126.915</v>
          </cell>
          <cell r="AY219">
            <v>0</v>
          </cell>
          <cell r="AZ219">
            <v>0</v>
          </cell>
          <cell r="BA219">
            <v>0</v>
          </cell>
          <cell r="BB219">
            <v>0</v>
          </cell>
          <cell r="BC219">
            <v>0</v>
          </cell>
          <cell r="BD219">
            <v>0</v>
          </cell>
          <cell r="BG219">
            <v>0</v>
          </cell>
          <cell r="BH219">
            <v>0</v>
          </cell>
          <cell r="BI219">
            <v>7750.7088000000003</v>
          </cell>
          <cell r="BJ219">
            <v>0.57036638457575983</v>
          </cell>
          <cell r="BK219">
            <v>0</v>
          </cell>
          <cell r="BL219">
            <v>0</v>
          </cell>
          <cell r="BM219">
            <v>107546.99130000001</v>
          </cell>
          <cell r="BN219">
            <v>7.9142682537346394</v>
          </cell>
          <cell r="BO219">
            <v>0</v>
          </cell>
          <cell r="BP219">
            <v>0</v>
          </cell>
          <cell r="BY219">
            <v>2748</v>
          </cell>
          <cell r="CF219">
            <v>0</v>
          </cell>
          <cell r="CG219">
            <v>0</v>
          </cell>
          <cell r="CJ219">
            <v>0</v>
          </cell>
          <cell r="CK219">
            <v>0</v>
          </cell>
          <cell r="CL219">
            <v>0</v>
          </cell>
          <cell r="CM219">
            <v>15619.5</v>
          </cell>
          <cell r="CN219">
            <v>368.97</v>
          </cell>
          <cell r="CO219">
            <v>647.03</v>
          </cell>
          <cell r="CX219">
            <v>0</v>
          </cell>
          <cell r="CY219">
            <v>0</v>
          </cell>
          <cell r="DB219">
            <v>0</v>
          </cell>
          <cell r="DC219">
            <v>0</v>
          </cell>
          <cell r="DJ219" t="str">
            <v>МОС</v>
          </cell>
          <cell r="DL219">
            <v>41228</v>
          </cell>
          <cell r="DM219">
            <v>471</v>
          </cell>
          <cell r="DT219">
            <v>778.85</v>
          </cell>
        </row>
        <row r="220">
          <cell r="W220">
            <v>550.66999999999996</v>
          </cell>
          <cell r="AF220">
            <v>40448</v>
          </cell>
          <cell r="AG220" t="str">
            <v>6/1/1-2956/1/1-296</v>
          </cell>
          <cell r="AH220">
            <v>490.09760433070875</v>
          </cell>
          <cell r="AM220">
            <v>2286</v>
          </cell>
          <cell r="AO220">
            <v>1258831.6199999999</v>
          </cell>
          <cell r="AQ220">
            <v>1120363.1235000002</v>
          </cell>
          <cell r="AU220">
            <v>0</v>
          </cell>
          <cell r="AW220">
            <v>969487.1235000001</v>
          </cell>
          <cell r="AY220">
            <v>0</v>
          </cell>
          <cell r="AZ220">
            <v>0</v>
          </cell>
          <cell r="BA220">
            <v>0</v>
          </cell>
          <cell r="BB220">
            <v>0</v>
          </cell>
          <cell r="BC220">
            <v>0</v>
          </cell>
          <cell r="BD220">
            <v>0</v>
          </cell>
          <cell r="BG220">
            <v>0</v>
          </cell>
          <cell r="BH220">
            <v>0</v>
          </cell>
          <cell r="BI220">
            <v>1303.8576</v>
          </cell>
          <cell r="BJ220">
            <v>0.57036640419947504</v>
          </cell>
          <cell r="BK220">
            <v>0</v>
          </cell>
          <cell r="BL220">
            <v>0</v>
          </cell>
          <cell r="BM220">
            <v>18092.0173</v>
          </cell>
          <cell r="BN220">
            <v>7.914268285214348</v>
          </cell>
          <cell r="BO220">
            <v>0</v>
          </cell>
          <cell r="BP220">
            <v>0</v>
          </cell>
          <cell r="BY220">
            <v>2748</v>
          </cell>
          <cell r="CF220">
            <v>0</v>
          </cell>
          <cell r="CG220">
            <v>0</v>
          </cell>
          <cell r="CJ220">
            <v>0</v>
          </cell>
          <cell r="CK220">
            <v>0</v>
          </cell>
          <cell r="CL220">
            <v>0</v>
          </cell>
          <cell r="CM220">
            <v>2627.55</v>
          </cell>
          <cell r="CN220">
            <v>368.97</v>
          </cell>
          <cell r="CO220">
            <v>647.03</v>
          </cell>
          <cell r="CX220">
            <v>0</v>
          </cell>
          <cell r="CY220">
            <v>0</v>
          </cell>
          <cell r="DB220">
            <v>0</v>
          </cell>
          <cell r="DC220">
            <v>0</v>
          </cell>
          <cell r="DJ220" t="str">
            <v>МОС</v>
          </cell>
          <cell r="DL220">
            <v>41228</v>
          </cell>
          <cell r="DM220">
            <v>471</v>
          </cell>
          <cell r="DT220">
            <v>778.85</v>
          </cell>
        </row>
        <row r="221">
          <cell r="W221">
            <v>325.55720688054345</v>
          </cell>
          <cell r="AF221">
            <v>40429</v>
          </cell>
          <cell r="AG221">
            <v>431</v>
          </cell>
          <cell r="AH221">
            <v>414.03069500806566</v>
          </cell>
          <cell r="AM221">
            <v>35477.43</v>
          </cell>
          <cell r="AO221">
            <v>11549933.018099999</v>
          </cell>
          <cell r="AQ221">
            <v>14688744.999999998</v>
          </cell>
          <cell r="AU221">
            <v>0</v>
          </cell>
          <cell r="AW221">
            <v>0</v>
          </cell>
          <cell r="AY221">
            <v>5844083.3299999991</v>
          </cell>
          <cell r="AZ221">
            <v>164.72679475373496</v>
          </cell>
          <cell r="BA221">
            <v>0</v>
          </cell>
          <cell r="BB221">
            <v>0</v>
          </cell>
          <cell r="BC221">
            <v>0</v>
          </cell>
          <cell r="BD221">
            <v>0</v>
          </cell>
          <cell r="BG221">
            <v>0</v>
          </cell>
          <cell r="BH221">
            <v>0</v>
          </cell>
          <cell r="BI221">
            <v>1212747.9999999998</v>
          </cell>
          <cell r="BJ221">
            <v>34.183648590103616</v>
          </cell>
          <cell r="BK221">
            <v>0</v>
          </cell>
          <cell r="BL221">
            <v>0</v>
          </cell>
          <cell r="BM221">
            <v>4665122.7389464229</v>
          </cell>
          <cell r="BN221">
            <v>131.49550965068278</v>
          </cell>
          <cell r="BO221">
            <v>0</v>
          </cell>
          <cell r="BP221">
            <v>0</v>
          </cell>
          <cell r="BY221">
            <v>3388.2712962962964</v>
          </cell>
          <cell r="CF221">
            <v>5356.6299999999992</v>
          </cell>
          <cell r="CG221">
            <v>1091</v>
          </cell>
          <cell r="CJ221">
            <v>0</v>
          </cell>
          <cell r="CK221">
            <v>0</v>
          </cell>
          <cell r="CL221">
            <v>0</v>
          </cell>
          <cell r="CM221">
            <v>0</v>
          </cell>
          <cell r="CN221">
            <v>0</v>
          </cell>
          <cell r="CO221">
            <v>0</v>
          </cell>
          <cell r="CX221">
            <v>0</v>
          </cell>
          <cell r="CY221">
            <v>0</v>
          </cell>
          <cell r="DB221">
            <v>0</v>
          </cell>
          <cell r="DC221">
            <v>0</v>
          </cell>
          <cell r="DJ221" t="str">
            <v>МОС</v>
          </cell>
          <cell r="DL221" t="str">
            <v>23.12.2010;  23.12.2010; 01.02.2011</v>
          </cell>
          <cell r="DM221" t="str">
            <v>2345, 324, 9</v>
          </cell>
          <cell r="DO221" t="str">
            <v>Тариф на теплову енергію (за наявності приладів обліку)</v>
          </cell>
          <cell r="DT221">
            <v>325.55720688054345</v>
          </cell>
        </row>
        <row r="222">
          <cell r="W222">
            <v>696.48</v>
          </cell>
          <cell r="AF222">
            <v>40429</v>
          </cell>
          <cell r="AG222">
            <v>432</v>
          </cell>
          <cell r="AH222">
            <v>633.15974263847852</v>
          </cell>
          <cell r="AM222">
            <v>1782.92</v>
          </cell>
          <cell r="AO222">
            <v>1241768.1216000002</v>
          </cell>
          <cell r="AQ222">
            <v>1128873.1683449962</v>
          </cell>
          <cell r="AU222">
            <v>0</v>
          </cell>
          <cell r="AW222">
            <v>0</v>
          </cell>
          <cell r="AY222">
            <v>672565.2352272002</v>
          </cell>
          <cell r="AZ222">
            <v>377.22681624929902</v>
          </cell>
          <cell r="BA222">
            <v>0</v>
          </cell>
          <cell r="BB222">
            <v>0</v>
          </cell>
          <cell r="BC222">
            <v>0</v>
          </cell>
          <cell r="BD222">
            <v>0</v>
          </cell>
          <cell r="BG222">
            <v>0</v>
          </cell>
          <cell r="BH222">
            <v>0</v>
          </cell>
          <cell r="BI222">
            <v>61472.881891107696</v>
          </cell>
          <cell r="BJ222">
            <v>34.478766232420803</v>
          </cell>
          <cell r="BK222">
            <v>0</v>
          </cell>
          <cell r="BL222">
            <v>0</v>
          </cell>
          <cell r="BM222">
            <v>245971.8965124879</v>
          </cell>
          <cell r="BN222">
            <v>137.96014207731579</v>
          </cell>
          <cell r="BO222">
            <v>0</v>
          </cell>
          <cell r="BP222">
            <v>0</v>
          </cell>
          <cell r="BY222">
            <v>3388.2712962962964</v>
          </cell>
          <cell r="CF222">
            <v>272.85257865392271</v>
          </cell>
          <cell r="CG222">
            <v>2464.94</v>
          </cell>
          <cell r="CJ222">
            <v>0</v>
          </cell>
          <cell r="CK222">
            <v>0</v>
          </cell>
          <cell r="CL222">
            <v>0</v>
          </cell>
          <cell r="CM222">
            <v>0</v>
          </cell>
          <cell r="CN222">
            <v>0</v>
          </cell>
          <cell r="CO222">
            <v>0</v>
          </cell>
          <cell r="CX222">
            <v>0</v>
          </cell>
          <cell r="CY222">
            <v>0</v>
          </cell>
          <cell r="DB222">
            <v>0</v>
          </cell>
          <cell r="DC222">
            <v>0</v>
          </cell>
          <cell r="DJ222" t="str">
            <v>НКРКП</v>
          </cell>
          <cell r="DL222">
            <v>40836</v>
          </cell>
          <cell r="DM222">
            <v>213</v>
          </cell>
          <cell r="DT222">
            <v>893.44</v>
          </cell>
        </row>
        <row r="223">
          <cell r="W223">
            <v>696.48</v>
          </cell>
          <cell r="AF223">
            <v>40429</v>
          </cell>
          <cell r="AG223">
            <v>432</v>
          </cell>
          <cell r="AH223">
            <v>633.15539463804498</v>
          </cell>
          <cell r="AM223">
            <v>502.05500000000001</v>
          </cell>
          <cell r="AO223">
            <v>349671.26640000002</v>
          </cell>
          <cell r="AQ223">
            <v>317878.83165500365</v>
          </cell>
          <cell r="AU223">
            <v>0</v>
          </cell>
          <cell r="AW223">
            <v>0</v>
          </cell>
          <cell r="AY223">
            <v>189387.30867279967</v>
          </cell>
          <cell r="AZ223">
            <v>377.2242257776532</v>
          </cell>
          <cell r="BA223">
            <v>0</v>
          </cell>
          <cell r="BB223">
            <v>0</v>
          </cell>
          <cell r="BC223">
            <v>0</v>
          </cell>
          <cell r="BD223">
            <v>0</v>
          </cell>
          <cell r="BG223">
            <v>0</v>
          </cell>
          <cell r="BH223">
            <v>0</v>
          </cell>
          <cell r="BI223">
            <v>17310.1181088923</v>
          </cell>
          <cell r="BJ223">
            <v>34.478529461697029</v>
          </cell>
          <cell r="BK223">
            <v>0</v>
          </cell>
          <cell r="BL223">
            <v>0</v>
          </cell>
          <cell r="BM223">
            <v>69263.103487512082</v>
          </cell>
          <cell r="BN223">
            <v>137.95919468486935</v>
          </cell>
          <cell r="BO223">
            <v>0</v>
          </cell>
          <cell r="BP223">
            <v>0</v>
          </cell>
          <cell r="BY223">
            <v>3388.2712962962964</v>
          </cell>
          <cell r="CF223">
            <v>76.832421346077254</v>
          </cell>
          <cell r="CG223">
            <v>2464.94</v>
          </cell>
          <cell r="CJ223">
            <v>0</v>
          </cell>
          <cell r="CK223">
            <v>0</v>
          </cell>
          <cell r="CL223">
            <v>0</v>
          </cell>
          <cell r="CM223">
            <v>0</v>
          </cell>
          <cell r="CN223">
            <v>0</v>
          </cell>
          <cell r="CO223">
            <v>0</v>
          </cell>
          <cell r="CX223">
            <v>0</v>
          </cell>
          <cell r="CY223">
            <v>0</v>
          </cell>
          <cell r="DB223">
            <v>0</v>
          </cell>
          <cell r="DC223">
            <v>0</v>
          </cell>
          <cell r="DJ223" t="str">
            <v>НКРКП</v>
          </cell>
          <cell r="DL223">
            <v>40836</v>
          </cell>
          <cell r="DM223">
            <v>213</v>
          </cell>
          <cell r="DT223">
            <v>893.44</v>
          </cell>
        </row>
        <row r="224">
          <cell r="W224">
            <v>385.24</v>
          </cell>
          <cell r="AF224">
            <v>40443</v>
          </cell>
          <cell r="AG224">
            <v>942</v>
          </cell>
          <cell r="AH224">
            <v>363.29630688255804</v>
          </cell>
          <cell r="AM224">
            <v>31473.356</v>
          </cell>
          <cell r="AO224">
            <v>12124795.665440001</v>
          </cell>
          <cell r="AQ224">
            <v>11434154</v>
          </cell>
          <cell r="AU224">
            <v>0</v>
          </cell>
          <cell r="AW224">
            <v>0</v>
          </cell>
          <cell r="AY224">
            <v>5974554</v>
          </cell>
          <cell r="AZ224">
            <v>189.82894610921059</v>
          </cell>
          <cell r="BA224">
            <v>0</v>
          </cell>
          <cell r="BB224">
            <v>0</v>
          </cell>
          <cell r="BC224">
            <v>0</v>
          </cell>
          <cell r="BD224">
            <v>0</v>
          </cell>
          <cell r="BG224">
            <v>0</v>
          </cell>
          <cell r="BH224">
            <v>0</v>
          </cell>
          <cell r="BI224">
            <v>824002</v>
          </cell>
          <cell r="BJ224">
            <v>26.180938569118592</v>
          </cell>
          <cell r="BK224">
            <v>0</v>
          </cell>
          <cell r="BL224">
            <v>0</v>
          </cell>
          <cell r="BM224">
            <v>3627246</v>
          </cell>
          <cell r="BN224">
            <v>115.24814830677732</v>
          </cell>
          <cell r="BO224">
            <v>0</v>
          </cell>
          <cell r="BP224">
            <v>0</v>
          </cell>
          <cell r="BY224">
            <v>2607.52</v>
          </cell>
          <cell r="CF224">
            <v>5476.2179999999998</v>
          </cell>
          <cell r="CG224">
            <v>1091.00002958246</v>
          </cell>
          <cell r="CJ224">
            <v>0</v>
          </cell>
          <cell r="CK224">
            <v>0</v>
          </cell>
          <cell r="CL224">
            <v>0</v>
          </cell>
          <cell r="CM224">
            <v>0</v>
          </cell>
          <cell r="CN224">
            <v>0</v>
          </cell>
          <cell r="CO224">
            <v>0</v>
          </cell>
          <cell r="CX224">
            <v>0</v>
          </cell>
          <cell r="CY224">
            <v>0</v>
          </cell>
          <cell r="DB224">
            <v>0</v>
          </cell>
          <cell r="DC224">
            <v>0</v>
          </cell>
          <cell r="DJ224" t="str">
            <v>МОС</v>
          </cell>
          <cell r="DL224">
            <v>40463</v>
          </cell>
          <cell r="DM224">
            <v>202</v>
          </cell>
          <cell r="DO224" t="str">
            <v>на теплову енергію</v>
          </cell>
          <cell r="DT224">
            <v>385.24</v>
          </cell>
        </row>
        <row r="225">
          <cell r="W225">
            <v>616.66999999999996</v>
          </cell>
          <cell r="AF225">
            <v>40443</v>
          </cell>
          <cell r="AG225">
            <v>943</v>
          </cell>
          <cell r="AH225">
            <v>602.35509849594177</v>
          </cell>
          <cell r="AM225">
            <v>5706.4279999999999</v>
          </cell>
          <cell r="AO225">
            <v>3518982.9547599996</v>
          </cell>
          <cell r="AQ225">
            <v>3437296</v>
          </cell>
          <cell r="AU225">
            <v>0</v>
          </cell>
          <cell r="AW225">
            <v>0</v>
          </cell>
          <cell r="AY225">
            <v>2447430</v>
          </cell>
          <cell r="AZ225">
            <v>428.89001666191183</v>
          </cell>
          <cell r="BA225">
            <v>0</v>
          </cell>
          <cell r="BB225">
            <v>0</v>
          </cell>
          <cell r="BC225">
            <v>0</v>
          </cell>
          <cell r="BD225">
            <v>0</v>
          </cell>
          <cell r="BG225">
            <v>0</v>
          </cell>
          <cell r="BH225">
            <v>0</v>
          </cell>
          <cell r="BI225">
            <v>149400</v>
          </cell>
          <cell r="BJ225">
            <v>26.181001495155989</v>
          </cell>
          <cell r="BK225">
            <v>0</v>
          </cell>
          <cell r="BL225">
            <v>0</v>
          </cell>
          <cell r="BM225">
            <v>657645</v>
          </cell>
          <cell r="BN225">
            <v>115.24635025623735</v>
          </cell>
          <cell r="BO225">
            <v>0</v>
          </cell>
          <cell r="BP225">
            <v>0</v>
          </cell>
          <cell r="BY225">
            <v>2607.52</v>
          </cell>
          <cell r="CF225">
            <v>992.89599999999996</v>
          </cell>
          <cell r="CG225">
            <v>2464.9409404408921</v>
          </cell>
          <cell r="CJ225">
            <v>0</v>
          </cell>
          <cell r="CK225">
            <v>0</v>
          </cell>
          <cell r="CL225">
            <v>0</v>
          </cell>
          <cell r="CM225">
            <v>0</v>
          </cell>
          <cell r="CN225">
            <v>0</v>
          </cell>
          <cell r="CO225">
            <v>0</v>
          </cell>
          <cell r="CX225">
            <v>0</v>
          </cell>
          <cell r="CY225">
            <v>0</v>
          </cell>
          <cell r="DB225">
            <v>0</v>
          </cell>
          <cell r="DC225">
            <v>0</v>
          </cell>
          <cell r="DJ225" t="str">
            <v>НКРКП</v>
          </cell>
          <cell r="DL225">
            <v>40816</v>
          </cell>
          <cell r="DM225">
            <v>49</v>
          </cell>
          <cell r="DT225">
            <v>840.6</v>
          </cell>
        </row>
        <row r="226">
          <cell r="W226">
            <v>720.28</v>
          </cell>
          <cell r="AF226">
            <v>40443</v>
          </cell>
          <cell r="AG226">
            <v>944</v>
          </cell>
          <cell r="AH226">
            <v>602.33894416731141</v>
          </cell>
          <cell r="AM226">
            <v>3748.7</v>
          </cell>
          <cell r="AO226">
            <v>2700113.6359999999</v>
          </cell>
          <cell r="AQ226">
            <v>2257988</v>
          </cell>
          <cell r="AU226">
            <v>0</v>
          </cell>
          <cell r="AW226">
            <v>0</v>
          </cell>
          <cell r="AY226">
            <v>1607722</v>
          </cell>
          <cell r="AZ226">
            <v>428.87454317496736</v>
          </cell>
          <cell r="BA226">
            <v>0</v>
          </cell>
          <cell r="BB226">
            <v>0</v>
          </cell>
          <cell r="BC226">
            <v>0</v>
          </cell>
          <cell r="BD226">
            <v>0</v>
          </cell>
          <cell r="BG226">
            <v>0</v>
          </cell>
          <cell r="BH226">
            <v>0</v>
          </cell>
          <cell r="BI226">
            <v>98141</v>
          </cell>
          <cell r="BJ226">
            <v>26.180009069810868</v>
          </cell>
          <cell r="BK226">
            <v>0</v>
          </cell>
          <cell r="BL226">
            <v>0</v>
          </cell>
          <cell r="BM226">
            <v>432026</v>
          </cell>
          <cell r="BN226">
            <v>115.2468855870035</v>
          </cell>
          <cell r="BO226">
            <v>0</v>
          </cell>
          <cell r="BP226">
            <v>0</v>
          </cell>
          <cell r="BY226">
            <v>2607.52</v>
          </cell>
          <cell r="CF226">
            <v>652.23599999999999</v>
          </cell>
          <cell r="CG226">
            <v>2464.9390711337614</v>
          </cell>
          <cell r="CJ226">
            <v>0</v>
          </cell>
          <cell r="CK226">
            <v>0</v>
          </cell>
          <cell r="CL226">
            <v>0</v>
          </cell>
          <cell r="CM226">
            <v>0</v>
          </cell>
          <cell r="CN226">
            <v>0</v>
          </cell>
          <cell r="CO226">
            <v>0</v>
          </cell>
          <cell r="CX226">
            <v>0</v>
          </cell>
          <cell r="CY226">
            <v>0</v>
          </cell>
          <cell r="DB226">
            <v>0</v>
          </cell>
          <cell r="DC226">
            <v>0</v>
          </cell>
          <cell r="DJ226" t="str">
            <v>НКРКП</v>
          </cell>
          <cell r="DL226">
            <v>40816</v>
          </cell>
          <cell r="DM226">
            <v>49</v>
          </cell>
          <cell r="DT226">
            <v>944.2</v>
          </cell>
        </row>
        <row r="227">
          <cell r="W227">
            <v>415.39</v>
          </cell>
          <cell r="AF227">
            <v>40445</v>
          </cell>
          <cell r="AG227" t="str">
            <v>№ 2335,2337,2332</v>
          </cell>
          <cell r="AH227">
            <v>377.62724117987278</v>
          </cell>
          <cell r="AM227">
            <v>27664</v>
          </cell>
          <cell r="AO227">
            <v>11491348.959999999</v>
          </cell>
          <cell r="AQ227">
            <v>10446680</v>
          </cell>
          <cell r="AU227">
            <v>0</v>
          </cell>
          <cell r="AW227">
            <v>0</v>
          </cell>
          <cell r="AY227">
            <v>4848972.1928000003</v>
          </cell>
          <cell r="AZ227">
            <v>175.28094971081552</v>
          </cell>
          <cell r="BA227">
            <v>0</v>
          </cell>
          <cell r="BB227">
            <v>0</v>
          </cell>
          <cell r="BC227">
            <v>0</v>
          </cell>
          <cell r="BD227">
            <v>0</v>
          </cell>
          <cell r="BG227">
            <v>0</v>
          </cell>
          <cell r="BH227">
            <v>0</v>
          </cell>
          <cell r="BI227">
            <v>625786</v>
          </cell>
          <cell r="BJ227">
            <v>22.620951417004047</v>
          </cell>
          <cell r="BK227">
            <v>0</v>
          </cell>
          <cell r="BL227">
            <v>0</v>
          </cell>
          <cell r="BM227">
            <v>3553967</v>
          </cell>
          <cell r="BN227">
            <v>128.46902111046847</v>
          </cell>
          <cell r="BO227">
            <v>0</v>
          </cell>
          <cell r="BP227">
            <v>0</v>
          </cell>
          <cell r="BY227">
            <v>2806.3</v>
          </cell>
          <cell r="CF227">
            <v>4444.5208000000002</v>
          </cell>
          <cell r="CG227">
            <v>1091</v>
          </cell>
          <cell r="CJ227">
            <v>0</v>
          </cell>
          <cell r="CK227">
            <v>0</v>
          </cell>
          <cell r="CL227">
            <v>0</v>
          </cell>
          <cell r="CM227">
            <v>0</v>
          </cell>
          <cell r="CN227">
            <v>0</v>
          </cell>
          <cell r="CO227">
            <v>0</v>
          </cell>
          <cell r="CX227">
            <v>0</v>
          </cell>
          <cell r="CY227">
            <v>0</v>
          </cell>
          <cell r="DB227">
            <v>0</v>
          </cell>
          <cell r="DC227">
            <v>0</v>
          </cell>
          <cell r="DJ227" t="str">
            <v>МОС</v>
          </cell>
          <cell r="DL227">
            <v>40504</v>
          </cell>
          <cell r="DM227" t="str">
            <v>№ 374-УІ</v>
          </cell>
          <cell r="DO227" t="str">
            <v>на теплову енергію</v>
          </cell>
          <cell r="DT227">
            <v>415.39</v>
          </cell>
        </row>
        <row r="228">
          <cell r="W228">
            <v>659.71</v>
          </cell>
          <cell r="AF228">
            <v>40445</v>
          </cell>
          <cell r="AG228" t="str">
            <v>№ 2340, 2338, 2333</v>
          </cell>
          <cell r="AH228">
            <v>599.73274023968827</v>
          </cell>
          <cell r="AM228">
            <v>13601</v>
          </cell>
          <cell r="AO228">
            <v>8972715.7100000009</v>
          </cell>
          <cell r="AQ228">
            <v>8156965</v>
          </cell>
          <cell r="AU228">
            <v>0</v>
          </cell>
          <cell r="AW228">
            <v>0</v>
          </cell>
          <cell r="AY228">
            <v>5342407.4285200005</v>
          </cell>
          <cell r="AZ228">
            <v>392.79519362693924</v>
          </cell>
          <cell r="BA228">
            <v>0</v>
          </cell>
          <cell r="BB228">
            <v>0</v>
          </cell>
          <cell r="BC228">
            <v>0</v>
          </cell>
          <cell r="BD228">
            <v>0</v>
          </cell>
          <cell r="BG228">
            <v>0</v>
          </cell>
          <cell r="BH228">
            <v>0</v>
          </cell>
          <cell r="BI228">
            <v>232959</v>
          </cell>
          <cell r="BJ228">
            <v>17.128078817733989</v>
          </cell>
          <cell r="BK228">
            <v>0</v>
          </cell>
          <cell r="BL228">
            <v>0</v>
          </cell>
          <cell r="BM228">
            <v>1945850</v>
          </cell>
          <cell r="BN228">
            <v>143.06668627306814</v>
          </cell>
          <cell r="BO228">
            <v>0</v>
          </cell>
          <cell r="BP228">
            <v>0</v>
          </cell>
          <cell r="BY228">
            <v>3113.4</v>
          </cell>
          <cell r="CF228">
            <v>2167.3580000000002</v>
          </cell>
          <cell r="CG228">
            <v>2464.94</v>
          </cell>
          <cell r="CJ228">
            <v>0</v>
          </cell>
          <cell r="CK228">
            <v>0</v>
          </cell>
          <cell r="CL228">
            <v>0</v>
          </cell>
          <cell r="CM228">
            <v>0</v>
          </cell>
          <cell r="CN228">
            <v>0</v>
          </cell>
          <cell r="CO228">
            <v>0</v>
          </cell>
          <cell r="CX228">
            <v>0</v>
          </cell>
          <cell r="CY228">
            <v>0</v>
          </cell>
          <cell r="DB228">
            <v>0</v>
          </cell>
          <cell r="DC228">
            <v>0</v>
          </cell>
          <cell r="DJ228" t="str">
            <v>НКРКП</v>
          </cell>
          <cell r="DL228">
            <v>40836</v>
          </cell>
          <cell r="DM228">
            <v>215</v>
          </cell>
          <cell r="DT228">
            <v>864.8</v>
          </cell>
        </row>
        <row r="229">
          <cell r="W229">
            <v>667.84</v>
          </cell>
          <cell r="AF229">
            <v>40445</v>
          </cell>
          <cell r="AG229" t="str">
            <v>№ 2336, 2339, 2334</v>
          </cell>
          <cell r="AH229">
            <v>580.72700941346852</v>
          </cell>
          <cell r="AM229">
            <v>4143</v>
          </cell>
          <cell r="AO229">
            <v>2766861.12</v>
          </cell>
          <cell r="AQ229">
            <v>2405952</v>
          </cell>
          <cell r="AU229">
            <v>0</v>
          </cell>
          <cell r="AW229">
            <v>0</v>
          </cell>
          <cell r="AY229">
            <v>1627677.9233549999</v>
          </cell>
          <cell r="AZ229">
            <v>392.87422721578565</v>
          </cell>
          <cell r="BA229">
            <v>0</v>
          </cell>
          <cell r="BB229">
            <v>0</v>
          </cell>
          <cell r="BC229">
            <v>0</v>
          </cell>
          <cell r="BD229">
            <v>0</v>
          </cell>
          <cell r="BG229">
            <v>0</v>
          </cell>
          <cell r="BH229">
            <v>0</v>
          </cell>
          <cell r="BI229">
            <v>70032</v>
          </cell>
          <cell r="BJ229">
            <v>16.903692976104271</v>
          </cell>
          <cell r="BK229">
            <v>0</v>
          </cell>
          <cell r="BL229">
            <v>0</v>
          </cell>
          <cell r="BM229">
            <v>523901</v>
          </cell>
          <cell r="BN229">
            <v>126.45450156891141</v>
          </cell>
          <cell r="BO229">
            <v>0</v>
          </cell>
          <cell r="BP229">
            <v>0</v>
          </cell>
          <cell r="BY229">
            <v>2895.8</v>
          </cell>
          <cell r="CF229">
            <v>660.33299999999997</v>
          </cell>
          <cell r="CG229">
            <v>2464.9349999999999</v>
          </cell>
          <cell r="CJ229">
            <v>0</v>
          </cell>
          <cell r="CK229">
            <v>0</v>
          </cell>
          <cell r="CL229">
            <v>0</v>
          </cell>
          <cell r="CM229">
            <v>0</v>
          </cell>
          <cell r="CN229">
            <v>0</v>
          </cell>
          <cell r="CO229">
            <v>0</v>
          </cell>
          <cell r="CX229">
            <v>0</v>
          </cell>
          <cell r="CY229">
            <v>0</v>
          </cell>
          <cell r="DB229">
            <v>0</v>
          </cell>
          <cell r="DC229">
            <v>0</v>
          </cell>
          <cell r="DJ229" t="str">
            <v>НКРКП</v>
          </cell>
          <cell r="DL229">
            <v>40836</v>
          </cell>
          <cell r="DM229">
            <v>215</v>
          </cell>
          <cell r="DT229">
            <v>872.97</v>
          </cell>
        </row>
        <row r="230">
          <cell r="W230">
            <v>160.91999999999999</v>
          </cell>
          <cell r="AF230">
            <v>40171</v>
          </cell>
          <cell r="AG230">
            <v>218</v>
          </cell>
          <cell r="AH230">
            <v>146.2926337118316</v>
          </cell>
          <cell r="AM230">
            <v>1899.0840000000001</v>
          </cell>
          <cell r="AO230">
            <v>305600.59727999999</v>
          </cell>
          <cell r="AQ230">
            <v>277822</v>
          </cell>
          <cell r="AU230">
            <v>0</v>
          </cell>
          <cell r="AW230">
            <v>0</v>
          </cell>
          <cell r="AY230">
            <v>202686.62832000002</v>
          </cell>
          <cell r="AZ230">
            <v>106.72862723291861</v>
          </cell>
          <cell r="BA230">
            <v>0</v>
          </cell>
          <cell r="BB230">
            <v>0</v>
          </cell>
          <cell r="BC230">
            <v>0</v>
          </cell>
          <cell r="BD230">
            <v>0</v>
          </cell>
          <cell r="BG230">
            <v>0</v>
          </cell>
          <cell r="BH230">
            <v>0</v>
          </cell>
          <cell r="BI230">
            <v>38637</v>
          </cell>
          <cell r="BJ230">
            <v>20.345071624003992</v>
          </cell>
          <cell r="BK230">
            <v>0</v>
          </cell>
          <cell r="BL230">
            <v>0</v>
          </cell>
          <cell r="BM230">
            <v>28790</v>
          </cell>
          <cell r="BN230">
            <v>15.159940265938737</v>
          </cell>
          <cell r="BO230">
            <v>0</v>
          </cell>
          <cell r="BP230">
            <v>0</v>
          </cell>
          <cell r="BY230">
            <v>1094.5</v>
          </cell>
          <cell r="CF230">
            <v>278.67599999999999</v>
          </cell>
          <cell r="CG230">
            <v>727.32</v>
          </cell>
          <cell r="CJ230">
            <v>0</v>
          </cell>
          <cell r="CK230">
            <v>0</v>
          </cell>
          <cell r="CL230">
            <v>0</v>
          </cell>
          <cell r="CM230">
            <v>0</v>
          </cell>
          <cell r="CN230">
            <v>0</v>
          </cell>
          <cell r="CO230">
            <v>0</v>
          </cell>
          <cell r="CX230">
            <v>0</v>
          </cell>
          <cell r="CY230">
            <v>0</v>
          </cell>
          <cell r="DB230">
            <v>0</v>
          </cell>
          <cell r="DC230">
            <v>0</v>
          </cell>
          <cell r="DJ230" t="str">
            <v>МОС</v>
          </cell>
          <cell r="DL230">
            <v>40226</v>
          </cell>
          <cell r="DM230" t="str">
            <v>№2</v>
          </cell>
          <cell r="DO230" t="str">
            <v>тариф на теплову енергію для населення</v>
          </cell>
          <cell r="DT230">
            <v>160.91999999999999</v>
          </cell>
        </row>
        <row r="231">
          <cell r="W231">
            <v>369.62</v>
          </cell>
          <cell r="AF231">
            <v>40171</v>
          </cell>
          <cell r="AG231">
            <v>218</v>
          </cell>
          <cell r="AH231">
            <v>336.02095095986016</v>
          </cell>
          <cell r="AM231">
            <v>722.44899999999996</v>
          </cell>
          <cell r="AO231">
            <v>267031.59937999997</v>
          </cell>
          <cell r="AQ231">
            <v>242758</v>
          </cell>
          <cell r="AU231">
            <v>0</v>
          </cell>
          <cell r="AW231">
            <v>0</v>
          </cell>
          <cell r="AY231">
            <v>214174.37945000001</v>
          </cell>
          <cell r="AZ231">
            <v>296.4560535761002</v>
          </cell>
          <cell r="BA231">
            <v>0</v>
          </cell>
          <cell r="BB231">
            <v>0</v>
          </cell>
          <cell r="BC231">
            <v>0</v>
          </cell>
          <cell r="BD231">
            <v>0</v>
          </cell>
          <cell r="BG231">
            <v>0</v>
          </cell>
          <cell r="BH231">
            <v>0</v>
          </cell>
          <cell r="BI231">
            <v>14698</v>
          </cell>
          <cell r="BJ231">
            <v>20.344688690828004</v>
          </cell>
          <cell r="BK231">
            <v>0</v>
          </cell>
          <cell r="BL231">
            <v>0</v>
          </cell>
          <cell r="BM231">
            <v>10952</v>
          </cell>
          <cell r="BN231">
            <v>15.159547594363064</v>
          </cell>
          <cell r="BO231">
            <v>0</v>
          </cell>
          <cell r="BP231">
            <v>0</v>
          </cell>
          <cell r="BY231">
            <v>1094.5</v>
          </cell>
          <cell r="CF231">
            <v>106.0138</v>
          </cell>
          <cell r="CG231">
            <v>2020.25</v>
          </cell>
          <cell r="CJ231">
            <v>0</v>
          </cell>
          <cell r="CK231">
            <v>0</v>
          </cell>
          <cell r="CL231">
            <v>0</v>
          </cell>
          <cell r="CM231">
            <v>0</v>
          </cell>
          <cell r="CN231">
            <v>0</v>
          </cell>
          <cell r="CO231">
            <v>0</v>
          </cell>
          <cell r="CX231">
            <v>0</v>
          </cell>
          <cell r="CY231">
            <v>0</v>
          </cell>
          <cell r="DB231">
            <v>0</v>
          </cell>
          <cell r="DC231">
            <v>0</v>
          </cell>
          <cell r="DJ231" t="str">
            <v>НКРКП</v>
          </cell>
          <cell r="DL231">
            <v>40942</v>
          </cell>
          <cell r="DM231">
            <v>53</v>
          </cell>
          <cell r="DT231">
            <v>628.35</v>
          </cell>
        </row>
        <row r="232">
          <cell r="W232">
            <v>369.62</v>
          </cell>
          <cell r="AF232">
            <v>40171</v>
          </cell>
          <cell r="AG232">
            <v>218</v>
          </cell>
          <cell r="AH232">
            <v>336.03065527797401</v>
          </cell>
          <cell r="AM232">
            <v>46.713000000000001</v>
          </cell>
          <cell r="AO232">
            <v>17266.05906</v>
          </cell>
          <cell r="AQ232">
            <v>15697</v>
          </cell>
          <cell r="AU232">
            <v>0</v>
          </cell>
          <cell r="AW232">
            <v>0</v>
          </cell>
          <cell r="AY232">
            <v>13848.4097</v>
          </cell>
          <cell r="AZ232">
            <v>296.45729668400656</v>
          </cell>
          <cell r="BA232">
            <v>0</v>
          </cell>
          <cell r="BB232">
            <v>0</v>
          </cell>
          <cell r="BC232">
            <v>0</v>
          </cell>
          <cell r="BD232">
            <v>0</v>
          </cell>
          <cell r="BG232">
            <v>0</v>
          </cell>
          <cell r="BH232">
            <v>0</v>
          </cell>
          <cell r="BI232">
            <v>950</v>
          </cell>
          <cell r="BJ232">
            <v>20.336951169909874</v>
          </cell>
          <cell r="BK232">
            <v>0</v>
          </cell>
          <cell r="BL232">
            <v>0</v>
          </cell>
          <cell r="BM232">
            <v>708</v>
          </cell>
          <cell r="BN232">
            <v>15.156380450838096</v>
          </cell>
          <cell r="BO232">
            <v>0</v>
          </cell>
          <cell r="BP232">
            <v>0</v>
          </cell>
          <cell r="BY232">
            <v>1094.5</v>
          </cell>
          <cell r="CF232">
            <v>6.8548</v>
          </cell>
          <cell r="CG232">
            <v>2020.25</v>
          </cell>
          <cell r="CJ232">
            <v>0</v>
          </cell>
          <cell r="CK232">
            <v>0</v>
          </cell>
          <cell r="CL232">
            <v>0</v>
          </cell>
          <cell r="CM232">
            <v>0</v>
          </cell>
          <cell r="CN232">
            <v>0</v>
          </cell>
          <cell r="CO232">
            <v>0</v>
          </cell>
          <cell r="CX232">
            <v>0</v>
          </cell>
          <cell r="CY232">
            <v>0</v>
          </cell>
          <cell r="DB232">
            <v>0</v>
          </cell>
          <cell r="DC232">
            <v>0</v>
          </cell>
          <cell r="DJ232" t="str">
            <v>НКРКП</v>
          </cell>
          <cell r="DL232">
            <v>40942</v>
          </cell>
          <cell r="DM232">
            <v>53</v>
          </cell>
          <cell r="DT232">
            <v>628.35</v>
          </cell>
        </row>
        <row r="233">
          <cell r="W233">
            <v>214.49</v>
          </cell>
          <cell r="AF233">
            <v>40141</v>
          </cell>
          <cell r="AG233">
            <v>446</v>
          </cell>
          <cell r="AH233">
            <v>214.4862023653088</v>
          </cell>
          <cell r="AM233">
            <v>1522</v>
          </cell>
          <cell r="AO233">
            <v>326453.78000000003</v>
          </cell>
          <cell r="AQ233">
            <v>326448</v>
          </cell>
          <cell r="AU233">
            <v>0</v>
          </cell>
          <cell r="AW233">
            <v>0</v>
          </cell>
          <cell r="AY233">
            <v>162548.74680000002</v>
          </cell>
          <cell r="AZ233">
            <v>106.79943942181342</v>
          </cell>
          <cell r="BA233">
            <v>0</v>
          </cell>
          <cell r="BB233">
            <v>0</v>
          </cell>
          <cell r="BC233">
            <v>0</v>
          </cell>
          <cell r="BD233">
            <v>0</v>
          </cell>
          <cell r="BG233">
            <v>0</v>
          </cell>
          <cell r="BH233">
            <v>0</v>
          </cell>
          <cell r="BI233">
            <v>50386</v>
          </cell>
          <cell r="BJ233">
            <v>33.105124835742444</v>
          </cell>
          <cell r="BK233">
            <v>0</v>
          </cell>
          <cell r="BL233">
            <v>0</v>
          </cell>
          <cell r="BM233">
            <v>60901</v>
          </cell>
          <cell r="BN233">
            <v>40.013797634691194</v>
          </cell>
          <cell r="BO233">
            <v>0</v>
          </cell>
          <cell r="BP233">
            <v>0</v>
          </cell>
          <cell r="BY233">
            <v>1209</v>
          </cell>
          <cell r="CF233">
            <v>223.49</v>
          </cell>
          <cell r="CG233">
            <v>727.32</v>
          </cell>
          <cell r="CJ233">
            <v>0</v>
          </cell>
          <cell r="CK233">
            <v>0</v>
          </cell>
          <cell r="CL233">
            <v>0</v>
          </cell>
          <cell r="CM233">
            <v>0</v>
          </cell>
          <cell r="CN233">
            <v>0</v>
          </cell>
          <cell r="CO233">
            <v>0</v>
          </cell>
          <cell r="CX233">
            <v>0</v>
          </cell>
          <cell r="CY233">
            <v>0</v>
          </cell>
          <cell r="DB233">
            <v>0</v>
          </cell>
          <cell r="DC233">
            <v>0</v>
          </cell>
          <cell r="DJ233" t="str">
            <v>МОС</v>
          </cell>
          <cell r="DL233">
            <v>40319</v>
          </cell>
          <cell r="DM233" t="str">
            <v>№12</v>
          </cell>
          <cell r="DO233" t="str">
            <v>тариф на теплову енергію для населення</v>
          </cell>
          <cell r="DT233">
            <v>214.49</v>
          </cell>
        </row>
        <row r="234">
          <cell r="W234">
            <v>404.14</v>
          </cell>
          <cell r="AF234">
            <v>40141</v>
          </cell>
          <cell r="AG234">
            <v>444</v>
          </cell>
          <cell r="AH234">
            <v>404.14338575393157</v>
          </cell>
          <cell r="AM234">
            <v>2162</v>
          </cell>
          <cell r="AO234">
            <v>873750.67999999993</v>
          </cell>
          <cell r="AQ234">
            <v>873758</v>
          </cell>
          <cell r="AU234">
            <v>0</v>
          </cell>
          <cell r="AW234">
            <v>0</v>
          </cell>
          <cell r="AY234">
            <v>641050.63873249991</v>
          </cell>
          <cell r="AZ234">
            <v>296.50815852567064</v>
          </cell>
          <cell r="BA234">
            <v>0</v>
          </cell>
          <cell r="BB234">
            <v>0</v>
          </cell>
          <cell r="BC234">
            <v>0</v>
          </cell>
          <cell r="BD234">
            <v>0</v>
          </cell>
          <cell r="BG234">
            <v>0</v>
          </cell>
          <cell r="BH234">
            <v>0</v>
          </cell>
          <cell r="BI234">
            <v>71532</v>
          </cell>
          <cell r="BJ234">
            <v>33.086031452358924</v>
          </cell>
          <cell r="BK234">
            <v>0</v>
          </cell>
          <cell r="BL234">
            <v>0</v>
          </cell>
          <cell r="BM234">
            <v>86482</v>
          </cell>
          <cell r="BN234">
            <v>40.000925069380202</v>
          </cell>
          <cell r="BO234">
            <v>0</v>
          </cell>
          <cell r="BP234">
            <v>0</v>
          </cell>
          <cell r="BY234">
            <v>1209</v>
          </cell>
          <cell r="CF234">
            <v>317.31252999999998</v>
          </cell>
          <cell r="CG234">
            <v>2020.25</v>
          </cell>
          <cell r="CJ234">
            <v>0</v>
          </cell>
          <cell r="CK234">
            <v>0</v>
          </cell>
          <cell r="CL234">
            <v>0</v>
          </cell>
          <cell r="CM234">
            <v>0</v>
          </cell>
          <cell r="CN234">
            <v>0</v>
          </cell>
          <cell r="CO234">
            <v>0</v>
          </cell>
          <cell r="CX234">
            <v>0</v>
          </cell>
          <cell r="CY234">
            <v>0</v>
          </cell>
          <cell r="DB234">
            <v>0</v>
          </cell>
          <cell r="DC234">
            <v>0</v>
          </cell>
          <cell r="DJ234" t="str">
            <v>НКРКП</v>
          </cell>
          <cell r="DL234">
            <v>40942</v>
          </cell>
          <cell r="DM234">
            <v>53</v>
          </cell>
          <cell r="DT234">
            <v>671.85</v>
          </cell>
        </row>
        <row r="235">
          <cell r="W235">
            <v>404.14</v>
          </cell>
          <cell r="AF235">
            <v>40141</v>
          </cell>
          <cell r="AG235">
            <v>445</v>
          </cell>
          <cell r="AH235">
            <v>404.14077669902912</v>
          </cell>
          <cell r="AM235">
            <v>412</v>
          </cell>
          <cell r="AO235">
            <v>166505.68</v>
          </cell>
          <cell r="AQ235">
            <v>166506</v>
          </cell>
          <cell r="AU235">
            <v>0</v>
          </cell>
          <cell r="AW235">
            <v>0</v>
          </cell>
          <cell r="AY235">
            <v>122161.35984925</v>
          </cell>
          <cell r="AZ235">
            <v>296.50815497390778</v>
          </cell>
          <cell r="BA235">
            <v>0</v>
          </cell>
          <cell r="BB235">
            <v>0</v>
          </cell>
          <cell r="BC235">
            <v>0</v>
          </cell>
          <cell r="BD235">
            <v>0</v>
          </cell>
          <cell r="BG235">
            <v>0</v>
          </cell>
          <cell r="BH235">
            <v>0</v>
          </cell>
          <cell r="BI235">
            <v>13636</v>
          </cell>
          <cell r="BJ235">
            <v>33.097087378640779</v>
          </cell>
          <cell r="BK235">
            <v>0</v>
          </cell>
          <cell r="BL235">
            <v>0</v>
          </cell>
          <cell r="BM235">
            <v>16482</v>
          </cell>
          <cell r="BN235">
            <v>40.004854368932037</v>
          </cell>
          <cell r="BO235">
            <v>0</v>
          </cell>
          <cell r="BP235">
            <v>0</v>
          </cell>
          <cell r="BY235">
            <v>1209</v>
          </cell>
          <cell r="CF235">
            <v>60.468437000000002</v>
          </cell>
          <cell r="CG235">
            <v>2020.25</v>
          </cell>
          <cell r="CJ235">
            <v>0</v>
          </cell>
          <cell r="CK235">
            <v>0</v>
          </cell>
          <cell r="CL235">
            <v>0</v>
          </cell>
          <cell r="CM235">
            <v>0</v>
          </cell>
          <cell r="CN235">
            <v>0</v>
          </cell>
          <cell r="CO235">
            <v>0</v>
          </cell>
          <cell r="CX235">
            <v>0</v>
          </cell>
          <cell r="CY235">
            <v>0</v>
          </cell>
          <cell r="DB235">
            <v>0</v>
          </cell>
          <cell r="DC235">
            <v>0</v>
          </cell>
          <cell r="DJ235" t="str">
            <v>НКРКП</v>
          </cell>
          <cell r="DL235">
            <v>40942</v>
          </cell>
          <cell r="DM235">
            <v>53</v>
          </cell>
          <cell r="DT235">
            <v>671.85</v>
          </cell>
        </row>
        <row r="236">
          <cell r="AF236">
            <v>39948</v>
          </cell>
          <cell r="AG236">
            <v>103</v>
          </cell>
          <cell r="AM236">
            <v>18600</v>
          </cell>
          <cell r="AO236">
            <v>2415953.9999999995</v>
          </cell>
          <cell r="AQ236">
            <v>2415954</v>
          </cell>
          <cell r="AU236">
            <v>0</v>
          </cell>
          <cell r="AW236">
            <v>0</v>
          </cell>
          <cell r="AY236">
            <v>2137966</v>
          </cell>
          <cell r="AZ236">
            <v>114.94440860215053</v>
          </cell>
          <cell r="BA236">
            <v>0</v>
          </cell>
          <cell r="BB236">
            <v>0</v>
          </cell>
          <cell r="BG236">
            <v>0</v>
          </cell>
          <cell r="BH236">
            <v>0</v>
          </cell>
          <cell r="BI236">
            <v>277931</v>
          </cell>
          <cell r="BJ236">
            <v>14.942526881720431</v>
          </cell>
          <cell r="BK236">
            <v>0</v>
          </cell>
          <cell r="BL236">
            <v>0</v>
          </cell>
          <cell r="BO236">
            <v>0</v>
          </cell>
          <cell r="BP236">
            <v>0</v>
          </cell>
          <cell r="CF236">
            <v>2939.5121817081886</v>
          </cell>
          <cell r="CG236">
            <v>727.32</v>
          </cell>
          <cell r="CJ236">
            <v>0</v>
          </cell>
          <cell r="CK236">
            <v>0</v>
          </cell>
          <cell r="CL236">
            <v>0</v>
          </cell>
          <cell r="CM236">
            <v>0</v>
          </cell>
          <cell r="CN236">
            <v>0</v>
          </cell>
          <cell r="CO236">
            <v>0</v>
          </cell>
          <cell r="CX236">
            <v>0</v>
          </cell>
          <cell r="CY236">
            <v>0</v>
          </cell>
          <cell r="DJ236" t="str">
            <v>НКРЕ</v>
          </cell>
          <cell r="DL236">
            <v>40526</v>
          </cell>
          <cell r="DM236">
            <v>1852</v>
          </cell>
          <cell r="DO236" t="str">
            <v>тариф на теплову енергію для населення</v>
          </cell>
        </row>
        <row r="237">
          <cell r="AF237">
            <v>40250</v>
          </cell>
          <cell r="AG237">
            <v>17</v>
          </cell>
          <cell r="AM237">
            <v>52899.738974119035</v>
          </cell>
          <cell r="AO237">
            <v>21482054.999999996</v>
          </cell>
          <cell r="AQ237">
            <v>19137700</v>
          </cell>
          <cell r="AU237">
            <v>0</v>
          </cell>
          <cell r="AW237">
            <v>0</v>
          </cell>
          <cell r="AY237">
            <v>18247700</v>
          </cell>
          <cell r="AZ237">
            <v>344.94877203321568</v>
          </cell>
          <cell r="BA237">
            <v>0</v>
          </cell>
          <cell r="BB237">
            <v>0</v>
          </cell>
          <cell r="BG237">
            <v>0</v>
          </cell>
          <cell r="BH237">
            <v>0</v>
          </cell>
          <cell r="BI237">
            <v>890000</v>
          </cell>
          <cell r="BJ237">
            <v>16.824279613845139</v>
          </cell>
          <cell r="BK237">
            <v>0</v>
          </cell>
          <cell r="BL237">
            <v>0</v>
          </cell>
          <cell r="BO237">
            <v>0</v>
          </cell>
          <cell r="BP237">
            <v>0</v>
          </cell>
          <cell r="CF237">
            <v>8360.3034829061799</v>
          </cell>
          <cell r="CG237">
            <v>2182.66</v>
          </cell>
          <cell r="CJ237">
            <v>0</v>
          </cell>
          <cell r="CK237">
            <v>0</v>
          </cell>
          <cell r="CL237">
            <v>0</v>
          </cell>
          <cell r="CM237">
            <v>0</v>
          </cell>
          <cell r="CN237">
            <v>0</v>
          </cell>
          <cell r="CO237">
            <v>0</v>
          </cell>
          <cell r="CX237">
            <v>0</v>
          </cell>
          <cell r="CY237">
            <v>0</v>
          </cell>
          <cell r="DJ237" t="str">
            <v>НКРКП</v>
          </cell>
          <cell r="DL237">
            <v>40816</v>
          </cell>
          <cell r="DM237">
            <v>146</v>
          </cell>
        </row>
        <row r="238">
          <cell r="AF238">
            <v>40250</v>
          </cell>
          <cell r="AG238">
            <v>16</v>
          </cell>
          <cell r="AM238">
            <v>5700</v>
          </cell>
          <cell r="AO238">
            <v>2622342</v>
          </cell>
          <cell r="AQ238">
            <v>2057400</v>
          </cell>
          <cell r="AU238">
            <v>0</v>
          </cell>
          <cell r="AW238">
            <v>0</v>
          </cell>
          <cell r="AY238">
            <v>1966100</v>
          </cell>
          <cell r="AZ238">
            <v>344.92982456140351</v>
          </cell>
          <cell r="BA238">
            <v>0</v>
          </cell>
          <cell r="BB238">
            <v>0</v>
          </cell>
          <cell r="BG238">
            <v>0</v>
          </cell>
          <cell r="BH238">
            <v>0</v>
          </cell>
          <cell r="BI238">
            <v>91300</v>
          </cell>
          <cell r="BJ238">
            <v>16.017543859649123</v>
          </cell>
          <cell r="BK238">
            <v>0</v>
          </cell>
          <cell r="BL238">
            <v>0</v>
          </cell>
          <cell r="BO238">
            <v>0</v>
          </cell>
          <cell r="BP238">
            <v>0</v>
          </cell>
          <cell r="CF238">
            <v>900.7816150935098</v>
          </cell>
          <cell r="CG238">
            <v>2182.66</v>
          </cell>
          <cell r="CJ238">
            <v>0</v>
          </cell>
          <cell r="CK238">
            <v>0</v>
          </cell>
          <cell r="CL238">
            <v>0</v>
          </cell>
          <cell r="CM238">
            <v>0</v>
          </cell>
          <cell r="CN238">
            <v>0</v>
          </cell>
          <cell r="CO238">
            <v>0</v>
          </cell>
          <cell r="CX238">
            <v>0</v>
          </cell>
          <cell r="CY238">
            <v>0</v>
          </cell>
          <cell r="DJ238" t="str">
            <v>НКРКП</v>
          </cell>
          <cell r="DL238">
            <v>40816</v>
          </cell>
          <cell r="DM238">
            <v>146</v>
          </cell>
        </row>
        <row r="239">
          <cell r="AF239">
            <v>39948</v>
          </cell>
          <cell r="AG239">
            <v>103</v>
          </cell>
          <cell r="AO239">
            <v>1947158.9999999995</v>
          </cell>
          <cell r="AQ239">
            <v>1947159</v>
          </cell>
          <cell r="AY239">
            <v>0</v>
          </cell>
          <cell r="AZ239">
            <v>0</v>
          </cell>
          <cell r="BC239">
            <v>0</v>
          </cell>
          <cell r="BD239">
            <v>0</v>
          </cell>
          <cell r="BG239">
            <v>0</v>
          </cell>
          <cell r="BH239">
            <v>0</v>
          </cell>
          <cell r="BI239">
            <v>45289</v>
          </cell>
          <cell r="BJ239">
            <v>482.49663252975239</v>
          </cell>
          <cell r="BK239">
            <v>0</v>
          </cell>
          <cell r="BL239">
            <v>0</v>
          </cell>
          <cell r="BM239">
            <v>1446357</v>
          </cell>
          <cell r="BN239">
            <v>15409.09231680618</v>
          </cell>
          <cell r="BO239">
            <v>0</v>
          </cell>
          <cell r="BP239">
            <v>0</v>
          </cell>
          <cell r="BY239">
            <v>1984.32</v>
          </cell>
          <cell r="CF239">
            <v>0</v>
          </cell>
          <cell r="CG239">
            <v>0</v>
          </cell>
          <cell r="CX239">
            <v>0</v>
          </cell>
          <cell r="CY239">
            <v>0</v>
          </cell>
          <cell r="DB239">
            <v>0</v>
          </cell>
          <cell r="DC239">
            <v>0</v>
          </cell>
          <cell r="DJ239" t="str">
            <v>МОС</v>
          </cell>
          <cell r="DL239">
            <v>40540</v>
          </cell>
          <cell r="DM239">
            <v>3007</v>
          </cell>
          <cell r="DO239" t="str">
            <v>плата за одиницю приєднаного теплового навантаженняз централізованого опалення</v>
          </cell>
        </row>
        <row r="240">
          <cell r="AF240">
            <v>40250</v>
          </cell>
          <cell r="AG240">
            <v>17</v>
          </cell>
          <cell r="AO240">
            <v>10771419</v>
          </cell>
          <cell r="AQ240">
            <v>9596008</v>
          </cell>
          <cell r="AY240">
            <v>0</v>
          </cell>
          <cell r="AZ240">
            <v>0</v>
          </cell>
          <cell r="BC240">
            <v>0</v>
          </cell>
          <cell r="BD240">
            <v>0</v>
          </cell>
          <cell r="BG240">
            <v>0</v>
          </cell>
          <cell r="BH240">
            <v>0</v>
          </cell>
          <cell r="BI240">
            <v>96000</v>
          </cell>
          <cell r="BJ240">
            <v>271.21400439440714</v>
          </cell>
          <cell r="BK240">
            <v>0</v>
          </cell>
          <cell r="BL240">
            <v>0</v>
          </cell>
          <cell r="BM240">
            <v>7604765</v>
          </cell>
          <cell r="BN240">
            <v>21484.57050133785</v>
          </cell>
          <cell r="BO240">
            <v>0</v>
          </cell>
          <cell r="BP240">
            <v>0</v>
          </cell>
          <cell r="BY240">
            <v>2313.73</v>
          </cell>
          <cell r="CF240">
            <v>0</v>
          </cell>
          <cell r="CG240">
            <v>0</v>
          </cell>
          <cell r="CX240">
            <v>0</v>
          </cell>
          <cell r="CY240">
            <v>0</v>
          </cell>
          <cell r="DB240">
            <v>0</v>
          </cell>
          <cell r="DC240">
            <v>0</v>
          </cell>
          <cell r="DJ240" t="str">
            <v>МОС</v>
          </cell>
          <cell r="DL240">
            <v>40304</v>
          </cell>
          <cell r="DM240">
            <v>944</v>
          </cell>
          <cell r="DO240" t="str">
            <v>плата за одиницю приєднаного теплового навантаження з централізованого опалення та ГВП</v>
          </cell>
        </row>
        <row r="241">
          <cell r="AF241">
            <v>40250</v>
          </cell>
          <cell r="AG241">
            <v>16</v>
          </cell>
          <cell r="AO241">
            <v>853071.85920000006</v>
          </cell>
          <cell r="AQ241">
            <v>669300</v>
          </cell>
          <cell r="AY241">
            <v>0</v>
          </cell>
          <cell r="AZ241">
            <v>0</v>
          </cell>
          <cell r="BC241">
            <v>0</v>
          </cell>
          <cell r="BD241">
            <v>0</v>
          </cell>
          <cell r="BG241">
            <v>0</v>
          </cell>
          <cell r="BH241">
            <v>0</v>
          </cell>
          <cell r="BI241">
            <v>14900</v>
          </cell>
          <cell r="BJ241">
            <v>352.74621212121207</v>
          </cell>
          <cell r="BK241">
            <v>0</v>
          </cell>
          <cell r="BL241">
            <v>0</v>
          </cell>
          <cell r="BM241">
            <v>545079</v>
          </cell>
          <cell r="BN241">
            <v>12904.332386363638</v>
          </cell>
          <cell r="BO241">
            <v>0</v>
          </cell>
          <cell r="BP241">
            <v>0</v>
          </cell>
          <cell r="BY241">
            <v>2313.73</v>
          </cell>
          <cell r="CF241">
            <v>0</v>
          </cell>
          <cell r="CG241">
            <v>0</v>
          </cell>
          <cell r="CX241">
            <v>0</v>
          </cell>
          <cell r="CY241">
            <v>0</v>
          </cell>
          <cell r="DB241">
            <v>0</v>
          </cell>
          <cell r="DC241">
            <v>0</v>
          </cell>
          <cell r="DJ241" t="str">
            <v>МОС</v>
          </cell>
          <cell r="DL241">
            <v>40304</v>
          </cell>
          <cell r="DM241">
            <v>944</v>
          </cell>
          <cell r="DO241" t="str">
            <v>плата за одиницю приєднаного теплового навантаження з централізованого опалення та ГВП</v>
          </cell>
        </row>
        <row r="242">
          <cell r="W242">
            <v>315.77999999999997</v>
          </cell>
          <cell r="AF242">
            <v>40039</v>
          </cell>
          <cell r="AG242">
            <v>718</v>
          </cell>
          <cell r="AH242">
            <v>315.78153570569316</v>
          </cell>
          <cell r="AM242">
            <v>10237.261</v>
          </cell>
          <cell r="AO242">
            <v>3232722.2785799997</v>
          </cell>
          <cell r="AQ242">
            <v>3232738</v>
          </cell>
          <cell r="AU242">
            <v>0</v>
          </cell>
          <cell r="AW242">
            <v>0</v>
          </cell>
          <cell r="AY242">
            <v>1178788.6162800002</v>
          </cell>
          <cell r="AZ242">
            <v>115.14687534878716</v>
          </cell>
          <cell r="BA242">
            <v>0</v>
          </cell>
          <cell r="BB242">
            <v>0</v>
          </cell>
          <cell r="BC242">
            <v>0</v>
          </cell>
          <cell r="BD242">
            <v>0</v>
          </cell>
          <cell r="BG242">
            <v>0</v>
          </cell>
          <cell r="BH242">
            <v>0</v>
          </cell>
          <cell r="BI242">
            <v>224375</v>
          </cell>
          <cell r="BJ242">
            <v>21.917483592535152</v>
          </cell>
          <cell r="BK242">
            <v>0</v>
          </cell>
          <cell r="BL242">
            <v>0</v>
          </cell>
          <cell r="BM242">
            <v>1735309</v>
          </cell>
          <cell r="BN242">
            <v>169.50910990742543</v>
          </cell>
          <cell r="BO242">
            <v>0</v>
          </cell>
          <cell r="BP242">
            <v>0</v>
          </cell>
          <cell r="BY242">
            <v>2440</v>
          </cell>
          <cell r="CF242">
            <v>1620.729</v>
          </cell>
          <cell r="CG242">
            <v>727.32</v>
          </cell>
          <cell r="CJ242">
            <v>0</v>
          </cell>
          <cell r="CK242">
            <v>0</v>
          </cell>
          <cell r="CL242">
            <v>0</v>
          </cell>
          <cell r="CM242">
            <v>0</v>
          </cell>
          <cell r="CN242">
            <v>0</v>
          </cell>
          <cell r="CO242">
            <v>0</v>
          </cell>
          <cell r="CX242">
            <v>0</v>
          </cell>
          <cell r="CY242">
            <v>0</v>
          </cell>
          <cell r="DB242">
            <v>0</v>
          </cell>
          <cell r="DC242">
            <v>0</v>
          </cell>
          <cell r="DJ242" t="str">
            <v>НКРЕ</v>
          </cell>
          <cell r="DL242">
            <v>40526</v>
          </cell>
          <cell r="DM242">
            <v>1717</v>
          </cell>
          <cell r="DO242" t="str">
            <v>тариф на теплову енергію</v>
          </cell>
          <cell r="DT242">
            <v>347.36</v>
          </cell>
        </row>
        <row r="243">
          <cell r="W243">
            <v>238.92</v>
          </cell>
          <cell r="AF243">
            <v>40039</v>
          </cell>
          <cell r="AG243">
            <v>715</v>
          </cell>
          <cell r="AH243">
            <v>238.92102996120127</v>
          </cell>
          <cell r="AM243">
            <v>70241.209000000003</v>
          </cell>
          <cell r="AO243">
            <v>16782029.654279999</v>
          </cell>
          <cell r="AQ243">
            <v>16782102</v>
          </cell>
          <cell r="AU243">
            <v>0</v>
          </cell>
          <cell r="AW243">
            <v>0</v>
          </cell>
          <cell r="AY243">
            <v>8206358.8332000012</v>
          </cell>
          <cell r="AZ243">
            <v>116.83111595075194</v>
          </cell>
          <cell r="BA243">
            <v>0</v>
          </cell>
          <cell r="BB243">
            <v>0</v>
          </cell>
          <cell r="BC243">
            <v>0</v>
          </cell>
          <cell r="BD243">
            <v>0</v>
          </cell>
          <cell r="BG243">
            <v>0</v>
          </cell>
          <cell r="BH243">
            <v>0</v>
          </cell>
          <cell r="BI243">
            <v>1594506</v>
          </cell>
          <cell r="BJ243">
            <v>22.700435011020382</v>
          </cell>
          <cell r="BK243">
            <v>0</v>
          </cell>
          <cell r="BL243">
            <v>0</v>
          </cell>
          <cell r="BM243">
            <v>5604413</v>
          </cell>
          <cell r="BN243">
            <v>79.788105583433222</v>
          </cell>
          <cell r="BO243">
            <v>0</v>
          </cell>
          <cell r="BP243">
            <v>0</v>
          </cell>
          <cell r="BY243">
            <v>2440</v>
          </cell>
          <cell r="CF243">
            <v>11283.01</v>
          </cell>
          <cell r="CG243">
            <v>727.32</v>
          </cell>
          <cell r="CJ243">
            <v>0</v>
          </cell>
          <cell r="CK243">
            <v>0</v>
          </cell>
          <cell r="CL243">
            <v>0</v>
          </cell>
          <cell r="CM243">
            <v>0</v>
          </cell>
          <cell r="CN243">
            <v>0</v>
          </cell>
          <cell r="CO243">
            <v>0</v>
          </cell>
          <cell r="CX243">
            <v>0</v>
          </cell>
          <cell r="CY243">
            <v>0</v>
          </cell>
          <cell r="DB243">
            <v>0</v>
          </cell>
          <cell r="DC243">
            <v>0</v>
          </cell>
          <cell r="DJ243" t="str">
            <v>НКРЕ</v>
          </cell>
          <cell r="DL243">
            <v>40526</v>
          </cell>
          <cell r="DM243">
            <v>1717</v>
          </cell>
          <cell r="DO243" t="str">
            <v>тариф на теплову енергію</v>
          </cell>
          <cell r="DT243">
            <v>262.81</v>
          </cell>
        </row>
        <row r="244">
          <cell r="W244">
            <v>646.38</v>
          </cell>
          <cell r="AF244">
            <v>40039</v>
          </cell>
          <cell r="AG244">
            <v>716</v>
          </cell>
          <cell r="AH244">
            <v>598.50204769702657</v>
          </cell>
          <cell r="AM244">
            <v>16385.969000000001</v>
          </cell>
          <cell r="AO244">
            <v>10591562.64222</v>
          </cell>
          <cell r="AQ244">
            <v>9807036</v>
          </cell>
          <cell r="AU244">
            <v>0</v>
          </cell>
          <cell r="AW244">
            <v>0</v>
          </cell>
          <cell r="AY244">
            <v>4909865.2954199994</v>
          </cell>
          <cell r="AZ244">
            <v>299.63838546380742</v>
          </cell>
          <cell r="BA244">
            <v>381192</v>
          </cell>
          <cell r="BB244">
            <v>23.263317537095304</v>
          </cell>
          <cell r="BC244">
            <v>0</v>
          </cell>
          <cell r="BD244">
            <v>0</v>
          </cell>
          <cell r="BG244">
            <v>0</v>
          </cell>
          <cell r="BH244">
            <v>0</v>
          </cell>
          <cell r="BI244">
            <v>306117</v>
          </cell>
          <cell r="BJ244">
            <v>18.681653797831547</v>
          </cell>
          <cell r="BK244">
            <v>0</v>
          </cell>
          <cell r="BL244">
            <v>0</v>
          </cell>
          <cell r="BM244">
            <v>3777172</v>
          </cell>
          <cell r="BN244">
            <v>230.51258061088726</v>
          </cell>
          <cell r="BO244">
            <v>0</v>
          </cell>
          <cell r="BP244">
            <v>0</v>
          </cell>
          <cell r="BY244">
            <v>2440</v>
          </cell>
          <cell r="CF244">
            <v>2249.4870000000001</v>
          </cell>
          <cell r="CG244">
            <v>2182.66</v>
          </cell>
          <cell r="CJ244">
            <v>0</v>
          </cell>
          <cell r="CK244">
            <v>0</v>
          </cell>
          <cell r="CL244">
            <v>0</v>
          </cell>
          <cell r="CM244">
            <v>0</v>
          </cell>
          <cell r="CN244">
            <v>0</v>
          </cell>
          <cell r="CO244">
            <v>0</v>
          </cell>
          <cell r="CX244">
            <v>0</v>
          </cell>
          <cell r="CY244">
            <v>0</v>
          </cell>
          <cell r="DB244">
            <v>0</v>
          </cell>
          <cell r="DC244">
            <v>0</v>
          </cell>
          <cell r="DJ244" t="str">
            <v>НКРКП</v>
          </cell>
          <cell r="DL244">
            <v>40816</v>
          </cell>
          <cell r="DM244">
            <v>45</v>
          </cell>
          <cell r="DT244">
            <v>861.81</v>
          </cell>
        </row>
        <row r="245">
          <cell r="W245">
            <v>722.49</v>
          </cell>
          <cell r="AF245">
            <v>40039</v>
          </cell>
          <cell r="AG245">
            <v>717</v>
          </cell>
          <cell r="AH245">
            <v>481.66187244303956</v>
          </cell>
          <cell r="AM245">
            <v>3375.59</v>
          </cell>
          <cell r="AO245">
            <v>2438830.0191000002</v>
          </cell>
          <cell r="AQ245">
            <v>1625893</v>
          </cell>
          <cell r="AU245">
            <v>0</v>
          </cell>
          <cell r="AW245">
            <v>0</v>
          </cell>
          <cell r="AY245">
            <v>1198711.1751999999</v>
          </cell>
          <cell r="AZ245">
            <v>355.11160277166357</v>
          </cell>
          <cell r="BA245">
            <v>5367</v>
          </cell>
          <cell r="BB245">
            <v>1.5899442764079761</v>
          </cell>
          <cell r="BC245">
            <v>0</v>
          </cell>
          <cell r="BD245">
            <v>0</v>
          </cell>
          <cell r="BG245">
            <v>0</v>
          </cell>
          <cell r="BH245">
            <v>0</v>
          </cell>
          <cell r="BI245">
            <v>61452</v>
          </cell>
          <cell r="BJ245">
            <v>18.204817528195072</v>
          </cell>
          <cell r="BK245">
            <v>0</v>
          </cell>
          <cell r="BL245">
            <v>0</v>
          </cell>
          <cell r="BM245">
            <v>298859</v>
          </cell>
          <cell r="BN245">
            <v>88.535337526180598</v>
          </cell>
          <cell r="BO245">
            <v>0</v>
          </cell>
          <cell r="BP245">
            <v>0</v>
          </cell>
          <cell r="BY245">
            <v>2440</v>
          </cell>
          <cell r="CF245">
            <v>540.91999999999996</v>
          </cell>
          <cell r="CG245">
            <v>2216.06</v>
          </cell>
          <cell r="CJ245">
            <v>0</v>
          </cell>
          <cell r="CK245">
            <v>0</v>
          </cell>
          <cell r="CL245">
            <v>0</v>
          </cell>
          <cell r="CM245">
            <v>0</v>
          </cell>
          <cell r="CN245">
            <v>0</v>
          </cell>
          <cell r="CO245">
            <v>0</v>
          </cell>
          <cell r="CX245">
            <v>0</v>
          </cell>
          <cell r="CY245">
            <v>0</v>
          </cell>
          <cell r="DB245">
            <v>0</v>
          </cell>
          <cell r="DC245">
            <v>0</v>
          </cell>
          <cell r="DJ245" t="str">
            <v>НКРКП</v>
          </cell>
          <cell r="DL245">
            <v>40816</v>
          </cell>
          <cell r="DM245">
            <v>45</v>
          </cell>
          <cell r="DT245">
            <v>968.61</v>
          </cell>
        </row>
        <row r="246">
          <cell r="AF246">
            <v>39855</v>
          </cell>
          <cell r="AG246">
            <v>3</v>
          </cell>
          <cell r="AM246">
            <v>82182</v>
          </cell>
          <cell r="AO246">
            <v>9796916.2199999988</v>
          </cell>
          <cell r="AQ246">
            <v>9217710</v>
          </cell>
          <cell r="AU246">
            <v>0</v>
          </cell>
          <cell r="AW246">
            <v>0</v>
          </cell>
          <cell r="AY246">
            <v>7696340.2296000011</v>
          </cell>
          <cell r="AZ246">
            <v>93.649950470906049</v>
          </cell>
          <cell r="BA246">
            <v>0</v>
          </cell>
          <cell r="BB246">
            <v>0</v>
          </cell>
          <cell r="BG246">
            <v>0</v>
          </cell>
          <cell r="BH246">
            <v>0</v>
          </cell>
          <cell r="BI246">
            <v>1521370</v>
          </cell>
          <cell r="BJ246">
            <v>18.51220461901633</v>
          </cell>
          <cell r="BK246">
            <v>0</v>
          </cell>
          <cell r="BL246">
            <v>0</v>
          </cell>
          <cell r="BO246">
            <v>0</v>
          </cell>
          <cell r="BP246">
            <v>0</v>
          </cell>
          <cell r="CF246">
            <v>10581.78</v>
          </cell>
          <cell r="CG246">
            <v>727.32</v>
          </cell>
          <cell r="CJ246">
            <v>0</v>
          </cell>
          <cell r="CK246">
            <v>0</v>
          </cell>
          <cell r="CL246">
            <v>0</v>
          </cell>
          <cell r="CM246">
            <v>0</v>
          </cell>
          <cell r="CN246">
            <v>0</v>
          </cell>
          <cell r="CO246">
            <v>0</v>
          </cell>
          <cell r="CX246">
            <v>0</v>
          </cell>
          <cell r="CY246">
            <v>0</v>
          </cell>
          <cell r="DJ246" t="str">
            <v>НКРЕ</v>
          </cell>
          <cell r="DL246">
            <v>40526</v>
          </cell>
          <cell r="DM246">
            <v>1732</v>
          </cell>
          <cell r="DO246" t="str">
            <v>умовно-зміна величина двоставкового тарифу</v>
          </cell>
        </row>
        <row r="247">
          <cell r="AF247">
            <v>39855</v>
          </cell>
          <cell r="AG247">
            <v>4</v>
          </cell>
          <cell r="AM247">
            <v>19581</v>
          </cell>
          <cell r="AO247">
            <v>6071905.5777000003</v>
          </cell>
          <cell r="AQ247">
            <v>5763810</v>
          </cell>
          <cell r="AU247">
            <v>0</v>
          </cell>
          <cell r="AW247">
            <v>0</v>
          </cell>
          <cell r="AY247">
            <v>5401321.3347500004</v>
          </cell>
          <cell r="AZ247">
            <v>275.84501990449928</v>
          </cell>
          <cell r="BA247">
            <v>0</v>
          </cell>
          <cell r="BB247">
            <v>0</v>
          </cell>
          <cell r="BG247">
            <v>0</v>
          </cell>
          <cell r="BH247">
            <v>0</v>
          </cell>
          <cell r="BI247">
            <v>362488.5</v>
          </cell>
          <cell r="BJ247">
            <v>18.512256779531178</v>
          </cell>
          <cell r="BK247">
            <v>0</v>
          </cell>
          <cell r="BL247">
            <v>0</v>
          </cell>
          <cell r="BO247">
            <v>0</v>
          </cell>
          <cell r="BP247">
            <v>0</v>
          </cell>
          <cell r="CF247">
            <v>2521.3310000000001</v>
          </cell>
          <cell r="CG247">
            <v>2142.25</v>
          </cell>
          <cell r="CJ247">
            <v>0</v>
          </cell>
          <cell r="CK247">
            <v>0</v>
          </cell>
          <cell r="CL247">
            <v>0</v>
          </cell>
          <cell r="CM247">
            <v>0</v>
          </cell>
          <cell r="CN247">
            <v>0</v>
          </cell>
          <cell r="CO247">
            <v>0</v>
          </cell>
          <cell r="CX247">
            <v>0</v>
          </cell>
          <cell r="CY247">
            <v>0</v>
          </cell>
          <cell r="DJ247" t="str">
            <v>НКРКП</v>
          </cell>
          <cell r="DL247">
            <v>41012</v>
          </cell>
          <cell r="DM247">
            <v>157</v>
          </cell>
        </row>
        <row r="248">
          <cell r="AF248">
            <v>39855</v>
          </cell>
          <cell r="AG248">
            <v>5</v>
          </cell>
          <cell r="AM248">
            <v>5357</v>
          </cell>
          <cell r="AO248">
            <v>1784639.5511999999</v>
          </cell>
          <cell r="AQ248">
            <v>1576880</v>
          </cell>
          <cell r="AU248">
            <v>0</v>
          </cell>
          <cell r="AW248">
            <v>0</v>
          </cell>
          <cell r="AY248">
            <v>1477719.7655</v>
          </cell>
          <cell r="AZ248">
            <v>275.84837885010268</v>
          </cell>
          <cell r="BA248">
            <v>0</v>
          </cell>
          <cell r="BB248">
            <v>0</v>
          </cell>
          <cell r="BG248">
            <v>0</v>
          </cell>
          <cell r="BH248">
            <v>0</v>
          </cell>
          <cell r="BI248">
            <v>99160</v>
          </cell>
          <cell r="BJ248">
            <v>18.510360276274035</v>
          </cell>
          <cell r="BK248">
            <v>0</v>
          </cell>
          <cell r="BL248">
            <v>0</v>
          </cell>
          <cell r="BO248">
            <v>0</v>
          </cell>
          <cell r="BP248">
            <v>0</v>
          </cell>
          <cell r="CF248">
            <v>689.798</v>
          </cell>
          <cell r="CG248">
            <v>2142.25</v>
          </cell>
          <cell r="CJ248">
            <v>0</v>
          </cell>
          <cell r="CK248">
            <v>0</v>
          </cell>
          <cell r="CL248">
            <v>0</v>
          </cell>
          <cell r="CM248">
            <v>0</v>
          </cell>
          <cell r="CN248">
            <v>0</v>
          </cell>
          <cell r="CO248">
            <v>0</v>
          </cell>
          <cell r="CX248">
            <v>0</v>
          </cell>
          <cell r="CY248">
            <v>0</v>
          </cell>
          <cell r="DJ248" t="str">
            <v>НКРКП</v>
          </cell>
          <cell r="DL248">
            <v>41012</v>
          </cell>
          <cell r="DM248">
            <v>157</v>
          </cell>
        </row>
        <row r="249">
          <cell r="AF249">
            <v>39855</v>
          </cell>
          <cell r="AG249">
            <v>3</v>
          </cell>
          <cell r="AO249">
            <v>5346419.9304</v>
          </cell>
          <cell r="AQ249">
            <v>5070570</v>
          </cell>
          <cell r="AY249">
            <v>1228009.99728</v>
          </cell>
          <cell r="AZ249">
            <v>2449.5336295090601</v>
          </cell>
          <cell r="BC249">
            <v>0</v>
          </cell>
          <cell r="BD249">
            <v>0</v>
          </cell>
          <cell r="BG249">
            <v>0</v>
          </cell>
          <cell r="BH249">
            <v>0</v>
          </cell>
          <cell r="BI249">
            <v>242750</v>
          </cell>
          <cell r="BJ249">
            <v>484.21779128866757</v>
          </cell>
          <cell r="BK249">
            <v>0</v>
          </cell>
          <cell r="BL249">
            <v>0</v>
          </cell>
          <cell r="BM249">
            <v>2660350</v>
          </cell>
          <cell r="BN249">
            <v>5306.6479961063105</v>
          </cell>
          <cell r="BO249">
            <v>0</v>
          </cell>
          <cell r="BP249">
            <v>0</v>
          </cell>
          <cell r="BY249">
            <v>1422</v>
          </cell>
          <cell r="CF249">
            <v>1688.404</v>
          </cell>
          <cell r="CG249">
            <v>727.32</v>
          </cell>
          <cell r="CX249">
            <v>0</v>
          </cell>
          <cell r="CY249">
            <v>0</v>
          </cell>
          <cell r="DB249">
            <v>0</v>
          </cell>
          <cell r="DC249">
            <v>0</v>
          </cell>
          <cell r="DJ249" t="str">
            <v>МОС</v>
          </cell>
          <cell r="DL249">
            <v>40541</v>
          </cell>
          <cell r="DM249">
            <v>631</v>
          </cell>
          <cell r="DO249" t="str">
            <v>умовно-постійна частина дв.тарифу - абонплата на централізоване опалення (встановлено в грн/кв.м/міс.)</v>
          </cell>
        </row>
        <row r="250">
          <cell r="AF250">
            <v>39855</v>
          </cell>
          <cell r="AG250">
            <v>4</v>
          </cell>
          <cell r="AO250">
            <v>2015175.4656000002</v>
          </cell>
          <cell r="AQ250">
            <v>1775570</v>
          </cell>
          <cell r="AY250">
            <v>860940.28350000002</v>
          </cell>
          <cell r="AZ250">
            <v>7214.90583517699</v>
          </cell>
          <cell r="BC250">
            <v>0</v>
          </cell>
          <cell r="BD250">
            <v>0</v>
          </cell>
          <cell r="BG250">
            <v>0</v>
          </cell>
          <cell r="BH250">
            <v>0</v>
          </cell>
          <cell r="BI250">
            <v>57780</v>
          </cell>
          <cell r="BJ250">
            <v>484.21158487530164</v>
          </cell>
          <cell r="BK250">
            <v>0</v>
          </cell>
          <cell r="BL250">
            <v>0</v>
          </cell>
          <cell r="BM250">
            <v>633230</v>
          </cell>
          <cell r="BN250">
            <v>5306.6338160364703</v>
          </cell>
          <cell r="BO250">
            <v>0</v>
          </cell>
          <cell r="BP250">
            <v>0</v>
          </cell>
          <cell r="BY250">
            <v>1422</v>
          </cell>
          <cell r="CF250">
            <v>401.88600000000002</v>
          </cell>
          <cell r="CG250">
            <v>2142.25</v>
          </cell>
          <cell r="CX250">
            <v>0</v>
          </cell>
          <cell r="CY250">
            <v>0</v>
          </cell>
          <cell r="DB250">
            <v>0</v>
          </cell>
          <cell r="DC250">
            <v>0</v>
          </cell>
          <cell r="DJ250" t="str">
            <v>НКРКП</v>
          </cell>
          <cell r="DL250">
            <v>41012</v>
          </cell>
          <cell r="DM250">
            <v>157</v>
          </cell>
          <cell r="DO250" t="str">
            <v>умовно-постійна частина двоставкового тарифу на т.е. для ЦОП</v>
          </cell>
        </row>
        <row r="251">
          <cell r="AF251">
            <v>39855</v>
          </cell>
          <cell r="AG251">
            <v>5</v>
          </cell>
          <cell r="AO251">
            <v>662330.01261000009</v>
          </cell>
          <cell r="AQ251">
            <v>490820</v>
          </cell>
          <cell r="AY251">
            <v>237969.69899999999</v>
          </cell>
          <cell r="AZ251">
            <v>7213.8262095307373</v>
          </cell>
          <cell r="BC251">
            <v>0</v>
          </cell>
          <cell r="BD251">
            <v>0</v>
          </cell>
          <cell r="BG251">
            <v>0</v>
          </cell>
          <cell r="BH251">
            <v>0</v>
          </cell>
          <cell r="BI251">
            <v>15970</v>
          </cell>
          <cell r="BJ251">
            <v>484.11543591609069</v>
          </cell>
          <cell r="BK251">
            <v>0</v>
          </cell>
          <cell r="BL251">
            <v>0</v>
          </cell>
          <cell r="BM251">
            <v>175070</v>
          </cell>
          <cell r="BN251">
            <v>5307.0813629198492</v>
          </cell>
          <cell r="BO251">
            <v>0</v>
          </cell>
          <cell r="BP251">
            <v>0</v>
          </cell>
          <cell r="BY251">
            <v>1422</v>
          </cell>
          <cell r="CF251">
            <v>111.084</v>
          </cell>
          <cell r="CG251">
            <v>2142.25</v>
          </cell>
          <cell r="CX251">
            <v>0</v>
          </cell>
          <cell r="CY251">
            <v>0</v>
          </cell>
          <cell r="DB251">
            <v>0</v>
          </cell>
          <cell r="DC251">
            <v>0</v>
          </cell>
          <cell r="DJ251" t="str">
            <v>НКРКП</v>
          </cell>
          <cell r="DL251">
            <v>41012</v>
          </cell>
          <cell r="DM251">
            <v>157</v>
          </cell>
          <cell r="DO251" t="str">
            <v>умовно-постійна частина двоставкового тарифу на т.е. для ЦОП</v>
          </cell>
        </row>
        <row r="252">
          <cell r="AF252">
            <v>39682</v>
          </cell>
          <cell r="AG252">
            <v>825</v>
          </cell>
          <cell r="AM252">
            <v>159699.49112195123</v>
          </cell>
          <cell r="AO252">
            <v>19316929.929232538</v>
          </cell>
          <cell r="AQ252">
            <v>19316927</v>
          </cell>
          <cell r="AU252">
            <v>0</v>
          </cell>
          <cell r="AW252">
            <v>0</v>
          </cell>
          <cell r="AY252">
            <v>16032387.48144</v>
          </cell>
          <cell r="AZ252">
            <v>100.39097412775848</v>
          </cell>
          <cell r="BA252">
            <v>0</v>
          </cell>
          <cell r="BB252">
            <v>0</v>
          </cell>
          <cell r="BG252">
            <v>1184241.3304536073</v>
          </cell>
          <cell r="BH252">
            <v>7.4154358422425135</v>
          </cell>
          <cell r="BI252">
            <v>2100298.5432427796</v>
          </cell>
          <cell r="BJ252">
            <v>13.151566911624846</v>
          </cell>
          <cell r="BK252">
            <v>0</v>
          </cell>
          <cell r="BL252">
            <v>0</v>
          </cell>
          <cell r="BO252">
            <v>0</v>
          </cell>
          <cell r="BP252">
            <v>0</v>
          </cell>
          <cell r="CF252">
            <v>22043.200000000001</v>
          </cell>
          <cell r="CG252">
            <v>727.31669999999997</v>
          </cell>
          <cell r="CJ252">
            <v>0</v>
          </cell>
          <cell r="CK252">
            <v>0</v>
          </cell>
          <cell r="CL252">
            <v>0</v>
          </cell>
          <cell r="CM252">
            <v>0</v>
          </cell>
          <cell r="CN252">
            <v>0</v>
          </cell>
          <cell r="CO252">
            <v>0</v>
          </cell>
          <cell r="CX252">
            <v>0</v>
          </cell>
          <cell r="CY252">
            <v>0</v>
          </cell>
          <cell r="DJ252" t="str">
            <v>МОС</v>
          </cell>
          <cell r="DL252">
            <v>40541</v>
          </cell>
          <cell r="DM252">
            <v>111</v>
          </cell>
          <cell r="DO252" t="str">
            <v>Умовно-зміна частина дв.тарифу - Тариф за теплову енергію згідно з показниками обліку теплової енергії</v>
          </cell>
        </row>
        <row r="253">
          <cell r="AF253">
            <v>39878</v>
          </cell>
          <cell r="AG253">
            <v>1506</v>
          </cell>
          <cell r="AM253">
            <v>35202.015219512192</v>
          </cell>
          <cell r="AO253">
            <v>11132990.002161214</v>
          </cell>
          <cell r="AQ253">
            <v>11133000</v>
          </cell>
          <cell r="AU253">
            <v>0</v>
          </cell>
          <cell r="AW253">
            <v>0</v>
          </cell>
          <cell r="AY253">
            <v>10408999.9475</v>
          </cell>
          <cell r="AZ253">
            <v>295.6932971760769</v>
          </cell>
          <cell r="BA253">
            <v>0</v>
          </cell>
          <cell r="BB253">
            <v>0</v>
          </cell>
          <cell r="BG253">
            <v>261038.28537793714</v>
          </cell>
          <cell r="BH253">
            <v>7.4154358422425126</v>
          </cell>
          <cell r="BI253">
            <v>462961.65858345071</v>
          </cell>
          <cell r="BJ253">
            <v>13.151566911624844</v>
          </cell>
          <cell r="BK253">
            <v>0</v>
          </cell>
          <cell r="BL253">
            <v>0</v>
          </cell>
          <cell r="BO253">
            <v>0</v>
          </cell>
          <cell r="BP253">
            <v>0</v>
          </cell>
          <cell r="CF253">
            <v>4858.91</v>
          </cell>
          <cell r="CG253">
            <v>2142.25</v>
          </cell>
          <cell r="CJ253">
            <v>0</v>
          </cell>
          <cell r="CK253">
            <v>0</v>
          </cell>
          <cell r="CL253">
            <v>0</v>
          </cell>
          <cell r="CM253">
            <v>0</v>
          </cell>
          <cell r="CN253">
            <v>0</v>
          </cell>
          <cell r="CO253">
            <v>0</v>
          </cell>
          <cell r="CX253">
            <v>0</v>
          </cell>
          <cell r="CY253">
            <v>0</v>
          </cell>
          <cell r="DJ253" t="str">
            <v>НКРКП</v>
          </cell>
          <cell r="DL253">
            <v>40816</v>
          </cell>
          <cell r="DM253">
            <v>162</v>
          </cell>
        </row>
        <row r="254">
          <cell r="AF254">
            <v>39878</v>
          </cell>
          <cell r="AG254">
            <v>1507</v>
          </cell>
          <cell r="AM254">
            <v>27546.581853658536</v>
          </cell>
          <cell r="AO254">
            <v>8711889.9655467868</v>
          </cell>
          <cell r="AQ254">
            <v>8711890</v>
          </cell>
          <cell r="AU254">
            <v>0</v>
          </cell>
          <cell r="AW254">
            <v>0</v>
          </cell>
          <cell r="AY254">
            <v>8145340.3400249993</v>
          </cell>
          <cell r="AZ254">
            <v>295.69332352366598</v>
          </cell>
          <cell r="BA254">
            <v>0</v>
          </cell>
          <cell r="BB254">
            <v>0</v>
          </cell>
          <cell r="BG254">
            <v>204269.9104088867</v>
          </cell>
          <cell r="BH254">
            <v>7.4154358422425126</v>
          </cell>
          <cell r="BI254">
            <v>362280.71443494095</v>
          </cell>
          <cell r="BJ254">
            <v>13.151566911624844</v>
          </cell>
          <cell r="BK254">
            <v>0</v>
          </cell>
          <cell r="BL254">
            <v>0</v>
          </cell>
          <cell r="BO254">
            <v>0</v>
          </cell>
          <cell r="BP254">
            <v>0</v>
          </cell>
          <cell r="CF254">
            <v>3802.2449999999999</v>
          </cell>
          <cell r="CG254">
            <v>2142.2449999999999</v>
          </cell>
          <cell r="CJ254">
            <v>0</v>
          </cell>
          <cell r="CK254">
            <v>0</v>
          </cell>
          <cell r="CL254">
            <v>0</v>
          </cell>
          <cell r="CM254">
            <v>0</v>
          </cell>
          <cell r="CN254">
            <v>0</v>
          </cell>
          <cell r="CO254">
            <v>0</v>
          </cell>
          <cell r="CX254">
            <v>0</v>
          </cell>
          <cell r="CY254">
            <v>0</v>
          </cell>
          <cell r="DJ254" t="str">
            <v>НКРКП</v>
          </cell>
          <cell r="DL254">
            <v>40816</v>
          </cell>
          <cell r="DM254">
            <v>162</v>
          </cell>
        </row>
        <row r="255">
          <cell r="AF255">
            <v>39682</v>
          </cell>
          <cell r="AG255">
            <v>825</v>
          </cell>
          <cell r="AO255">
            <v>18172080.696390204</v>
          </cell>
          <cell r="AQ255">
            <v>16101410</v>
          </cell>
          <cell r="AY255">
            <v>3011337.5424000002</v>
          </cell>
          <cell r="AZ255">
            <v>3421.7240720110935</v>
          </cell>
          <cell r="BC255">
            <v>0</v>
          </cell>
          <cell r="BD255">
            <v>0</v>
          </cell>
          <cell r="BG255">
            <v>222433.39801639714</v>
          </cell>
          <cell r="BH255">
            <v>252.74672855349806</v>
          </cell>
          <cell r="BI255">
            <v>482181.96536543313</v>
          </cell>
          <cell r="BJ255">
            <v>547.89395567578129</v>
          </cell>
          <cell r="BK255">
            <v>0</v>
          </cell>
          <cell r="BL255">
            <v>0</v>
          </cell>
          <cell r="BM255">
            <v>8386398.1023648037</v>
          </cell>
          <cell r="BN255">
            <v>9529.300472061821</v>
          </cell>
          <cell r="BO255">
            <v>0</v>
          </cell>
          <cell r="BP255">
            <v>0</v>
          </cell>
          <cell r="BY255">
            <v>1714.7511057499</v>
          </cell>
          <cell r="CF255">
            <v>4140.32</v>
          </cell>
          <cell r="CG255">
            <v>727.32</v>
          </cell>
          <cell r="CX255">
            <v>0</v>
          </cell>
          <cell r="CY255">
            <v>0</v>
          </cell>
          <cell r="DB255">
            <v>0</v>
          </cell>
          <cell r="DC255">
            <v>0</v>
          </cell>
          <cell r="DJ255" t="str">
            <v>МОС</v>
          </cell>
          <cell r="DL255">
            <v>41086</v>
          </cell>
          <cell r="DM255">
            <v>450</v>
          </cell>
          <cell r="DO255" t="str">
            <v>Умовно-зміна частина дв. тарифу - абонентна плата (затверджена у грн за кв.м)</v>
          </cell>
        </row>
        <row r="256">
          <cell r="AF256">
            <v>39878</v>
          </cell>
          <cell r="AG256">
            <v>1506</v>
          </cell>
          <cell r="AO256">
            <v>5385054.7351527456</v>
          </cell>
          <cell r="AQ256">
            <v>4670768.5</v>
          </cell>
          <cell r="AY256">
            <v>1955103.04</v>
          </cell>
          <cell r="AZ256">
            <v>10078.391006528187</v>
          </cell>
          <cell r="BC256">
            <v>0</v>
          </cell>
          <cell r="BD256">
            <v>0</v>
          </cell>
          <cell r="BG256">
            <v>49030.236773401673</v>
          </cell>
          <cell r="BH256">
            <v>252.74672855349812</v>
          </cell>
          <cell r="BI256">
            <v>106285.72930396257</v>
          </cell>
          <cell r="BJ256">
            <v>547.89395567578151</v>
          </cell>
          <cell r="BK256">
            <v>0</v>
          </cell>
          <cell r="BL256">
            <v>0</v>
          </cell>
          <cell r="BM256">
            <v>1848585.1868550833</v>
          </cell>
          <cell r="BN256">
            <v>9529.300472061821</v>
          </cell>
          <cell r="BO256">
            <v>0</v>
          </cell>
          <cell r="BP256">
            <v>0</v>
          </cell>
          <cell r="BY256">
            <v>1714.7511057499</v>
          </cell>
          <cell r="CF256">
            <v>912.64</v>
          </cell>
          <cell r="CG256">
            <v>2142.25</v>
          </cell>
          <cell r="CX256">
            <v>0</v>
          </cell>
          <cell r="CY256">
            <v>0</v>
          </cell>
          <cell r="DB256">
            <v>0</v>
          </cell>
          <cell r="DC256">
            <v>0</v>
          </cell>
          <cell r="DJ256" t="str">
            <v>МОС</v>
          </cell>
          <cell r="DL256">
            <v>41086</v>
          </cell>
          <cell r="DM256">
            <v>450</v>
          </cell>
          <cell r="DO256" t="str">
            <v xml:space="preserve">Плата за одиницю приєднаного теплового навантаження розрахунку за 0,1 Гкал в годину </v>
          </cell>
        </row>
        <row r="257">
          <cell r="AF257">
            <v>39878</v>
          </cell>
          <cell r="AG257">
            <v>1507</v>
          </cell>
          <cell r="AO257">
            <v>4213959.0623804126</v>
          </cell>
          <cell r="AQ257">
            <v>3655010</v>
          </cell>
          <cell r="AY257">
            <v>1529930.6824999999</v>
          </cell>
          <cell r="AZ257">
            <v>10078.435403524581</v>
          </cell>
          <cell r="BC257">
            <v>0</v>
          </cell>
          <cell r="BD257">
            <v>0</v>
          </cell>
          <cell r="BG257">
            <v>38367.559986569548</v>
          </cell>
          <cell r="BH257">
            <v>252.74672855349817</v>
          </cell>
          <cell r="BI257">
            <v>83171.617417077243</v>
          </cell>
          <cell r="BJ257">
            <v>547.8939556757814</v>
          </cell>
          <cell r="BK257">
            <v>0</v>
          </cell>
          <cell r="BL257">
            <v>0</v>
          </cell>
          <cell r="BM257">
            <v>1446570.6819801172</v>
          </cell>
          <cell r="BN257">
            <v>9529.300472061821</v>
          </cell>
          <cell r="BO257">
            <v>0</v>
          </cell>
          <cell r="BP257">
            <v>0</v>
          </cell>
          <cell r="BY257">
            <v>1714.7511057499</v>
          </cell>
          <cell r="CF257">
            <v>714.17</v>
          </cell>
          <cell r="CG257">
            <v>2142.25</v>
          </cell>
          <cell r="CX257">
            <v>0</v>
          </cell>
          <cell r="CY257">
            <v>0</v>
          </cell>
          <cell r="DB257">
            <v>0</v>
          </cell>
          <cell r="DC257">
            <v>0</v>
          </cell>
          <cell r="DJ257" t="str">
            <v>МОС</v>
          </cell>
          <cell r="DL257">
            <v>41086</v>
          </cell>
          <cell r="DM257">
            <v>450</v>
          </cell>
          <cell r="DO257" t="str">
            <v xml:space="preserve">Плата за одиницю приєднаного теплового навантаження розрахунку за 0,1 Гкал в годину </v>
          </cell>
        </row>
        <row r="258">
          <cell r="W258">
            <v>264.8416666666667</v>
          </cell>
          <cell r="AF258">
            <v>39965</v>
          </cell>
          <cell r="AG258" t="str">
            <v xml:space="preserve"> №6/1/2-255, 6/1/2-256</v>
          </cell>
          <cell r="AH258">
            <v>259.73166666666663</v>
          </cell>
          <cell r="AM258">
            <v>99960</v>
          </cell>
          <cell r="AO258">
            <v>26473573.000000004</v>
          </cell>
          <cell r="AQ258">
            <v>25962777.399999999</v>
          </cell>
          <cell r="AU258">
            <v>0</v>
          </cell>
          <cell r="AW258">
            <v>20678214.780000001</v>
          </cell>
          <cell r="AY258">
            <v>0</v>
          </cell>
          <cell r="AZ258">
            <v>0</v>
          </cell>
          <cell r="BA258">
            <v>0</v>
          </cell>
          <cell r="BB258">
            <v>0</v>
          </cell>
          <cell r="BC258">
            <v>0</v>
          </cell>
          <cell r="BD258">
            <v>0</v>
          </cell>
          <cell r="BG258">
            <v>0</v>
          </cell>
          <cell r="BH258">
            <v>0</v>
          </cell>
          <cell r="BI258">
            <v>523900</v>
          </cell>
          <cell r="BJ258">
            <v>5.2410964385754299</v>
          </cell>
          <cell r="BK258">
            <v>0</v>
          </cell>
          <cell r="BL258">
            <v>0</v>
          </cell>
          <cell r="BM258">
            <v>3250721.6</v>
          </cell>
          <cell r="BN258">
            <v>32.520224089635853</v>
          </cell>
          <cell r="BO258">
            <v>0</v>
          </cell>
          <cell r="BP258">
            <v>0</v>
          </cell>
          <cell r="BY258">
            <v>2088.15</v>
          </cell>
          <cell r="CF258">
            <v>0</v>
          </cell>
          <cell r="CG258">
            <v>0</v>
          </cell>
          <cell r="CJ258">
            <v>0</v>
          </cell>
          <cell r="CK258">
            <v>0</v>
          </cell>
          <cell r="CL258">
            <v>0</v>
          </cell>
          <cell r="CM258">
            <v>116098</v>
          </cell>
          <cell r="CN258">
            <v>178.11</v>
          </cell>
          <cell r="CO258">
            <v>311.69</v>
          </cell>
          <cell r="CX258">
            <v>0</v>
          </cell>
          <cell r="CY258">
            <v>0</v>
          </cell>
          <cell r="DB258">
            <v>0</v>
          </cell>
          <cell r="DC258">
            <v>0</v>
          </cell>
          <cell r="DJ258" t="str">
            <v>МОС</v>
          </cell>
          <cell r="DL258">
            <v>40066</v>
          </cell>
          <cell r="DM258" t="str">
            <v>№2212</v>
          </cell>
          <cell r="DO258" t="str">
            <v>Тариф на транспортування, постачання теплової енергії</v>
          </cell>
          <cell r="DT258">
            <v>264.8417</v>
          </cell>
        </row>
        <row r="259">
          <cell r="W259">
            <v>518.49166666666679</v>
          </cell>
          <cell r="AF259">
            <v>39965</v>
          </cell>
          <cell r="AG259" t="str">
            <v xml:space="preserve"> №6/1/2-255, 6/1/2-256</v>
          </cell>
          <cell r="AH259">
            <v>502.66166646452393</v>
          </cell>
          <cell r="AM259">
            <v>8245</v>
          </cell>
          <cell r="AO259">
            <v>4274963.7916666679</v>
          </cell>
          <cell r="AQ259">
            <v>4144445.4399999999</v>
          </cell>
          <cell r="AU259">
            <v>0</v>
          </cell>
          <cell r="AW259">
            <v>3735118.8000000003</v>
          </cell>
          <cell r="AY259">
            <v>0</v>
          </cell>
          <cell r="AZ259">
            <v>0</v>
          </cell>
          <cell r="BA259">
            <v>0</v>
          </cell>
          <cell r="BB259">
            <v>0</v>
          </cell>
          <cell r="BC259">
            <v>0</v>
          </cell>
          <cell r="BD259">
            <v>0</v>
          </cell>
          <cell r="BG259">
            <v>0</v>
          </cell>
          <cell r="BH259">
            <v>0</v>
          </cell>
          <cell r="BI259">
            <v>43203.8</v>
          </cell>
          <cell r="BJ259">
            <v>5.24</v>
          </cell>
          <cell r="BK259">
            <v>0</v>
          </cell>
          <cell r="BL259">
            <v>0</v>
          </cell>
          <cell r="BM259">
            <v>268100</v>
          </cell>
          <cell r="BN259">
            <v>32.516676773802303</v>
          </cell>
          <cell r="BO259">
            <v>0</v>
          </cell>
          <cell r="BP259">
            <v>0</v>
          </cell>
          <cell r="BY259">
            <v>2088.15</v>
          </cell>
          <cell r="CF259">
            <v>0</v>
          </cell>
          <cell r="CG259">
            <v>0</v>
          </cell>
          <cell r="CJ259">
            <v>0</v>
          </cell>
          <cell r="CK259">
            <v>0</v>
          </cell>
          <cell r="CL259">
            <v>0</v>
          </cell>
          <cell r="CM259">
            <v>9576</v>
          </cell>
          <cell r="CN259">
            <v>390.05</v>
          </cell>
          <cell r="CO259">
            <v>832.21</v>
          </cell>
          <cell r="CX259">
            <v>0</v>
          </cell>
          <cell r="CY259">
            <v>0</v>
          </cell>
          <cell r="DB259">
            <v>0</v>
          </cell>
          <cell r="DC259">
            <v>0</v>
          </cell>
          <cell r="DJ259" t="str">
            <v>МОС</v>
          </cell>
          <cell r="DL259">
            <v>41206</v>
          </cell>
          <cell r="DM259" t="str">
            <v>№1264</v>
          </cell>
          <cell r="DT259">
            <v>995.20830000000001</v>
          </cell>
        </row>
        <row r="260">
          <cell r="W260">
            <v>555.40833333333342</v>
          </cell>
          <cell r="AF260">
            <v>39965</v>
          </cell>
          <cell r="AG260" t="str">
            <v xml:space="preserve"> №6/1/2-255, 6/1/2-256</v>
          </cell>
          <cell r="AH260">
            <v>502.66</v>
          </cell>
          <cell r="AM260">
            <v>9825</v>
          </cell>
          <cell r="AO260">
            <v>5456886.8750000009</v>
          </cell>
          <cell r="AQ260">
            <v>4938634.5</v>
          </cell>
          <cell r="AU260">
            <v>0</v>
          </cell>
          <cell r="AW260">
            <v>4450860.55</v>
          </cell>
          <cell r="AY260">
            <v>0</v>
          </cell>
          <cell r="AZ260">
            <v>0</v>
          </cell>
          <cell r="BA260">
            <v>0</v>
          </cell>
          <cell r="BB260">
            <v>0</v>
          </cell>
          <cell r="BC260">
            <v>0</v>
          </cell>
          <cell r="BD260">
            <v>0</v>
          </cell>
          <cell r="BG260">
            <v>0</v>
          </cell>
          <cell r="BH260">
            <v>0</v>
          </cell>
          <cell r="BI260">
            <v>51483</v>
          </cell>
          <cell r="BJ260">
            <v>5.24</v>
          </cell>
          <cell r="BK260">
            <v>0</v>
          </cell>
          <cell r="BL260">
            <v>0</v>
          </cell>
          <cell r="BM260">
            <v>319400</v>
          </cell>
          <cell r="BN260">
            <v>32.5089058524173</v>
          </cell>
          <cell r="BO260">
            <v>0</v>
          </cell>
          <cell r="BP260">
            <v>0</v>
          </cell>
          <cell r="BY260">
            <v>2088.15</v>
          </cell>
          <cell r="CF260">
            <v>0</v>
          </cell>
          <cell r="CG260">
            <v>0</v>
          </cell>
          <cell r="CJ260">
            <v>0</v>
          </cell>
          <cell r="CK260">
            <v>0</v>
          </cell>
          <cell r="CL260">
            <v>0</v>
          </cell>
          <cell r="CM260">
            <v>11411</v>
          </cell>
          <cell r="CN260">
            <v>390.05</v>
          </cell>
          <cell r="CO260">
            <v>832.21</v>
          </cell>
          <cell r="CX260">
            <v>0</v>
          </cell>
          <cell r="CY260">
            <v>0</v>
          </cell>
          <cell r="DB260">
            <v>0</v>
          </cell>
          <cell r="DC260">
            <v>0</v>
          </cell>
          <cell r="DJ260" t="str">
            <v>МОС</v>
          </cell>
          <cell r="DL260">
            <v>41206</v>
          </cell>
          <cell r="DM260" t="str">
            <v>№1264</v>
          </cell>
          <cell r="DT260">
            <v>995.20830000000001</v>
          </cell>
        </row>
        <row r="261">
          <cell r="W261">
            <v>268.09209600000003</v>
          </cell>
          <cell r="AF261">
            <v>40157</v>
          </cell>
          <cell r="AG261" t="str">
            <v>В423/01-15/3805</v>
          </cell>
          <cell r="AH261">
            <v>265.43771934635021</v>
          </cell>
          <cell r="AM261">
            <v>177427.73</v>
          </cell>
          <cell r="AO261">
            <v>47566972.024222091</v>
          </cell>
          <cell r="AQ261">
            <v>47096012</v>
          </cell>
          <cell r="AU261">
            <v>0</v>
          </cell>
          <cell r="AW261">
            <v>0</v>
          </cell>
          <cell r="AY261">
            <v>21306051.478666838</v>
          </cell>
          <cell r="AZ261">
            <v>120.0829852169491</v>
          </cell>
          <cell r="BA261">
            <v>0</v>
          </cell>
          <cell r="BB261">
            <v>0</v>
          </cell>
          <cell r="BC261">
            <v>0</v>
          </cell>
          <cell r="BD261">
            <v>0</v>
          </cell>
          <cell r="BG261">
            <v>0</v>
          </cell>
          <cell r="BH261">
            <v>0</v>
          </cell>
          <cell r="BI261">
            <v>5224127</v>
          </cell>
          <cell r="BJ261">
            <v>29.443689551796666</v>
          </cell>
          <cell r="BK261">
            <v>0</v>
          </cell>
          <cell r="BL261">
            <v>0</v>
          </cell>
          <cell r="BM261">
            <v>14192611.93</v>
          </cell>
          <cell r="BN261">
            <v>79.990945778317737</v>
          </cell>
          <cell r="BO261">
            <v>0</v>
          </cell>
          <cell r="BP261">
            <v>0</v>
          </cell>
          <cell r="BY261">
            <v>2259.2199999999998</v>
          </cell>
          <cell r="CF261">
            <v>29294.050800000001</v>
          </cell>
          <cell r="CG261">
            <v>727.31667000000004</v>
          </cell>
          <cell r="CJ261">
            <v>0</v>
          </cell>
          <cell r="CK261">
            <v>0</v>
          </cell>
          <cell r="CL261">
            <v>0</v>
          </cell>
          <cell r="CM261">
            <v>0</v>
          </cell>
          <cell r="CN261">
            <v>0</v>
          </cell>
          <cell r="CO261">
            <v>0</v>
          </cell>
          <cell r="CX261">
            <v>0</v>
          </cell>
          <cell r="CY261">
            <v>0</v>
          </cell>
          <cell r="DB261">
            <v>0</v>
          </cell>
          <cell r="DC261">
            <v>0</v>
          </cell>
          <cell r="DJ261" t="str">
            <v>НКРЕ</v>
          </cell>
          <cell r="DL261">
            <v>40526</v>
          </cell>
          <cell r="DM261">
            <v>1815</v>
          </cell>
          <cell r="DO261" t="str">
            <v>Тариф на теплову енергію</v>
          </cell>
          <cell r="DT261">
            <v>294.89999999999998</v>
          </cell>
        </row>
        <row r="262">
          <cell r="W262">
            <v>578.70275000000004</v>
          </cell>
          <cell r="AF262">
            <v>40157</v>
          </cell>
          <cell r="AG262" t="str">
            <v>В424/01-15/3806</v>
          </cell>
          <cell r="AH262">
            <v>503.21977478241263</v>
          </cell>
          <cell r="AM262">
            <v>38840.101699999999</v>
          </cell>
          <cell r="AO262">
            <v>22476873.664069675</v>
          </cell>
          <cell r="AQ262">
            <v>19545107.23</v>
          </cell>
          <cell r="AU262">
            <v>0</v>
          </cell>
          <cell r="AW262">
            <v>0</v>
          </cell>
          <cell r="AY262">
            <v>13996658.876526</v>
          </cell>
          <cell r="AZ262">
            <v>360.36617474989777</v>
          </cell>
          <cell r="BA262">
            <v>0</v>
          </cell>
          <cell r="BB262">
            <v>0</v>
          </cell>
          <cell r="BC262">
            <v>0</v>
          </cell>
          <cell r="BD262">
            <v>0</v>
          </cell>
          <cell r="BG262">
            <v>0</v>
          </cell>
          <cell r="BH262">
            <v>0</v>
          </cell>
          <cell r="BI262">
            <v>1143595.8600000001</v>
          </cell>
          <cell r="BJ262">
            <v>29.443688609085186</v>
          </cell>
          <cell r="BK262">
            <v>0</v>
          </cell>
          <cell r="BL262">
            <v>0</v>
          </cell>
          <cell r="BM262">
            <v>3106856.46</v>
          </cell>
          <cell r="BN262">
            <v>79.990945543790886</v>
          </cell>
          <cell r="BO262">
            <v>0</v>
          </cell>
          <cell r="BP262">
            <v>0</v>
          </cell>
          <cell r="BY262">
            <v>2259.2199999999998</v>
          </cell>
          <cell r="CF262">
            <v>6412.6611000000003</v>
          </cell>
          <cell r="CG262">
            <v>2182.66</v>
          </cell>
          <cell r="CJ262">
            <v>0</v>
          </cell>
          <cell r="CK262">
            <v>0</v>
          </cell>
          <cell r="CL262">
            <v>0</v>
          </cell>
          <cell r="CM262">
            <v>0</v>
          </cell>
          <cell r="CN262">
            <v>0</v>
          </cell>
          <cell r="CO262">
            <v>0</v>
          </cell>
          <cell r="CX262">
            <v>0</v>
          </cell>
          <cell r="CY262">
            <v>0</v>
          </cell>
          <cell r="DB262">
            <v>0</v>
          </cell>
          <cell r="DC262">
            <v>0</v>
          </cell>
          <cell r="DJ262" t="str">
            <v>НКРКП</v>
          </cell>
          <cell r="DL262">
            <v>40942</v>
          </cell>
          <cell r="DM262">
            <v>42</v>
          </cell>
          <cell r="DT262">
            <v>864.42</v>
          </cell>
        </row>
        <row r="263">
          <cell r="W263">
            <v>578.70275000000004</v>
          </cell>
          <cell r="AF263">
            <v>40157</v>
          </cell>
          <cell r="AG263" t="str">
            <v>В424/01-15/3806</v>
          </cell>
          <cell r="AH263">
            <v>503.21978082003329</v>
          </cell>
          <cell r="AM263">
            <v>13593.1675</v>
          </cell>
          <cell r="AO263">
            <v>7866403.4134606253</v>
          </cell>
          <cell r="AQ263">
            <v>6840350.7699999996</v>
          </cell>
          <cell r="AU263">
            <v>0</v>
          </cell>
          <cell r="AW263">
            <v>0</v>
          </cell>
          <cell r="AY263">
            <v>4898517.8643460004</v>
          </cell>
          <cell r="AZ263">
            <v>360.36618134412015</v>
          </cell>
          <cell r="BA263">
            <v>0</v>
          </cell>
          <cell r="BB263">
            <v>0</v>
          </cell>
          <cell r="BC263">
            <v>0</v>
          </cell>
          <cell r="BD263">
            <v>0</v>
          </cell>
          <cell r="BG263">
            <v>0</v>
          </cell>
          <cell r="BH263">
            <v>0</v>
          </cell>
          <cell r="BI263">
            <v>400232.99</v>
          </cell>
          <cell r="BJ263">
            <v>29.443688529549863</v>
          </cell>
          <cell r="BK263">
            <v>0</v>
          </cell>
          <cell r="BL263">
            <v>0</v>
          </cell>
          <cell r="BM263">
            <v>1087330.32</v>
          </cell>
          <cell r="BN263">
            <v>79.990945451087839</v>
          </cell>
          <cell r="BO263">
            <v>0</v>
          </cell>
          <cell r="BP263">
            <v>0</v>
          </cell>
          <cell r="BY263">
            <v>2259.2199999999998</v>
          </cell>
          <cell r="CF263">
            <v>2244.2881000000002</v>
          </cell>
          <cell r="CG263">
            <v>2182.66</v>
          </cell>
          <cell r="CJ263">
            <v>0</v>
          </cell>
          <cell r="CK263">
            <v>0</v>
          </cell>
          <cell r="CL263">
            <v>0</v>
          </cell>
          <cell r="CM263">
            <v>0</v>
          </cell>
          <cell r="CN263">
            <v>0</v>
          </cell>
          <cell r="CO263">
            <v>0</v>
          </cell>
          <cell r="CX263">
            <v>0</v>
          </cell>
          <cell r="CY263">
            <v>0</v>
          </cell>
          <cell r="DB263">
            <v>0</v>
          </cell>
          <cell r="DC263">
            <v>0</v>
          </cell>
          <cell r="DJ263" t="str">
            <v>НКРКП</v>
          </cell>
          <cell r="DL263">
            <v>40942</v>
          </cell>
          <cell r="DM263">
            <v>42</v>
          </cell>
          <cell r="DT263">
            <v>864.42</v>
          </cell>
        </row>
        <row r="264">
          <cell r="W264">
            <v>202.5</v>
          </cell>
          <cell r="AF264">
            <v>39786</v>
          </cell>
          <cell r="AG264">
            <v>1142</v>
          </cell>
          <cell r="AH264">
            <v>202.49513122507651</v>
          </cell>
          <cell r="AM264">
            <v>64698</v>
          </cell>
          <cell r="AO264">
            <v>13101345</v>
          </cell>
          <cell r="AQ264">
            <v>13101030</v>
          </cell>
          <cell r="AU264">
            <v>0</v>
          </cell>
          <cell r="AW264">
            <v>0</v>
          </cell>
          <cell r="AY264">
            <v>7482349.2784679998</v>
          </cell>
          <cell r="AZ264">
            <v>115.6503953517574</v>
          </cell>
          <cell r="BA264">
            <v>20478</v>
          </cell>
          <cell r="BB264">
            <v>0.31651673931187979</v>
          </cell>
          <cell r="BC264">
            <v>0</v>
          </cell>
          <cell r="BD264">
            <v>0</v>
          </cell>
          <cell r="BG264">
            <v>0</v>
          </cell>
          <cell r="BH264">
            <v>0</v>
          </cell>
          <cell r="BI264">
            <v>809474</v>
          </cell>
          <cell r="BJ264">
            <v>12.511576864818078</v>
          </cell>
          <cell r="BK264">
            <v>0</v>
          </cell>
          <cell r="BL264">
            <v>0</v>
          </cell>
          <cell r="BM264">
            <v>3669499</v>
          </cell>
          <cell r="BN264">
            <v>56.717348295155958</v>
          </cell>
          <cell r="BO264">
            <v>0</v>
          </cell>
          <cell r="BP264">
            <v>0</v>
          </cell>
          <cell r="BY264">
            <v>2080.52</v>
          </cell>
          <cell r="CF264">
            <v>10287.603999999999</v>
          </cell>
          <cell r="CG264">
            <v>727.31700000000001</v>
          </cell>
          <cell r="CJ264">
            <v>0</v>
          </cell>
          <cell r="CK264">
            <v>0</v>
          </cell>
          <cell r="CL264">
            <v>0</v>
          </cell>
          <cell r="CM264">
            <v>0</v>
          </cell>
          <cell r="CN264">
            <v>0</v>
          </cell>
          <cell r="CO264">
            <v>0</v>
          </cell>
          <cell r="CX264">
            <v>0</v>
          </cell>
          <cell r="CY264">
            <v>0</v>
          </cell>
          <cell r="DB264">
            <v>0</v>
          </cell>
          <cell r="DC264">
            <v>0</v>
          </cell>
          <cell r="DJ264" t="str">
            <v>НКРЕ</v>
          </cell>
          <cell r="DL264">
            <v>40526</v>
          </cell>
          <cell r="DM264">
            <v>1754</v>
          </cell>
          <cell r="DO264" t="str">
            <v>тариф на теплову енергію</v>
          </cell>
          <cell r="DT264">
            <v>222.75</v>
          </cell>
        </row>
        <row r="265">
          <cell r="W265">
            <v>533.62</v>
          </cell>
          <cell r="AF265">
            <v>39878</v>
          </cell>
          <cell r="AG265">
            <v>1503</v>
          </cell>
          <cell r="AH265">
            <v>437.3914342034526</v>
          </cell>
          <cell r="AM265">
            <v>16741</v>
          </cell>
          <cell r="AO265">
            <v>8933332.4199999999</v>
          </cell>
          <cell r="AQ265">
            <v>7322370</v>
          </cell>
          <cell r="AU265">
            <v>0</v>
          </cell>
          <cell r="AW265">
            <v>0</v>
          </cell>
          <cell r="AY265">
            <v>5944520.9560000002</v>
          </cell>
          <cell r="AZ265">
            <v>355.08756681201839</v>
          </cell>
          <cell r="BA265">
            <v>0</v>
          </cell>
          <cell r="BB265">
            <v>0</v>
          </cell>
          <cell r="BC265">
            <v>0</v>
          </cell>
          <cell r="BD265">
            <v>0</v>
          </cell>
          <cell r="BG265">
            <v>0</v>
          </cell>
          <cell r="BH265">
            <v>0</v>
          </cell>
          <cell r="BI265">
            <v>211126</v>
          </cell>
          <cell r="BJ265">
            <v>12.611313541604444</v>
          </cell>
          <cell r="BK265">
            <v>0</v>
          </cell>
          <cell r="BL265">
            <v>0</v>
          </cell>
          <cell r="BM265">
            <v>949501</v>
          </cell>
          <cell r="BN265">
            <v>56.717101726300697</v>
          </cell>
          <cell r="BO265">
            <v>0</v>
          </cell>
          <cell r="BP265">
            <v>0</v>
          </cell>
          <cell r="BY265">
            <v>2080.52</v>
          </cell>
          <cell r="CF265">
            <v>2774.8960000000002</v>
          </cell>
          <cell r="CG265">
            <v>2142.25</v>
          </cell>
          <cell r="CJ265">
            <v>0</v>
          </cell>
          <cell r="CK265">
            <v>0</v>
          </cell>
          <cell r="CL265">
            <v>0</v>
          </cell>
          <cell r="CM265">
            <v>0</v>
          </cell>
          <cell r="CN265">
            <v>0</v>
          </cell>
          <cell r="CO265">
            <v>0</v>
          </cell>
          <cell r="CX265">
            <v>0</v>
          </cell>
          <cell r="CY265">
            <v>0</v>
          </cell>
          <cell r="DB265">
            <v>0</v>
          </cell>
          <cell r="DC265">
            <v>0</v>
          </cell>
          <cell r="DJ265" t="str">
            <v>НКРКП</v>
          </cell>
          <cell r="DL265">
            <v>40816</v>
          </cell>
          <cell r="DM265">
            <v>95</v>
          </cell>
          <cell r="DT265">
            <v>799.93</v>
          </cell>
        </row>
        <row r="266">
          <cell r="W266">
            <v>533.62</v>
          </cell>
          <cell r="AF266">
            <v>39878</v>
          </cell>
          <cell r="AG266">
            <v>1504</v>
          </cell>
          <cell r="AH266">
            <v>436.9666340235031</v>
          </cell>
          <cell r="AM266">
            <v>5718.4</v>
          </cell>
          <cell r="AO266">
            <v>3051452.608</v>
          </cell>
          <cell r="AQ266">
            <v>2498750</v>
          </cell>
          <cell r="AU266">
            <v>0</v>
          </cell>
          <cell r="AW266">
            <v>0</v>
          </cell>
          <cell r="AY266">
            <v>2026831.9967500002</v>
          </cell>
          <cell r="AZ266">
            <v>354.44040234156415</v>
          </cell>
          <cell r="BA266">
            <v>0</v>
          </cell>
          <cell r="BB266">
            <v>0</v>
          </cell>
          <cell r="BC266">
            <v>0</v>
          </cell>
          <cell r="BD266">
            <v>0</v>
          </cell>
          <cell r="BG266">
            <v>0</v>
          </cell>
          <cell r="BH266">
            <v>0</v>
          </cell>
          <cell r="BI266">
            <v>73286</v>
          </cell>
          <cell r="BJ266">
            <v>12.81582260772244</v>
          </cell>
          <cell r="BK266">
            <v>0</v>
          </cell>
          <cell r="BL266">
            <v>0</v>
          </cell>
          <cell r="BM266">
            <v>324334</v>
          </cell>
          <cell r="BN266">
            <v>56.717613318410748</v>
          </cell>
          <cell r="BO266">
            <v>0</v>
          </cell>
          <cell r="BP266">
            <v>0</v>
          </cell>
          <cell r="BY266">
            <v>2080.52</v>
          </cell>
          <cell r="CF266">
            <v>946.12300000000005</v>
          </cell>
          <cell r="CG266">
            <v>2142.25</v>
          </cell>
          <cell r="CJ266">
            <v>0</v>
          </cell>
          <cell r="CK266">
            <v>0</v>
          </cell>
          <cell r="CL266">
            <v>0</v>
          </cell>
          <cell r="CM266">
            <v>0</v>
          </cell>
          <cell r="CN266">
            <v>0</v>
          </cell>
          <cell r="CO266">
            <v>0</v>
          </cell>
          <cell r="CX266">
            <v>0</v>
          </cell>
          <cell r="CY266">
            <v>0</v>
          </cell>
          <cell r="DB266">
            <v>0</v>
          </cell>
          <cell r="DC266">
            <v>0</v>
          </cell>
          <cell r="DJ266" t="str">
            <v>НКРКП</v>
          </cell>
          <cell r="DL266">
            <v>40816</v>
          </cell>
          <cell r="DM266">
            <v>95</v>
          </cell>
          <cell r="DT266">
            <v>799.93</v>
          </cell>
        </row>
        <row r="267">
          <cell r="W267">
            <v>542.55999999999995</v>
          </cell>
          <cell r="AF267">
            <v>39878</v>
          </cell>
          <cell r="AG267">
            <v>1505</v>
          </cell>
          <cell r="AH267">
            <v>484.42557803468208</v>
          </cell>
          <cell r="AM267">
            <v>2768</v>
          </cell>
          <cell r="AO267">
            <v>1501806.0799999998</v>
          </cell>
          <cell r="AQ267">
            <v>1340890</v>
          </cell>
          <cell r="AU267">
            <v>0</v>
          </cell>
          <cell r="AW267">
            <v>0</v>
          </cell>
          <cell r="AY267">
            <v>1045156.6455</v>
          </cell>
          <cell r="AZ267">
            <v>377.58549331647396</v>
          </cell>
          <cell r="BA267">
            <v>0</v>
          </cell>
          <cell r="BB267">
            <v>0</v>
          </cell>
          <cell r="BC267">
            <v>0</v>
          </cell>
          <cell r="BD267">
            <v>0</v>
          </cell>
          <cell r="BG267">
            <v>0</v>
          </cell>
          <cell r="BH267">
            <v>0</v>
          </cell>
          <cell r="BI267">
            <v>36118</v>
          </cell>
          <cell r="BJ267">
            <v>13.048410404624278</v>
          </cell>
          <cell r="BK267">
            <v>0</v>
          </cell>
          <cell r="BL267">
            <v>0</v>
          </cell>
          <cell r="BM267">
            <v>216543</v>
          </cell>
          <cell r="BN267">
            <v>78.230852601156073</v>
          </cell>
          <cell r="BO267">
            <v>0</v>
          </cell>
          <cell r="BP267">
            <v>0</v>
          </cell>
          <cell r="BY267">
            <v>2255.66</v>
          </cell>
          <cell r="CF267">
            <v>487.87799999999999</v>
          </cell>
          <cell r="CG267">
            <v>2142.25</v>
          </cell>
          <cell r="CJ267">
            <v>0</v>
          </cell>
          <cell r="CK267">
            <v>0</v>
          </cell>
          <cell r="CL267">
            <v>0</v>
          </cell>
          <cell r="CM267">
            <v>0</v>
          </cell>
          <cell r="CN267">
            <v>0</v>
          </cell>
          <cell r="CO267">
            <v>0</v>
          </cell>
          <cell r="CX267">
            <v>0</v>
          </cell>
          <cell r="CY267">
            <v>0</v>
          </cell>
          <cell r="DB267">
            <v>0</v>
          </cell>
          <cell r="DC267">
            <v>0</v>
          </cell>
          <cell r="DJ267" t="str">
            <v>НКРКП</v>
          </cell>
          <cell r="DL267">
            <v>40816</v>
          </cell>
          <cell r="DM267">
            <v>95</v>
          </cell>
          <cell r="DT267">
            <v>826.28</v>
          </cell>
        </row>
        <row r="268">
          <cell r="W268">
            <v>255.43</v>
          </cell>
          <cell r="AF268">
            <v>40268</v>
          </cell>
          <cell r="AG268">
            <v>806</v>
          </cell>
          <cell r="AH268">
            <v>255.43</v>
          </cell>
          <cell r="AM268">
            <v>16392.401049211134</v>
          </cell>
          <cell r="AO268">
            <v>4187111</v>
          </cell>
          <cell r="AQ268">
            <v>4187111</v>
          </cell>
          <cell r="AU268">
            <v>0</v>
          </cell>
          <cell r="AW268">
            <v>0</v>
          </cell>
          <cell r="AY268">
            <v>1967326</v>
          </cell>
          <cell r="AZ268">
            <v>120.01451124176073</v>
          </cell>
          <cell r="BA268">
            <v>0</v>
          </cell>
          <cell r="BB268">
            <v>0</v>
          </cell>
          <cell r="BC268">
            <v>0</v>
          </cell>
          <cell r="BD268">
            <v>0</v>
          </cell>
          <cell r="BG268">
            <v>0</v>
          </cell>
          <cell r="BH268">
            <v>0</v>
          </cell>
          <cell r="BI268">
            <v>441549</v>
          </cell>
          <cell r="BJ268">
            <v>26.936200418379165</v>
          </cell>
          <cell r="BK268">
            <v>0</v>
          </cell>
          <cell r="BL268">
            <v>0</v>
          </cell>
          <cell r="BM268">
            <v>1474007</v>
          </cell>
          <cell r="BN268">
            <v>89.920140165856608</v>
          </cell>
          <cell r="BO268">
            <v>0</v>
          </cell>
          <cell r="BP268">
            <v>0</v>
          </cell>
          <cell r="BY268">
            <v>3485.58</v>
          </cell>
          <cell r="CF268">
            <v>2704.8974316669414</v>
          </cell>
          <cell r="CG268">
            <v>727.32</v>
          </cell>
          <cell r="CJ268">
            <v>0</v>
          </cell>
          <cell r="CK268">
            <v>0</v>
          </cell>
          <cell r="CL268">
            <v>0</v>
          </cell>
          <cell r="CM268">
            <v>0</v>
          </cell>
          <cell r="CN268">
            <v>0</v>
          </cell>
          <cell r="CO268">
            <v>0</v>
          </cell>
          <cell r="CX268">
            <v>0</v>
          </cell>
          <cell r="CY268">
            <v>0</v>
          </cell>
          <cell r="DB268">
            <v>0</v>
          </cell>
          <cell r="DC268">
            <v>0</v>
          </cell>
          <cell r="DJ268" t="str">
            <v>НКРЕ</v>
          </cell>
          <cell r="DL268">
            <v>40526</v>
          </cell>
          <cell r="DM268">
            <v>1804</v>
          </cell>
          <cell r="DO268" t="str">
            <v>тариф на теплову енергію для населення населенного пункту м.Боярка</v>
          </cell>
          <cell r="DT268">
            <v>280.97000000000003</v>
          </cell>
        </row>
        <row r="269">
          <cell r="W269">
            <v>572.70000000000005</v>
          </cell>
          <cell r="AF269">
            <v>40268</v>
          </cell>
          <cell r="AG269">
            <v>805</v>
          </cell>
          <cell r="AH269">
            <v>498.0000096426582</v>
          </cell>
          <cell r="AM269">
            <v>9017.8994237820843</v>
          </cell>
          <cell r="AO269">
            <v>5164551</v>
          </cell>
          <cell r="AQ269">
            <v>4490914</v>
          </cell>
          <cell r="AU269">
            <v>0</v>
          </cell>
          <cell r="AW269">
            <v>0</v>
          </cell>
          <cell r="AY269">
            <v>3021077.5</v>
          </cell>
          <cell r="AZ269">
            <v>335.00900354164384</v>
          </cell>
          <cell r="BA269">
            <v>0</v>
          </cell>
          <cell r="BB269">
            <v>0</v>
          </cell>
          <cell r="BC269">
            <v>0</v>
          </cell>
          <cell r="BD269">
            <v>0</v>
          </cell>
          <cell r="BG269">
            <v>0</v>
          </cell>
          <cell r="BH269">
            <v>0</v>
          </cell>
          <cell r="BI269">
            <v>243457</v>
          </cell>
          <cell r="BJ269">
            <v>26.997085303252888</v>
          </cell>
          <cell r="BK269">
            <v>0</v>
          </cell>
          <cell r="BL269">
            <v>0</v>
          </cell>
          <cell r="BM269">
            <v>1042053</v>
          </cell>
          <cell r="BN269">
            <v>115.55385029598895</v>
          </cell>
          <cell r="BO269">
            <v>0</v>
          </cell>
          <cell r="BP269">
            <v>0</v>
          </cell>
          <cell r="BY269">
            <v>3485.58</v>
          </cell>
          <cell r="CF269">
            <v>1384.1264787003015</v>
          </cell>
          <cell r="CG269">
            <v>2182.66</v>
          </cell>
          <cell r="CJ269">
            <v>0</v>
          </cell>
          <cell r="CK269">
            <v>0</v>
          </cell>
          <cell r="CL269">
            <v>0</v>
          </cell>
          <cell r="CM269">
            <v>0</v>
          </cell>
          <cell r="CN269">
            <v>0</v>
          </cell>
          <cell r="CO269">
            <v>0</v>
          </cell>
          <cell r="CX269">
            <v>0</v>
          </cell>
          <cell r="CY269">
            <v>0</v>
          </cell>
          <cell r="DB269">
            <v>0</v>
          </cell>
          <cell r="DC269">
            <v>0</v>
          </cell>
          <cell r="DJ269" t="str">
            <v>НКРКП</v>
          </cell>
          <cell r="DL269">
            <v>40816</v>
          </cell>
          <cell r="DM269">
            <v>43</v>
          </cell>
          <cell r="DT269">
            <v>822.21</v>
          </cell>
        </row>
        <row r="270">
          <cell r="W270">
            <v>617.55999999999995</v>
          </cell>
          <cell r="AF270">
            <v>40268</v>
          </cell>
          <cell r="AG270">
            <v>804</v>
          </cell>
          <cell r="AH270">
            <v>498.03457037363029</v>
          </cell>
          <cell r="AM270">
            <v>5956.8997344387599</v>
          </cell>
          <cell r="AO270">
            <v>3678743</v>
          </cell>
          <cell r="AQ270">
            <v>2966742</v>
          </cell>
          <cell r="AU270">
            <v>0</v>
          </cell>
          <cell r="AW270">
            <v>0</v>
          </cell>
          <cell r="AY270">
            <v>2158770</v>
          </cell>
          <cell r="AZ270">
            <v>362.39824342173392</v>
          </cell>
          <cell r="BA270">
            <v>0</v>
          </cell>
          <cell r="BB270">
            <v>0</v>
          </cell>
          <cell r="BC270">
            <v>0</v>
          </cell>
          <cell r="BD270">
            <v>0</v>
          </cell>
          <cell r="BG270">
            <v>0</v>
          </cell>
          <cell r="BH270">
            <v>0</v>
          </cell>
          <cell r="BI270">
            <v>160822</v>
          </cell>
          <cell r="BJ270">
            <v>26.997600626083415</v>
          </cell>
          <cell r="BK270">
            <v>0</v>
          </cell>
          <cell r="BL270">
            <v>0</v>
          </cell>
          <cell r="BM270">
            <v>533100</v>
          </cell>
          <cell r="BN270">
            <v>89.492861012579553</v>
          </cell>
          <cell r="BO270">
            <v>0</v>
          </cell>
          <cell r="BP270">
            <v>0</v>
          </cell>
          <cell r="BY270">
            <v>3485.58</v>
          </cell>
          <cell r="CF270">
            <v>989.05463975149598</v>
          </cell>
          <cell r="CG270">
            <v>2182.66</v>
          </cell>
          <cell r="CJ270">
            <v>0</v>
          </cell>
          <cell r="CK270">
            <v>0</v>
          </cell>
          <cell r="CL270">
            <v>0</v>
          </cell>
          <cell r="CM270">
            <v>0</v>
          </cell>
          <cell r="CN270">
            <v>0</v>
          </cell>
          <cell r="CO270">
            <v>0</v>
          </cell>
          <cell r="CX270">
            <v>0</v>
          </cell>
          <cell r="CY270">
            <v>0</v>
          </cell>
          <cell r="DB270">
            <v>0</v>
          </cell>
          <cell r="DC270">
            <v>0</v>
          </cell>
          <cell r="DJ270" t="str">
            <v>НКРКП</v>
          </cell>
          <cell r="DL270">
            <v>40816</v>
          </cell>
          <cell r="DM270">
            <v>43</v>
          </cell>
          <cell r="DT270">
            <v>867.07</v>
          </cell>
        </row>
        <row r="271">
          <cell r="W271">
            <v>467.04</v>
          </cell>
          <cell r="AF271">
            <v>40268</v>
          </cell>
          <cell r="AG271">
            <v>810</v>
          </cell>
          <cell r="AH271">
            <v>449.08251648753924</v>
          </cell>
          <cell r="AM271">
            <v>155.11947584789311</v>
          </cell>
          <cell r="AO271">
            <v>72447</v>
          </cell>
          <cell r="AQ271">
            <v>69661.444569999905</v>
          </cell>
          <cell r="AU271">
            <v>0</v>
          </cell>
          <cell r="AW271">
            <v>0</v>
          </cell>
          <cell r="AY271">
            <v>18684.247347392949</v>
          </cell>
          <cell r="AZ271">
            <v>120.45068644838852</v>
          </cell>
          <cell r="BA271">
            <v>0</v>
          </cell>
          <cell r="BB271">
            <v>0</v>
          </cell>
          <cell r="BC271">
            <v>0</v>
          </cell>
          <cell r="BD271">
            <v>0</v>
          </cell>
          <cell r="BG271">
            <v>0</v>
          </cell>
          <cell r="BH271">
            <v>0</v>
          </cell>
          <cell r="BI271">
            <v>6968.4666660000003</v>
          </cell>
          <cell r="BJ271">
            <v>44.923222102897846</v>
          </cell>
          <cell r="BK271">
            <v>0</v>
          </cell>
          <cell r="BL271">
            <v>0</v>
          </cell>
          <cell r="BM271">
            <v>38513.445899899998</v>
          </cell>
          <cell r="BN271">
            <v>248.28246543113303</v>
          </cell>
          <cell r="BO271">
            <v>0</v>
          </cell>
          <cell r="BP271">
            <v>0</v>
          </cell>
          <cell r="BY271">
            <v>3485.58</v>
          </cell>
          <cell r="CF271">
            <v>25.689008964417312</v>
          </cell>
          <cell r="CG271">
            <v>727.324568</v>
          </cell>
          <cell r="CJ271">
            <v>0</v>
          </cell>
          <cell r="CK271">
            <v>0</v>
          </cell>
          <cell r="CL271">
            <v>0</v>
          </cell>
          <cell r="CM271">
            <v>0</v>
          </cell>
          <cell r="CN271">
            <v>0</v>
          </cell>
          <cell r="CO271">
            <v>0</v>
          </cell>
          <cell r="CX271">
            <v>0</v>
          </cell>
          <cell r="CY271">
            <v>0</v>
          </cell>
          <cell r="DB271">
            <v>0</v>
          </cell>
          <cell r="DC271">
            <v>0</v>
          </cell>
          <cell r="DJ271" t="str">
            <v>НКРЕ</v>
          </cell>
          <cell r="DL271">
            <v>40526</v>
          </cell>
          <cell r="DM271">
            <v>1804</v>
          </cell>
          <cell r="DO271" t="str">
            <v>тариф на теплову енергію для населення населенного пункту с. Гореничі</v>
          </cell>
          <cell r="DT271">
            <v>513.74</v>
          </cell>
        </row>
        <row r="272">
          <cell r="W272">
            <v>820.83</v>
          </cell>
          <cell r="AF272">
            <v>40268</v>
          </cell>
          <cell r="AG272">
            <v>809</v>
          </cell>
          <cell r="AH272">
            <v>723.19413178563548</v>
          </cell>
          <cell r="AM272">
            <v>502.10031309771813</v>
          </cell>
          <cell r="AO272">
            <v>412139</v>
          </cell>
          <cell r="AQ272">
            <v>363116</v>
          </cell>
          <cell r="AU272">
            <v>0</v>
          </cell>
          <cell r="AW272">
            <v>0</v>
          </cell>
          <cell r="AY272">
            <v>157987.72</v>
          </cell>
          <cell r="AZ272">
            <v>314.65369743605919</v>
          </cell>
          <cell r="BA272">
            <v>0</v>
          </cell>
          <cell r="BB272">
            <v>0</v>
          </cell>
          <cell r="BC272">
            <v>0</v>
          </cell>
          <cell r="BD272">
            <v>0</v>
          </cell>
          <cell r="BG272">
            <v>0</v>
          </cell>
          <cell r="BH272">
            <v>0</v>
          </cell>
          <cell r="BI272">
            <v>26889.466659999998</v>
          </cell>
          <cell r="BJ272">
            <v>53.553973097735955</v>
          </cell>
          <cell r="BK272">
            <v>0</v>
          </cell>
          <cell r="BL272">
            <v>0</v>
          </cell>
          <cell r="BM272">
            <v>154023</v>
          </cell>
          <cell r="BN272">
            <v>306.75742671768506</v>
          </cell>
          <cell r="BO272">
            <v>0</v>
          </cell>
          <cell r="BP272">
            <v>0</v>
          </cell>
          <cell r="BY272">
            <v>3485.58</v>
          </cell>
          <cell r="CF272">
            <v>72.383110516525718</v>
          </cell>
          <cell r="CG272">
            <v>2182.66</v>
          </cell>
          <cell r="CJ272">
            <v>0</v>
          </cell>
          <cell r="CK272">
            <v>0</v>
          </cell>
          <cell r="CL272">
            <v>0</v>
          </cell>
          <cell r="CM272">
            <v>0</v>
          </cell>
          <cell r="CN272">
            <v>0</v>
          </cell>
          <cell r="CO272">
            <v>0</v>
          </cell>
          <cell r="CX272">
            <v>0</v>
          </cell>
          <cell r="CY272">
            <v>0</v>
          </cell>
          <cell r="DB272">
            <v>0</v>
          </cell>
          <cell r="DC272">
            <v>0</v>
          </cell>
          <cell r="DJ272" t="str">
            <v>НКРКП</v>
          </cell>
          <cell r="DL272">
            <v>40816</v>
          </cell>
          <cell r="DM272">
            <v>43</v>
          </cell>
          <cell r="DT272">
            <v>999.9</v>
          </cell>
        </row>
        <row r="273">
          <cell r="W273">
            <v>805.57</v>
          </cell>
          <cell r="AF273">
            <v>40268</v>
          </cell>
          <cell r="AG273">
            <v>796</v>
          </cell>
          <cell r="AH273">
            <v>752.87157227941725</v>
          </cell>
          <cell r="AM273">
            <v>267.19962262745634</v>
          </cell>
          <cell r="AO273">
            <v>215248</v>
          </cell>
          <cell r="AQ273">
            <v>201167</v>
          </cell>
          <cell r="AU273">
            <v>0</v>
          </cell>
          <cell r="AW273">
            <v>0</v>
          </cell>
          <cell r="AY273">
            <v>16544.888787809352</v>
          </cell>
          <cell r="AZ273">
            <v>61.919581416763826</v>
          </cell>
          <cell r="BA273">
            <v>0</v>
          </cell>
          <cell r="BB273">
            <v>0</v>
          </cell>
          <cell r="BC273">
            <v>0</v>
          </cell>
          <cell r="BD273">
            <v>0</v>
          </cell>
          <cell r="BG273">
            <v>0</v>
          </cell>
          <cell r="BH273">
            <v>0</v>
          </cell>
          <cell r="BI273">
            <v>12197</v>
          </cell>
          <cell r="BJ273">
            <v>45.64751955883446</v>
          </cell>
          <cell r="BK273">
            <v>0</v>
          </cell>
          <cell r="BL273">
            <v>0</v>
          </cell>
          <cell r="BM273">
            <v>157250</v>
          </cell>
          <cell r="BN273">
            <v>588.51131020961873</v>
          </cell>
          <cell r="BO273">
            <v>0</v>
          </cell>
          <cell r="BP273">
            <v>0</v>
          </cell>
          <cell r="BY273">
            <v>3485.58</v>
          </cell>
          <cell r="CF273">
            <v>22.747896386734858</v>
          </cell>
          <cell r="CG273">
            <v>727.31511109999997</v>
          </cell>
          <cell r="CJ273">
            <v>0</v>
          </cell>
          <cell r="CK273">
            <v>0</v>
          </cell>
          <cell r="CL273">
            <v>0</v>
          </cell>
          <cell r="CM273">
            <v>0</v>
          </cell>
          <cell r="CN273">
            <v>0</v>
          </cell>
          <cell r="CO273">
            <v>0</v>
          </cell>
          <cell r="CX273">
            <v>0</v>
          </cell>
          <cell r="CY273">
            <v>0</v>
          </cell>
          <cell r="DB273">
            <v>0</v>
          </cell>
          <cell r="DC273">
            <v>0</v>
          </cell>
          <cell r="DJ273" t="str">
            <v>НКРЕ</v>
          </cell>
          <cell r="DL273">
            <v>40526</v>
          </cell>
          <cell r="DM273">
            <v>1804</v>
          </cell>
          <cell r="DO273" t="str">
            <v>тариф на теплову енергію для населення населенного пункту с. Музичі</v>
          </cell>
          <cell r="DT273">
            <v>886.14444500000002</v>
          </cell>
        </row>
        <row r="274">
          <cell r="W274">
            <v>1010.86</v>
          </cell>
          <cell r="AF274">
            <v>40268</v>
          </cell>
          <cell r="AG274">
            <v>797</v>
          </cell>
          <cell r="AH274">
            <v>886.72002424194966</v>
          </cell>
          <cell r="AM274">
            <v>555.80001187108007</v>
          </cell>
          <cell r="AO274">
            <v>561836</v>
          </cell>
          <cell r="AQ274">
            <v>492839</v>
          </cell>
          <cell r="AU274">
            <v>0</v>
          </cell>
          <cell r="AW274">
            <v>0</v>
          </cell>
          <cell r="AY274">
            <v>99737.746548489784</v>
          </cell>
          <cell r="AZ274">
            <v>179.44898240056952</v>
          </cell>
          <cell r="BA274">
            <v>0</v>
          </cell>
          <cell r="BB274">
            <v>0</v>
          </cell>
          <cell r="BC274">
            <v>0</v>
          </cell>
          <cell r="BD274">
            <v>0</v>
          </cell>
          <cell r="BG274">
            <v>0</v>
          </cell>
          <cell r="BH274">
            <v>0</v>
          </cell>
          <cell r="BI274">
            <v>24766</v>
          </cell>
          <cell r="BJ274">
            <v>44.559193002940361</v>
          </cell>
          <cell r="BK274">
            <v>0</v>
          </cell>
          <cell r="BL274">
            <v>0</v>
          </cell>
          <cell r="BM274">
            <v>332062</v>
          </cell>
          <cell r="BN274">
            <v>597.44870980143673</v>
          </cell>
          <cell r="BO274">
            <v>0</v>
          </cell>
          <cell r="BP274">
            <v>0</v>
          </cell>
          <cell r="BY274">
            <v>3485.58</v>
          </cell>
          <cell r="CF274">
            <v>45.695605362264395</v>
          </cell>
          <cell r="CG274">
            <v>2182.6551100000001</v>
          </cell>
          <cell r="CJ274">
            <v>0</v>
          </cell>
          <cell r="CK274">
            <v>0</v>
          </cell>
          <cell r="CL274">
            <v>0</v>
          </cell>
          <cell r="CM274">
            <v>0</v>
          </cell>
          <cell r="CN274">
            <v>0</v>
          </cell>
          <cell r="CO274">
            <v>0</v>
          </cell>
          <cell r="CX274">
            <v>0</v>
          </cell>
          <cell r="CY274">
            <v>0</v>
          </cell>
          <cell r="DB274">
            <v>0</v>
          </cell>
          <cell r="DC274">
            <v>0</v>
          </cell>
          <cell r="DJ274" t="str">
            <v>НКРКП</v>
          </cell>
          <cell r="DL274">
            <v>40816</v>
          </cell>
          <cell r="DM274">
            <v>43</v>
          </cell>
          <cell r="DT274">
            <v>1019.73</v>
          </cell>
        </row>
        <row r="275">
          <cell r="W275">
            <v>222.24</v>
          </cell>
          <cell r="AF275">
            <v>40268</v>
          </cell>
          <cell r="AG275">
            <v>779</v>
          </cell>
          <cell r="AH275">
            <v>222.24023965848275</v>
          </cell>
          <cell r="AM275">
            <v>1919.3979481641468</v>
          </cell>
          <cell r="AO275">
            <v>426567</v>
          </cell>
          <cell r="AQ275">
            <v>426567.46</v>
          </cell>
          <cell r="AU275">
            <v>0</v>
          </cell>
          <cell r="AW275">
            <v>0</v>
          </cell>
          <cell r="AY275">
            <v>184184</v>
          </cell>
          <cell r="AZ275">
            <v>95.959256482568975</v>
          </cell>
          <cell r="BA275">
            <v>0</v>
          </cell>
          <cell r="BB275">
            <v>0</v>
          </cell>
          <cell r="BC275">
            <v>0</v>
          </cell>
          <cell r="BD275">
            <v>0</v>
          </cell>
          <cell r="BG275">
            <v>0</v>
          </cell>
          <cell r="BH275">
            <v>0</v>
          </cell>
          <cell r="BI275">
            <v>42244</v>
          </cell>
          <cell r="BJ275">
            <v>22.008984661260719</v>
          </cell>
          <cell r="BK275">
            <v>0</v>
          </cell>
          <cell r="BL275">
            <v>0</v>
          </cell>
          <cell r="BM275">
            <v>175084.44566</v>
          </cell>
          <cell r="BN275">
            <v>91.218418685642348</v>
          </cell>
          <cell r="BO275">
            <v>0</v>
          </cell>
          <cell r="BP275">
            <v>0</v>
          </cell>
          <cell r="BY275">
            <v>3485.58</v>
          </cell>
          <cell r="CF275">
            <v>253.23824184188604</v>
          </cell>
          <cell r="CG275">
            <v>727.31511109999997</v>
          </cell>
          <cell r="CJ275">
            <v>0</v>
          </cell>
          <cell r="CK275">
            <v>0</v>
          </cell>
          <cell r="CL275">
            <v>0</v>
          </cell>
          <cell r="CM275">
            <v>0</v>
          </cell>
          <cell r="CN275">
            <v>0</v>
          </cell>
          <cell r="CO275">
            <v>0</v>
          </cell>
          <cell r="CX275">
            <v>0</v>
          </cell>
          <cell r="CY275">
            <v>0</v>
          </cell>
          <cell r="DB275">
            <v>0</v>
          </cell>
          <cell r="DC275">
            <v>0</v>
          </cell>
          <cell r="DJ275" t="str">
            <v>НКРЕ</v>
          </cell>
          <cell r="DL275">
            <v>40526</v>
          </cell>
          <cell r="DM275">
            <v>1804</v>
          </cell>
          <cell r="DO275" t="str">
            <v>тариф на теплову енергію для населення населенного пункту с. Семиполки</v>
          </cell>
          <cell r="DT275">
            <v>244.46</v>
          </cell>
        </row>
        <row r="276">
          <cell r="W276">
            <v>710.44</v>
          </cell>
          <cell r="AF276">
            <v>40268</v>
          </cell>
          <cell r="AG276">
            <v>791</v>
          </cell>
          <cell r="AH276">
            <v>623.18990174171051</v>
          </cell>
          <cell r="AM276">
            <v>4219.8004053825798</v>
          </cell>
          <cell r="AO276">
            <v>2997915</v>
          </cell>
          <cell r="AQ276">
            <v>2629737</v>
          </cell>
          <cell r="AU276">
            <v>0</v>
          </cell>
          <cell r="AW276">
            <v>0</v>
          </cell>
          <cell r="AY276">
            <v>1724203.9999999998</v>
          </cell>
          <cell r="AZ276">
            <v>408.59847252507154</v>
          </cell>
          <cell r="BA276">
            <v>0</v>
          </cell>
          <cell r="BB276">
            <v>0</v>
          </cell>
          <cell r="BC276">
            <v>0</v>
          </cell>
          <cell r="BD276">
            <v>0</v>
          </cell>
          <cell r="BG276">
            <v>0</v>
          </cell>
          <cell r="BH276">
            <v>0</v>
          </cell>
          <cell r="BI276">
            <v>275189</v>
          </cell>
          <cell r="BJ276">
            <v>65.213747941486005</v>
          </cell>
          <cell r="BK276">
            <v>0</v>
          </cell>
          <cell r="BL276">
            <v>0</v>
          </cell>
          <cell r="BM276">
            <v>504008.45666600001</v>
          </cell>
          <cell r="BN276">
            <v>119.43893270949745</v>
          </cell>
          <cell r="BO276">
            <v>0</v>
          </cell>
          <cell r="BP276">
            <v>0</v>
          </cell>
          <cell r="BY276">
            <v>3485.58</v>
          </cell>
          <cell r="CF276">
            <v>789.95714535953402</v>
          </cell>
          <cell r="CG276">
            <v>2182.6551100000001</v>
          </cell>
          <cell r="CJ276">
            <v>0</v>
          </cell>
          <cell r="CK276">
            <v>0</v>
          </cell>
          <cell r="CL276">
            <v>0</v>
          </cell>
          <cell r="CM276">
            <v>0</v>
          </cell>
          <cell r="CN276">
            <v>0</v>
          </cell>
          <cell r="CO276">
            <v>0</v>
          </cell>
          <cell r="CX276">
            <v>0</v>
          </cell>
          <cell r="CY276">
            <v>0</v>
          </cell>
          <cell r="DB276">
            <v>0</v>
          </cell>
          <cell r="DC276">
            <v>0</v>
          </cell>
          <cell r="DJ276" t="str">
            <v>НКРКП</v>
          </cell>
          <cell r="DL276">
            <v>40816</v>
          </cell>
          <cell r="DM276">
            <v>43</v>
          </cell>
          <cell r="DT276">
            <v>999.9</v>
          </cell>
        </row>
        <row r="277">
          <cell r="W277">
            <v>934.79</v>
          </cell>
          <cell r="AF277">
            <v>40268</v>
          </cell>
          <cell r="AG277">
            <v>792</v>
          </cell>
          <cell r="AH277">
            <v>623.19055555555553</v>
          </cell>
          <cell r="AM277">
            <v>18</v>
          </cell>
          <cell r="AO277">
            <v>16826.22</v>
          </cell>
          <cell r="AQ277">
            <v>11217.43</v>
          </cell>
          <cell r="AU277">
            <v>0</v>
          </cell>
          <cell r="AW277">
            <v>0</v>
          </cell>
          <cell r="AY277">
            <v>7019.0000000000036</v>
          </cell>
          <cell r="AZ277">
            <v>389.94444444444463</v>
          </cell>
          <cell r="BA277">
            <v>0</v>
          </cell>
          <cell r="BB277">
            <v>0</v>
          </cell>
          <cell r="BC277">
            <v>0</v>
          </cell>
          <cell r="BD277">
            <v>0</v>
          </cell>
          <cell r="BG277">
            <v>0</v>
          </cell>
          <cell r="BH277">
            <v>0</v>
          </cell>
          <cell r="BI277">
            <v>1876</v>
          </cell>
          <cell r="BJ277">
            <v>104.22222222222223</v>
          </cell>
          <cell r="BK277">
            <v>0</v>
          </cell>
          <cell r="BL277">
            <v>0</v>
          </cell>
          <cell r="BM277">
            <v>2036.456666</v>
          </cell>
          <cell r="BN277">
            <v>113.13648144444444</v>
          </cell>
          <cell r="BO277">
            <v>0</v>
          </cell>
          <cell r="BP277">
            <v>0</v>
          </cell>
          <cell r="BY277">
            <v>3485.58</v>
          </cell>
          <cell r="CF277">
            <v>3.2158009034847406</v>
          </cell>
          <cell r="CG277">
            <v>2182.66</v>
          </cell>
          <cell r="CJ277">
            <v>0</v>
          </cell>
          <cell r="CK277">
            <v>0</v>
          </cell>
          <cell r="CL277">
            <v>0</v>
          </cell>
          <cell r="CM277">
            <v>0</v>
          </cell>
          <cell r="CN277">
            <v>0</v>
          </cell>
          <cell r="CO277">
            <v>0</v>
          </cell>
          <cell r="CX277">
            <v>0</v>
          </cell>
          <cell r="CY277">
            <v>0</v>
          </cell>
          <cell r="DB277">
            <v>0</v>
          </cell>
          <cell r="DC277">
            <v>0</v>
          </cell>
          <cell r="DJ277" t="str">
            <v>НКРКП</v>
          </cell>
          <cell r="DL277">
            <v>40816</v>
          </cell>
          <cell r="DM277">
            <v>43</v>
          </cell>
          <cell r="DT277">
            <v>999.9</v>
          </cell>
        </row>
        <row r="278">
          <cell r="W278">
            <v>235.15024197365713</v>
          </cell>
          <cell r="AF278">
            <v>40268</v>
          </cell>
          <cell r="AG278">
            <v>783</v>
          </cell>
          <cell r="AH278">
            <v>235.15024197365713</v>
          </cell>
          <cell r="AM278">
            <v>11695.487986391665</v>
          </cell>
          <cell r="AO278">
            <v>2750196.83</v>
          </cell>
          <cell r="AQ278">
            <v>2750196.83</v>
          </cell>
          <cell r="AU278">
            <v>0</v>
          </cell>
          <cell r="AW278">
            <v>0</v>
          </cell>
          <cell r="AY278">
            <v>688163</v>
          </cell>
          <cell r="AZ278">
            <v>58.840041629790477</v>
          </cell>
          <cell r="BA278">
            <v>0</v>
          </cell>
          <cell r="BB278">
            <v>0</v>
          </cell>
          <cell r="BC278">
            <v>0</v>
          </cell>
          <cell r="BD278">
            <v>0</v>
          </cell>
          <cell r="BG278">
            <v>0</v>
          </cell>
          <cell r="BH278">
            <v>0</v>
          </cell>
          <cell r="BI278">
            <v>407772</v>
          </cell>
          <cell r="BJ278">
            <v>34.865753397760301</v>
          </cell>
          <cell r="BK278">
            <v>0</v>
          </cell>
          <cell r="BL278">
            <v>0</v>
          </cell>
          <cell r="BM278">
            <v>1309902</v>
          </cell>
          <cell r="BN278">
            <v>112.0006280647838</v>
          </cell>
          <cell r="BO278">
            <v>0</v>
          </cell>
          <cell r="BP278">
            <v>0</v>
          </cell>
          <cell r="BY278">
            <v>3485.58</v>
          </cell>
          <cell r="CF278">
            <v>946.16262442941195</v>
          </cell>
          <cell r="CG278">
            <v>727.32</v>
          </cell>
          <cell r="CJ278">
            <v>0</v>
          </cell>
          <cell r="CK278">
            <v>0</v>
          </cell>
          <cell r="CL278">
            <v>0</v>
          </cell>
          <cell r="CM278">
            <v>0</v>
          </cell>
          <cell r="CN278">
            <v>0</v>
          </cell>
          <cell r="CO278">
            <v>0</v>
          </cell>
          <cell r="CX278">
            <v>0</v>
          </cell>
          <cell r="CY278">
            <v>0</v>
          </cell>
          <cell r="DB278">
            <v>0</v>
          </cell>
          <cell r="DC278">
            <v>0</v>
          </cell>
          <cell r="DJ278" t="str">
            <v>НКРЕ</v>
          </cell>
          <cell r="DL278">
            <v>40526</v>
          </cell>
          <cell r="DM278">
            <v>1804</v>
          </cell>
          <cell r="DO278" t="str">
            <v>тариф на теплову енергію для населення населенного пункту смт.Чабани</v>
          </cell>
          <cell r="DT278">
            <v>258.67</v>
          </cell>
        </row>
        <row r="279">
          <cell r="W279">
            <v>574.63</v>
          </cell>
          <cell r="AF279">
            <v>40268</v>
          </cell>
          <cell r="AG279">
            <v>784</v>
          </cell>
          <cell r="AH279">
            <v>499.68113644621917</v>
          </cell>
          <cell r="AM279">
            <v>1829.500722203853</v>
          </cell>
          <cell r="AO279">
            <v>1051286</v>
          </cell>
          <cell r="AQ279">
            <v>914167</v>
          </cell>
          <cell r="AU279">
            <v>0</v>
          </cell>
          <cell r="AW279">
            <v>0</v>
          </cell>
          <cell r="AY279">
            <v>591955.60000000009</v>
          </cell>
          <cell r="AZ279">
            <v>323.56128249401212</v>
          </cell>
          <cell r="BA279">
            <v>0</v>
          </cell>
          <cell r="BB279">
            <v>0</v>
          </cell>
          <cell r="BC279">
            <v>0</v>
          </cell>
          <cell r="BD279">
            <v>0</v>
          </cell>
          <cell r="BG279">
            <v>0</v>
          </cell>
          <cell r="BH279">
            <v>0</v>
          </cell>
          <cell r="BI279">
            <v>63804</v>
          </cell>
          <cell r="BJ279">
            <v>34.875088719910657</v>
          </cell>
          <cell r="BK279">
            <v>0</v>
          </cell>
          <cell r="BL279">
            <v>0</v>
          </cell>
          <cell r="BM279">
            <v>204894</v>
          </cell>
          <cell r="BN279">
            <v>111.99448981533094</v>
          </cell>
          <cell r="BO279">
            <v>0</v>
          </cell>
          <cell r="BP279">
            <v>0</v>
          </cell>
          <cell r="BY279">
            <v>3485.58</v>
          </cell>
          <cell r="CF279">
            <v>271.20834211466746</v>
          </cell>
          <cell r="CG279">
            <v>2182.66</v>
          </cell>
          <cell r="CJ279">
            <v>0</v>
          </cell>
          <cell r="CK279">
            <v>0</v>
          </cell>
          <cell r="CL279">
            <v>0</v>
          </cell>
          <cell r="CM279">
            <v>0</v>
          </cell>
          <cell r="CN279">
            <v>0</v>
          </cell>
          <cell r="CO279">
            <v>0</v>
          </cell>
          <cell r="CX279">
            <v>0</v>
          </cell>
          <cell r="CY279">
            <v>0</v>
          </cell>
          <cell r="DB279">
            <v>0</v>
          </cell>
          <cell r="DC279">
            <v>0</v>
          </cell>
          <cell r="DJ279" t="str">
            <v>НКРКП</v>
          </cell>
          <cell r="DL279">
            <v>40816</v>
          </cell>
          <cell r="DM279">
            <v>43</v>
          </cell>
          <cell r="DT279">
            <v>807.12949827164061</v>
          </cell>
        </row>
        <row r="280">
          <cell r="W280">
            <v>684.56</v>
          </cell>
          <cell r="AF280">
            <v>40268</v>
          </cell>
          <cell r="AG280">
            <v>785</v>
          </cell>
          <cell r="AH280">
            <v>499.67908486259165</v>
          </cell>
          <cell r="AM280">
            <v>2442.180378637373</v>
          </cell>
          <cell r="AO280">
            <v>1671819</v>
          </cell>
          <cell r="AQ280">
            <v>1220306.4566669001</v>
          </cell>
          <cell r="AU280">
            <v>0</v>
          </cell>
          <cell r="AW280">
            <v>0</v>
          </cell>
          <cell r="AY280">
            <v>781809.63</v>
          </cell>
          <cell r="AZ280">
            <v>320.12771736222641</v>
          </cell>
          <cell r="BA280">
            <v>0</v>
          </cell>
          <cell r="BB280">
            <v>0</v>
          </cell>
          <cell r="BC280">
            <v>0</v>
          </cell>
          <cell r="BD280">
            <v>0</v>
          </cell>
          <cell r="BG280">
            <v>0</v>
          </cell>
          <cell r="BH280">
            <v>0</v>
          </cell>
          <cell r="BI280">
            <v>86792.566659999997</v>
          </cell>
          <cell r="BJ280">
            <v>35.5389664986279</v>
          </cell>
          <cell r="BK280">
            <v>0</v>
          </cell>
          <cell r="BL280">
            <v>0</v>
          </cell>
          <cell r="BM280">
            <v>278870</v>
          </cell>
          <cell r="BN280">
            <v>114.1889446166122</v>
          </cell>
          <cell r="BO280">
            <v>0</v>
          </cell>
          <cell r="BP280">
            <v>0</v>
          </cell>
          <cell r="BY280">
            <v>3485.58</v>
          </cell>
          <cell r="CF280">
            <v>358.19121164084191</v>
          </cell>
          <cell r="CG280">
            <v>2182.66</v>
          </cell>
          <cell r="CJ280">
            <v>0</v>
          </cell>
          <cell r="CK280">
            <v>0</v>
          </cell>
          <cell r="CL280">
            <v>0</v>
          </cell>
          <cell r="CM280">
            <v>0</v>
          </cell>
          <cell r="CN280">
            <v>0</v>
          </cell>
          <cell r="CO280">
            <v>0</v>
          </cell>
          <cell r="CX280">
            <v>0</v>
          </cell>
          <cell r="CY280">
            <v>0</v>
          </cell>
          <cell r="DB280">
            <v>0</v>
          </cell>
          <cell r="DC280">
            <v>0</v>
          </cell>
          <cell r="DJ280" t="str">
            <v>НКРКП</v>
          </cell>
          <cell r="DL280">
            <v>40816</v>
          </cell>
          <cell r="DM280">
            <v>43</v>
          </cell>
          <cell r="DT280">
            <v>914.58</v>
          </cell>
        </row>
        <row r="281">
          <cell r="W281">
            <v>273.27</v>
          </cell>
          <cell r="AF281">
            <v>40268</v>
          </cell>
          <cell r="AG281">
            <v>802</v>
          </cell>
          <cell r="AH281">
            <v>253.02470259270302</v>
          </cell>
          <cell r="AM281">
            <v>1362.1583049731037</v>
          </cell>
          <cell r="AO281">
            <v>372237</v>
          </cell>
          <cell r="AQ281">
            <v>344659.7</v>
          </cell>
          <cell r="AU281">
            <v>0</v>
          </cell>
          <cell r="AW281">
            <v>0</v>
          </cell>
          <cell r="AY281">
            <v>137897</v>
          </cell>
          <cell r="AZ281">
            <v>101.23419539164563</v>
          </cell>
          <cell r="BA281">
            <v>0</v>
          </cell>
          <cell r="BB281">
            <v>0</v>
          </cell>
          <cell r="BC281">
            <v>0</v>
          </cell>
          <cell r="BD281">
            <v>0</v>
          </cell>
          <cell r="BG281">
            <v>0</v>
          </cell>
          <cell r="BH281">
            <v>0</v>
          </cell>
          <cell r="BI281">
            <v>24621.62</v>
          </cell>
          <cell r="BJ281">
            <v>18.07544681855914</v>
          </cell>
          <cell r="BK281">
            <v>0</v>
          </cell>
          <cell r="BL281">
            <v>0</v>
          </cell>
          <cell r="BM281">
            <v>158294</v>
          </cell>
          <cell r="BN281">
            <v>116.20822588834531</v>
          </cell>
          <cell r="BO281">
            <v>0</v>
          </cell>
          <cell r="BP281">
            <v>0</v>
          </cell>
          <cell r="BY281">
            <v>3485.58</v>
          </cell>
          <cell r="CF281">
            <v>189.59732569208268</v>
          </cell>
          <cell r="CG281">
            <v>727.31511109999997</v>
          </cell>
          <cell r="CJ281">
            <v>0</v>
          </cell>
          <cell r="CK281">
            <v>0</v>
          </cell>
          <cell r="CL281">
            <v>0</v>
          </cell>
          <cell r="CM281">
            <v>0</v>
          </cell>
          <cell r="CN281">
            <v>0</v>
          </cell>
          <cell r="CO281">
            <v>0</v>
          </cell>
          <cell r="CX281">
            <v>0</v>
          </cell>
          <cell r="CY281">
            <v>0</v>
          </cell>
          <cell r="DB281">
            <v>0</v>
          </cell>
          <cell r="DC281">
            <v>0</v>
          </cell>
          <cell r="DJ281" t="str">
            <v>НКРЕ</v>
          </cell>
          <cell r="DL281">
            <v>40526</v>
          </cell>
          <cell r="DM281">
            <v>1804</v>
          </cell>
          <cell r="DO281" t="str">
            <v>тариф на теплову енергію для населення населенного пункту смт. Гостомель</v>
          </cell>
          <cell r="DT281">
            <v>300.60000000000002</v>
          </cell>
        </row>
        <row r="282">
          <cell r="W282">
            <v>712.98</v>
          </cell>
          <cell r="AF282">
            <v>40268</v>
          </cell>
          <cell r="AG282">
            <v>803</v>
          </cell>
          <cell r="AH282">
            <v>475.31562051597058</v>
          </cell>
          <cell r="AM282">
            <v>68.501220230581495</v>
          </cell>
          <cell r="AO282">
            <v>48839.999999999993</v>
          </cell>
          <cell r="AQ282">
            <v>32559.7</v>
          </cell>
          <cell r="AU282">
            <v>0</v>
          </cell>
          <cell r="AW282">
            <v>0</v>
          </cell>
          <cell r="AY282">
            <v>22179</v>
          </cell>
          <cell r="AZ282">
            <v>323.77525429975435</v>
          </cell>
          <cell r="BA282">
            <v>0</v>
          </cell>
          <cell r="BB282">
            <v>0</v>
          </cell>
          <cell r="BC282">
            <v>0</v>
          </cell>
          <cell r="BD282">
            <v>0</v>
          </cell>
          <cell r="BG282">
            <v>0</v>
          </cell>
          <cell r="BH282">
            <v>0</v>
          </cell>
          <cell r="BI282">
            <v>1238.21</v>
          </cell>
          <cell r="BJ282">
            <v>18.075736400491405</v>
          </cell>
          <cell r="BK282">
            <v>0</v>
          </cell>
          <cell r="BL282">
            <v>0</v>
          </cell>
          <cell r="BM282">
            <v>7961</v>
          </cell>
          <cell r="BN282">
            <v>116.21690786240788</v>
          </cell>
          <cell r="BO282">
            <v>0</v>
          </cell>
          <cell r="BP282">
            <v>0</v>
          </cell>
          <cell r="BY282">
            <v>3485.58</v>
          </cell>
          <cell r="CF282">
            <v>10.161454372188064</v>
          </cell>
          <cell r="CG282">
            <v>2182.66</v>
          </cell>
          <cell r="CJ282">
            <v>0</v>
          </cell>
          <cell r="CK282">
            <v>0</v>
          </cell>
          <cell r="CL282">
            <v>0</v>
          </cell>
          <cell r="CM282">
            <v>0</v>
          </cell>
          <cell r="CN282">
            <v>0</v>
          </cell>
          <cell r="CO282">
            <v>0</v>
          </cell>
          <cell r="CX282">
            <v>0</v>
          </cell>
          <cell r="CY282">
            <v>0</v>
          </cell>
          <cell r="DB282">
            <v>0</v>
          </cell>
          <cell r="DC282">
            <v>0</v>
          </cell>
          <cell r="DJ282" t="str">
            <v>НКРКП</v>
          </cell>
          <cell r="DL282">
            <v>40816</v>
          </cell>
          <cell r="DM282">
            <v>43</v>
          </cell>
          <cell r="DT282">
            <v>945.58</v>
          </cell>
        </row>
        <row r="283">
          <cell r="W283">
            <v>256.49</v>
          </cell>
          <cell r="AF283">
            <v>40268</v>
          </cell>
          <cell r="AG283">
            <v>786</v>
          </cell>
          <cell r="AH283">
            <v>237.49509641373439</v>
          </cell>
          <cell r="AM283">
            <v>4770.2795430621072</v>
          </cell>
          <cell r="AO283">
            <v>1223529</v>
          </cell>
          <cell r="AQ283">
            <v>1132918</v>
          </cell>
          <cell r="AU283">
            <v>0</v>
          </cell>
          <cell r="AW283">
            <v>0</v>
          </cell>
          <cell r="AY283">
            <v>516894</v>
          </cell>
          <cell r="AZ283">
            <v>108.35717180385591</v>
          </cell>
          <cell r="BA283">
            <v>0</v>
          </cell>
          <cell r="BB283">
            <v>0</v>
          </cell>
          <cell r="BC283">
            <v>0</v>
          </cell>
          <cell r="BD283">
            <v>0</v>
          </cell>
          <cell r="BG283">
            <v>0</v>
          </cell>
          <cell r="BH283">
            <v>0</v>
          </cell>
          <cell r="BI283">
            <v>142103.55499999999</v>
          </cell>
          <cell r="BJ283">
            <v>29.789355889357754</v>
          </cell>
          <cell r="BK283">
            <v>0</v>
          </cell>
          <cell r="BL283">
            <v>0</v>
          </cell>
          <cell r="BM283">
            <v>418742.55499999999</v>
          </cell>
          <cell r="BN283">
            <v>87.781554774713157</v>
          </cell>
          <cell r="BO283">
            <v>0</v>
          </cell>
          <cell r="BP283">
            <v>0</v>
          </cell>
          <cell r="BY283">
            <v>3485.58</v>
          </cell>
          <cell r="CF283">
            <v>710.68305560138583</v>
          </cell>
          <cell r="CG283">
            <v>727.32</v>
          </cell>
          <cell r="CJ283">
            <v>0</v>
          </cell>
          <cell r="CK283">
            <v>0</v>
          </cell>
          <cell r="CL283">
            <v>0</v>
          </cell>
          <cell r="CM283">
            <v>0</v>
          </cell>
          <cell r="CN283">
            <v>0</v>
          </cell>
          <cell r="CO283">
            <v>0</v>
          </cell>
          <cell r="CX283">
            <v>0</v>
          </cell>
          <cell r="CY283">
            <v>0</v>
          </cell>
          <cell r="DB283">
            <v>0</v>
          </cell>
          <cell r="DC283">
            <v>0</v>
          </cell>
          <cell r="DJ283" t="str">
            <v>НКРЕ</v>
          </cell>
          <cell r="DL283">
            <v>40526</v>
          </cell>
          <cell r="DM283">
            <v>1804</v>
          </cell>
          <cell r="DO283" t="str">
            <v>тариф на теплову енергію для населення населенного пункту с. Тарасівка</v>
          </cell>
          <cell r="DT283">
            <v>282.14</v>
          </cell>
        </row>
        <row r="284">
          <cell r="W284">
            <v>609.52</v>
          </cell>
          <cell r="AF284">
            <v>40268</v>
          </cell>
          <cell r="AG284">
            <v>787</v>
          </cell>
          <cell r="AH284">
            <v>530.02142060340668</v>
          </cell>
          <cell r="AM284">
            <v>1025.1000787504922</v>
          </cell>
          <cell r="AO284">
            <v>624819</v>
          </cell>
          <cell r="AQ284">
            <v>543325</v>
          </cell>
          <cell r="AU284">
            <v>0</v>
          </cell>
          <cell r="AW284">
            <v>0</v>
          </cell>
          <cell r="AY284">
            <v>379375.54</v>
          </cell>
          <cell r="AZ284">
            <v>370.08634363039533</v>
          </cell>
          <cell r="BA284">
            <v>0</v>
          </cell>
          <cell r="BB284">
            <v>0</v>
          </cell>
          <cell r="BC284">
            <v>0</v>
          </cell>
          <cell r="BD284">
            <v>0</v>
          </cell>
          <cell r="BG284">
            <v>0</v>
          </cell>
          <cell r="BH284">
            <v>0</v>
          </cell>
          <cell r="BI284">
            <v>36225.550000000003</v>
          </cell>
          <cell r="BJ284">
            <v>35.338549621570408</v>
          </cell>
          <cell r="BK284">
            <v>0</v>
          </cell>
          <cell r="BL284">
            <v>0</v>
          </cell>
          <cell r="BM284">
            <v>113025</v>
          </cell>
          <cell r="BN284">
            <v>110.25752737992923</v>
          </cell>
          <cell r="BO284">
            <v>0</v>
          </cell>
          <cell r="BP284">
            <v>0</v>
          </cell>
          <cell r="BY284">
            <v>3485.58</v>
          </cell>
          <cell r="CF284">
            <v>173.81339283259877</v>
          </cell>
          <cell r="CG284">
            <v>2182.66</v>
          </cell>
          <cell r="CJ284">
            <v>0</v>
          </cell>
          <cell r="CK284">
            <v>0</v>
          </cell>
          <cell r="CL284">
            <v>0</v>
          </cell>
          <cell r="CM284">
            <v>0</v>
          </cell>
          <cell r="CN284">
            <v>0</v>
          </cell>
          <cell r="CO284">
            <v>0</v>
          </cell>
          <cell r="CX284">
            <v>0</v>
          </cell>
          <cell r="CY284">
            <v>0</v>
          </cell>
          <cell r="DB284">
            <v>0</v>
          </cell>
          <cell r="DC284">
            <v>0</v>
          </cell>
          <cell r="DJ284" t="str">
            <v>НКРКП</v>
          </cell>
          <cell r="DL284">
            <v>40816</v>
          </cell>
          <cell r="DM284">
            <v>43</v>
          </cell>
          <cell r="DT284">
            <v>875.48</v>
          </cell>
        </row>
        <row r="285">
          <cell r="W285">
            <v>886.17</v>
          </cell>
          <cell r="AF285">
            <v>40268</v>
          </cell>
          <cell r="AG285">
            <v>788</v>
          </cell>
          <cell r="AH285">
            <v>590.77732905944265</v>
          </cell>
          <cell r="AM285">
            <v>124.79998194477358</v>
          </cell>
          <cell r="AO285">
            <v>110594</v>
          </cell>
          <cell r="AQ285">
            <v>73729</v>
          </cell>
          <cell r="AU285">
            <v>0</v>
          </cell>
          <cell r="AW285">
            <v>0</v>
          </cell>
          <cell r="AY285">
            <v>53125.64</v>
          </cell>
          <cell r="AZ285">
            <v>425.68627953415194</v>
          </cell>
          <cell r="BA285">
            <v>0</v>
          </cell>
          <cell r="BB285">
            <v>0</v>
          </cell>
          <cell r="BC285">
            <v>0</v>
          </cell>
          <cell r="BD285">
            <v>0</v>
          </cell>
          <cell r="BG285">
            <v>0</v>
          </cell>
          <cell r="BH285">
            <v>0</v>
          </cell>
          <cell r="BI285">
            <v>5065</v>
          </cell>
          <cell r="BJ285">
            <v>40.584941768992891</v>
          </cell>
          <cell r="BK285">
            <v>0</v>
          </cell>
          <cell r="BL285">
            <v>0</v>
          </cell>
          <cell r="BM285">
            <v>13750</v>
          </cell>
          <cell r="BN285">
            <v>110.17629799084941</v>
          </cell>
          <cell r="BO285">
            <v>0</v>
          </cell>
          <cell r="BP285">
            <v>0</v>
          </cell>
          <cell r="BY285">
            <v>3485.58</v>
          </cell>
          <cell r="CF285">
            <v>24.339860537142755</v>
          </cell>
          <cell r="CG285">
            <v>2182.66</v>
          </cell>
          <cell r="CJ285">
            <v>0</v>
          </cell>
          <cell r="CK285">
            <v>0</v>
          </cell>
          <cell r="CL285">
            <v>0</v>
          </cell>
          <cell r="CM285">
            <v>0</v>
          </cell>
          <cell r="CN285">
            <v>0</v>
          </cell>
          <cell r="CO285">
            <v>0</v>
          </cell>
          <cell r="CX285">
            <v>0</v>
          </cell>
          <cell r="CY285">
            <v>0</v>
          </cell>
          <cell r="DB285">
            <v>0</v>
          </cell>
          <cell r="DC285">
            <v>0</v>
          </cell>
          <cell r="DJ285" t="str">
            <v>НКРКП</v>
          </cell>
          <cell r="DL285">
            <v>40816</v>
          </cell>
          <cell r="DM285">
            <v>43</v>
          </cell>
          <cell r="DT285">
            <v>999.9</v>
          </cell>
        </row>
        <row r="286">
          <cell r="W286">
            <v>365.66</v>
          </cell>
          <cell r="AF286">
            <v>40091</v>
          </cell>
          <cell r="AG286">
            <v>106</v>
          </cell>
          <cell r="AH286">
            <v>365.65979381443299</v>
          </cell>
          <cell r="AM286">
            <v>1552</v>
          </cell>
          <cell r="AO286">
            <v>567504.32000000007</v>
          </cell>
          <cell r="AQ286">
            <v>567504</v>
          </cell>
          <cell r="AU286">
            <v>0</v>
          </cell>
          <cell r="AW286">
            <v>0</v>
          </cell>
          <cell r="AY286">
            <v>188957.73600000003</v>
          </cell>
          <cell r="AZ286">
            <v>121.75111855670106</v>
          </cell>
          <cell r="BA286">
            <v>0</v>
          </cell>
          <cell r="BB286">
            <v>0</v>
          </cell>
          <cell r="BC286">
            <v>0</v>
          </cell>
          <cell r="BD286">
            <v>0</v>
          </cell>
          <cell r="BG286">
            <v>0</v>
          </cell>
          <cell r="BH286">
            <v>0</v>
          </cell>
          <cell r="BI286">
            <v>19741</v>
          </cell>
          <cell r="BJ286">
            <v>12.719716494845361</v>
          </cell>
          <cell r="BK286">
            <v>0</v>
          </cell>
          <cell r="BL286">
            <v>0</v>
          </cell>
          <cell r="BM286">
            <v>279330</v>
          </cell>
          <cell r="BN286">
            <v>179.98067010309279</v>
          </cell>
          <cell r="BO286">
            <v>0</v>
          </cell>
          <cell r="BP286">
            <v>0</v>
          </cell>
          <cell r="BY286">
            <v>1855.73</v>
          </cell>
          <cell r="CF286">
            <v>259.8</v>
          </cell>
          <cell r="CG286">
            <v>727.32</v>
          </cell>
          <cell r="CJ286">
            <v>0</v>
          </cell>
          <cell r="CK286">
            <v>0</v>
          </cell>
          <cell r="CL286">
            <v>0</v>
          </cell>
          <cell r="CM286">
            <v>0</v>
          </cell>
          <cell r="CN286">
            <v>0</v>
          </cell>
          <cell r="CO286">
            <v>0</v>
          </cell>
          <cell r="CX286">
            <v>0</v>
          </cell>
          <cell r="CY286">
            <v>0</v>
          </cell>
          <cell r="DB286">
            <v>0</v>
          </cell>
          <cell r="DC286">
            <v>0</v>
          </cell>
          <cell r="DJ286" t="str">
            <v>НКРЕ</v>
          </cell>
          <cell r="DL286">
            <v>40526</v>
          </cell>
          <cell r="DM286">
            <v>1802</v>
          </cell>
          <cell r="DO286" t="str">
            <v>на теплову енергію (модульна котельня с. Нове)</v>
          </cell>
          <cell r="DT286">
            <v>402.23</v>
          </cell>
        </row>
        <row r="287">
          <cell r="W287">
            <v>692.62</v>
          </cell>
          <cell r="AF287">
            <v>40091</v>
          </cell>
          <cell r="AG287">
            <v>107</v>
          </cell>
          <cell r="AH287">
            <v>602.27950310559004</v>
          </cell>
          <cell r="AM287">
            <v>483</v>
          </cell>
          <cell r="AO287">
            <v>334535.46000000002</v>
          </cell>
          <cell r="AQ287">
            <v>290901</v>
          </cell>
          <cell r="AU287">
            <v>0</v>
          </cell>
          <cell r="AW287">
            <v>0</v>
          </cell>
          <cell r="AY287">
            <v>173072.3775</v>
          </cell>
          <cell r="AZ287">
            <v>358.32790372670809</v>
          </cell>
          <cell r="BA287">
            <v>0</v>
          </cell>
          <cell r="BB287">
            <v>0</v>
          </cell>
          <cell r="BC287">
            <v>0</v>
          </cell>
          <cell r="BD287">
            <v>0</v>
          </cell>
          <cell r="BG287">
            <v>0</v>
          </cell>
          <cell r="BH287">
            <v>0</v>
          </cell>
          <cell r="BI287">
            <v>6144</v>
          </cell>
          <cell r="BJ287">
            <v>12.720496894409937</v>
          </cell>
          <cell r="BK287">
            <v>0</v>
          </cell>
          <cell r="BL287">
            <v>0</v>
          </cell>
          <cell r="BM287">
            <v>86930</v>
          </cell>
          <cell r="BN287">
            <v>179.9792960662526</v>
          </cell>
          <cell r="BO287">
            <v>0</v>
          </cell>
          <cell r="BP287">
            <v>0</v>
          </cell>
          <cell r="BY287">
            <v>1855.73</v>
          </cell>
          <cell r="CF287">
            <v>80.790000000000006</v>
          </cell>
          <cell r="CG287">
            <v>2142.25</v>
          </cell>
          <cell r="CJ287">
            <v>0</v>
          </cell>
          <cell r="CK287">
            <v>0</v>
          </cell>
          <cell r="CL287">
            <v>0</v>
          </cell>
          <cell r="CM287">
            <v>0</v>
          </cell>
          <cell r="CN287">
            <v>0</v>
          </cell>
          <cell r="CO287">
            <v>0</v>
          </cell>
          <cell r="CX287">
            <v>0</v>
          </cell>
          <cell r="CY287">
            <v>0</v>
          </cell>
          <cell r="DB287">
            <v>0</v>
          </cell>
          <cell r="DC287">
            <v>0</v>
          </cell>
          <cell r="DJ287" t="str">
            <v>НКРКП</v>
          </cell>
          <cell r="DL287">
            <v>40816</v>
          </cell>
          <cell r="DM287">
            <v>129</v>
          </cell>
          <cell r="DO287" t="str">
            <v>на теплову енергію (модульна котельня с. Нова)</v>
          </cell>
          <cell r="DT287">
            <v>961.87</v>
          </cell>
        </row>
        <row r="288">
          <cell r="W288">
            <v>692.62</v>
          </cell>
          <cell r="AF288">
            <v>40091</v>
          </cell>
          <cell r="AG288">
            <v>107</v>
          </cell>
          <cell r="AH288">
            <v>602.28002763669861</v>
          </cell>
          <cell r="AM288">
            <v>32.999600000000001</v>
          </cell>
          <cell r="AO288">
            <v>22856.182951999999</v>
          </cell>
          <cell r="AQ288">
            <v>19875</v>
          </cell>
          <cell r="AU288">
            <v>0</v>
          </cell>
          <cell r="AW288">
            <v>0</v>
          </cell>
          <cell r="AY288">
            <v>11825.22</v>
          </cell>
          <cell r="AZ288">
            <v>358.34434356780082</v>
          </cell>
          <cell r="BA288">
            <v>0</v>
          </cell>
          <cell r="BB288">
            <v>0</v>
          </cell>
          <cell r="BC288">
            <v>0</v>
          </cell>
          <cell r="BD288">
            <v>0</v>
          </cell>
          <cell r="BG288">
            <v>0</v>
          </cell>
          <cell r="BH288">
            <v>0</v>
          </cell>
          <cell r="BI288">
            <v>420</v>
          </cell>
          <cell r="BJ288">
            <v>12.72742699911514</v>
          </cell>
          <cell r="BK288">
            <v>0</v>
          </cell>
          <cell r="BL288">
            <v>0</v>
          </cell>
          <cell r="BM288">
            <v>5939</v>
          </cell>
          <cell r="BN288">
            <v>179.97187844701148</v>
          </cell>
          <cell r="BO288">
            <v>0</v>
          </cell>
          <cell r="BP288">
            <v>0</v>
          </cell>
          <cell r="BY288">
            <v>1855.73</v>
          </cell>
          <cell r="CF288">
            <v>5.52</v>
          </cell>
          <cell r="CG288">
            <v>2142.25</v>
          </cell>
          <cell r="CJ288">
            <v>0</v>
          </cell>
          <cell r="CK288">
            <v>0</v>
          </cell>
          <cell r="CL288">
            <v>0</v>
          </cell>
          <cell r="CM288">
            <v>0</v>
          </cell>
          <cell r="CN288">
            <v>0</v>
          </cell>
          <cell r="CO288">
            <v>0</v>
          </cell>
          <cell r="CX288">
            <v>0</v>
          </cell>
          <cell r="CY288">
            <v>0</v>
          </cell>
          <cell r="DB288">
            <v>0</v>
          </cell>
          <cell r="DC288">
            <v>0</v>
          </cell>
          <cell r="DJ288" t="str">
            <v>НКРКП</v>
          </cell>
          <cell r="DL288">
            <v>40816</v>
          </cell>
          <cell r="DM288">
            <v>129</v>
          </cell>
          <cell r="DO288" t="str">
            <v>на теплову енергію (модульна котельня с. Нова)</v>
          </cell>
          <cell r="DT288">
            <v>961.87</v>
          </cell>
        </row>
        <row r="289">
          <cell r="W289">
            <v>443.86</v>
          </cell>
          <cell r="AF289">
            <v>40091</v>
          </cell>
          <cell r="AG289">
            <v>104</v>
          </cell>
          <cell r="AH289">
            <v>443.86209003870442</v>
          </cell>
          <cell r="AM289">
            <v>4909</v>
          </cell>
          <cell r="AO289">
            <v>2178908.7400000002</v>
          </cell>
          <cell r="AQ289">
            <v>2178919</v>
          </cell>
          <cell r="AU289">
            <v>0</v>
          </cell>
          <cell r="AW289">
            <v>0</v>
          </cell>
          <cell r="AY289">
            <v>575819.24400000006</v>
          </cell>
          <cell r="AZ289">
            <v>117.29868486453454</v>
          </cell>
          <cell r="BA289">
            <v>0</v>
          </cell>
          <cell r="BB289">
            <v>0</v>
          </cell>
          <cell r="BC289">
            <v>0</v>
          </cell>
          <cell r="BD289">
            <v>0</v>
          </cell>
          <cell r="BG289">
            <v>0</v>
          </cell>
          <cell r="BH289">
            <v>0</v>
          </cell>
          <cell r="BI289">
            <v>163519</v>
          </cell>
          <cell r="BJ289">
            <v>33.310042778569972</v>
          </cell>
          <cell r="BK289">
            <v>0</v>
          </cell>
          <cell r="BL289">
            <v>0</v>
          </cell>
          <cell r="BM289">
            <v>929615</v>
          </cell>
          <cell r="BN289">
            <v>189.36952536158077</v>
          </cell>
          <cell r="BO289">
            <v>0</v>
          </cell>
          <cell r="BP289">
            <v>0</v>
          </cell>
          <cell r="BY289">
            <v>1855.73</v>
          </cell>
          <cell r="CF289">
            <v>791.7</v>
          </cell>
          <cell r="CG289">
            <v>727.32</v>
          </cell>
          <cell r="CJ289">
            <v>0</v>
          </cell>
          <cell r="CK289">
            <v>0</v>
          </cell>
          <cell r="CL289">
            <v>0</v>
          </cell>
          <cell r="CM289">
            <v>0</v>
          </cell>
          <cell r="CN289">
            <v>0</v>
          </cell>
          <cell r="CO289">
            <v>0</v>
          </cell>
          <cell r="CX289">
            <v>0</v>
          </cell>
          <cell r="CY289">
            <v>0</v>
          </cell>
          <cell r="DB289">
            <v>0</v>
          </cell>
          <cell r="DC289">
            <v>0</v>
          </cell>
          <cell r="DJ289" t="str">
            <v>НКРЕ</v>
          </cell>
          <cell r="DL289">
            <v>40526</v>
          </cell>
          <cell r="DM289" t="str">
            <v>№1802</v>
          </cell>
          <cell r="DO289" t="str">
            <v>на теплову енергію від основної котельні</v>
          </cell>
          <cell r="DT289">
            <v>488.25</v>
          </cell>
        </row>
        <row r="290">
          <cell r="W290">
            <v>772.86</v>
          </cell>
          <cell r="AF290">
            <v>40091</v>
          </cell>
          <cell r="AG290">
            <v>105</v>
          </cell>
          <cell r="AH290">
            <v>672.05120852109792</v>
          </cell>
          <cell r="AM290">
            <v>2441</v>
          </cell>
          <cell r="AO290">
            <v>1886551.26</v>
          </cell>
          <cell r="AQ290">
            <v>1640477</v>
          </cell>
          <cell r="AU290">
            <v>0</v>
          </cell>
          <cell r="AW290">
            <v>0</v>
          </cell>
          <cell r="AY290">
            <v>843317</v>
          </cell>
          <cell r="AZ290">
            <v>345.48013109381401</v>
          </cell>
          <cell r="BA290">
            <v>0</v>
          </cell>
          <cell r="BB290">
            <v>0</v>
          </cell>
          <cell r="BC290">
            <v>0</v>
          </cell>
          <cell r="BD290">
            <v>0</v>
          </cell>
          <cell r="BG290">
            <v>0</v>
          </cell>
          <cell r="BH290">
            <v>0</v>
          </cell>
          <cell r="BI290">
            <v>81310</v>
          </cell>
          <cell r="BJ290">
            <v>33.310118803768944</v>
          </cell>
          <cell r="BK290">
            <v>0</v>
          </cell>
          <cell r="BL290">
            <v>0</v>
          </cell>
          <cell r="BM290">
            <v>462251</v>
          </cell>
          <cell r="BN290">
            <v>189.36952068824252</v>
          </cell>
          <cell r="BO290">
            <v>0</v>
          </cell>
          <cell r="BP290">
            <v>0</v>
          </cell>
          <cell r="BY290">
            <v>1855.73</v>
          </cell>
          <cell r="CF290">
            <v>393.65947018321856</v>
          </cell>
          <cell r="CG290">
            <v>2142.25</v>
          </cell>
          <cell r="CJ290">
            <v>0</v>
          </cell>
          <cell r="CK290">
            <v>0</v>
          </cell>
          <cell r="CL290">
            <v>0</v>
          </cell>
          <cell r="CM290">
            <v>0</v>
          </cell>
          <cell r="CN290">
            <v>0</v>
          </cell>
          <cell r="CO290">
            <v>0</v>
          </cell>
          <cell r="CX290">
            <v>0</v>
          </cell>
          <cell r="CY290">
            <v>0</v>
          </cell>
          <cell r="DB290">
            <v>0</v>
          </cell>
          <cell r="DC290">
            <v>0</v>
          </cell>
          <cell r="DJ290" t="str">
            <v>НКРКП</v>
          </cell>
          <cell r="DL290">
            <v>40816</v>
          </cell>
          <cell r="DM290">
            <v>129</v>
          </cell>
          <cell r="DO290" t="str">
            <v>на теплову енергію (основна котельня с. Нова)</v>
          </cell>
          <cell r="DT290">
            <v>999.9</v>
          </cell>
        </row>
        <row r="291">
          <cell r="W291">
            <v>772.86</v>
          </cell>
          <cell r="AF291">
            <v>40091</v>
          </cell>
          <cell r="AG291">
            <v>105</v>
          </cell>
          <cell r="AH291">
            <v>672.05000180901277</v>
          </cell>
          <cell r="AM291">
            <v>72.000595000000004</v>
          </cell>
          <cell r="AO291">
            <v>55646.379851700003</v>
          </cell>
          <cell r="AQ291">
            <v>48388</v>
          </cell>
          <cell r="AU291">
            <v>0</v>
          </cell>
          <cell r="AW291">
            <v>0</v>
          </cell>
          <cell r="AY291">
            <v>24875</v>
          </cell>
          <cell r="AZ291">
            <v>345.48325607586992</v>
          </cell>
          <cell r="BA291">
            <v>0</v>
          </cell>
          <cell r="BB291">
            <v>0</v>
          </cell>
          <cell r="BC291">
            <v>0</v>
          </cell>
          <cell r="BD291">
            <v>0</v>
          </cell>
          <cell r="BG291">
            <v>0</v>
          </cell>
          <cell r="BH291">
            <v>0</v>
          </cell>
          <cell r="BI291">
            <v>2398</v>
          </cell>
          <cell r="BJ291">
            <v>33.305280324419542</v>
          </cell>
          <cell r="BK291">
            <v>0</v>
          </cell>
          <cell r="BL291">
            <v>0</v>
          </cell>
          <cell r="BM291">
            <v>13635</v>
          </cell>
          <cell r="BN291">
            <v>189.37343503897432</v>
          </cell>
          <cell r="BO291">
            <v>0</v>
          </cell>
          <cell r="BP291">
            <v>0</v>
          </cell>
          <cell r="BY291">
            <v>1855.73</v>
          </cell>
          <cell r="CF291">
            <v>11.611623293266426</v>
          </cell>
          <cell r="CG291">
            <v>2142.25</v>
          </cell>
          <cell r="CJ291">
            <v>0</v>
          </cell>
          <cell r="CK291">
            <v>0</v>
          </cell>
          <cell r="CL291">
            <v>0</v>
          </cell>
          <cell r="CM291">
            <v>0</v>
          </cell>
          <cell r="CN291">
            <v>0</v>
          </cell>
          <cell r="CO291">
            <v>0</v>
          </cell>
          <cell r="CX291">
            <v>0</v>
          </cell>
          <cell r="CY291">
            <v>0</v>
          </cell>
          <cell r="DB291">
            <v>0</v>
          </cell>
          <cell r="DC291">
            <v>0</v>
          </cell>
          <cell r="DJ291" t="str">
            <v>НКРКП</v>
          </cell>
          <cell r="DL291">
            <v>40816</v>
          </cell>
          <cell r="DM291">
            <v>129</v>
          </cell>
          <cell r="DO291" t="str">
            <v>на теплову енергію (основна котельня с. Нова)</v>
          </cell>
          <cell r="DT291">
            <v>999.9</v>
          </cell>
        </row>
        <row r="292">
          <cell r="W292">
            <v>183.27</v>
          </cell>
          <cell r="AF292">
            <v>39699</v>
          </cell>
          <cell r="AG292">
            <v>118</v>
          </cell>
          <cell r="AH292">
            <v>203.91325668495776</v>
          </cell>
          <cell r="AM292">
            <v>114810</v>
          </cell>
          <cell r="AO292">
            <v>21041228.700000003</v>
          </cell>
          <cell r="AQ292">
            <v>23411281</v>
          </cell>
          <cell r="AU292">
            <v>18234923.699999999</v>
          </cell>
          <cell r="AW292">
            <v>0</v>
          </cell>
          <cell r="AY292">
            <v>0</v>
          </cell>
          <cell r="AZ292">
            <v>0</v>
          </cell>
          <cell r="BA292">
            <v>0</v>
          </cell>
          <cell r="BB292">
            <v>0</v>
          </cell>
          <cell r="BC292">
            <v>0</v>
          </cell>
          <cell r="BD292">
            <v>0</v>
          </cell>
          <cell r="BG292">
            <v>0</v>
          </cell>
          <cell r="BH292">
            <v>0</v>
          </cell>
          <cell r="BI292">
            <v>0</v>
          </cell>
          <cell r="BJ292">
            <v>0</v>
          </cell>
          <cell r="BK292">
            <v>0</v>
          </cell>
          <cell r="BL292">
            <v>0</v>
          </cell>
          <cell r="BM292">
            <v>3611189</v>
          </cell>
          <cell r="BN292">
            <v>31.453610312690532</v>
          </cell>
          <cell r="BO292">
            <v>0</v>
          </cell>
          <cell r="BP292">
            <v>0</v>
          </cell>
          <cell r="BY292">
            <v>1819</v>
          </cell>
          <cell r="CF292">
            <v>0</v>
          </cell>
          <cell r="CG292">
            <v>0</v>
          </cell>
          <cell r="CJ292">
            <v>131965</v>
          </cell>
          <cell r="CK292">
            <v>138.18</v>
          </cell>
          <cell r="CL292">
            <v>216.99</v>
          </cell>
          <cell r="CM292">
            <v>0</v>
          </cell>
          <cell r="CN292">
            <v>0</v>
          </cell>
          <cell r="CO292">
            <v>0</v>
          </cell>
          <cell r="CX292">
            <v>0</v>
          </cell>
          <cell r="CY292">
            <v>0</v>
          </cell>
          <cell r="DB292">
            <v>0</v>
          </cell>
          <cell r="DC292">
            <v>0</v>
          </cell>
          <cell r="DJ292" t="str">
            <v>НКРЕ</v>
          </cell>
          <cell r="DL292">
            <v>40526</v>
          </cell>
          <cell r="DM292">
            <v>1802</v>
          </cell>
          <cell r="DO292" t="str">
            <v>на теплову енергію (Кіровоградська ТЕЦ)</v>
          </cell>
          <cell r="DT292">
            <v>229.09</v>
          </cell>
        </row>
        <row r="293">
          <cell r="W293">
            <v>407.62</v>
          </cell>
          <cell r="AF293">
            <v>39699</v>
          </cell>
          <cell r="AG293">
            <v>118</v>
          </cell>
          <cell r="AH293">
            <v>412.88431396939916</v>
          </cell>
          <cell r="AM293">
            <v>64312</v>
          </cell>
          <cell r="AO293">
            <v>26214857.440000001</v>
          </cell>
          <cell r="AQ293">
            <v>26553416</v>
          </cell>
          <cell r="AU293">
            <v>23654182.383700002</v>
          </cell>
          <cell r="AW293">
            <v>0</v>
          </cell>
          <cell r="AY293">
            <v>0</v>
          </cell>
          <cell r="AZ293">
            <v>0</v>
          </cell>
          <cell r="BA293">
            <v>0</v>
          </cell>
          <cell r="BB293">
            <v>0</v>
          </cell>
          <cell r="BC293">
            <v>0</v>
          </cell>
          <cell r="BD293">
            <v>0</v>
          </cell>
          <cell r="BG293">
            <v>0</v>
          </cell>
          <cell r="BH293">
            <v>0</v>
          </cell>
          <cell r="BI293">
            <v>0</v>
          </cell>
          <cell r="BJ293">
            <v>0</v>
          </cell>
          <cell r="BK293">
            <v>0</v>
          </cell>
          <cell r="BL293">
            <v>0</v>
          </cell>
          <cell r="BM293">
            <v>2022844</v>
          </cell>
          <cell r="BN293">
            <v>31.453601194178379</v>
          </cell>
          <cell r="BO293">
            <v>0</v>
          </cell>
          <cell r="BP293">
            <v>0</v>
          </cell>
          <cell r="BY293">
            <v>1819</v>
          </cell>
          <cell r="CF293">
            <v>0</v>
          </cell>
          <cell r="CG293">
            <v>0</v>
          </cell>
          <cell r="CJ293">
            <v>73921.63</v>
          </cell>
          <cell r="CK293">
            <v>319.99</v>
          </cell>
          <cell r="CL293">
            <v>626.66999999999996</v>
          </cell>
          <cell r="CM293">
            <v>0</v>
          </cell>
          <cell r="CN293">
            <v>0</v>
          </cell>
          <cell r="CO293">
            <v>0</v>
          </cell>
          <cell r="CX293">
            <v>0</v>
          </cell>
          <cell r="CY293">
            <v>0</v>
          </cell>
          <cell r="DB293">
            <v>0</v>
          </cell>
          <cell r="DC293">
            <v>0</v>
          </cell>
          <cell r="DJ293" t="str">
            <v>НКРКП</v>
          </cell>
          <cell r="DL293">
            <v>40816</v>
          </cell>
          <cell r="DM293">
            <v>129</v>
          </cell>
          <cell r="DO293" t="str">
            <v>на теплову енергію (Кіровоградська ТЕЦ)</v>
          </cell>
          <cell r="DT293">
            <v>649.34</v>
          </cell>
        </row>
        <row r="294">
          <cell r="W294">
            <v>531.67999999999995</v>
          </cell>
          <cell r="AF294">
            <v>39699</v>
          </cell>
          <cell r="AG294">
            <v>118</v>
          </cell>
          <cell r="AH294">
            <v>412.88965052698313</v>
          </cell>
          <cell r="AM294">
            <v>25238</v>
          </cell>
          <cell r="AO294">
            <v>13418539.839999998</v>
          </cell>
          <cell r="AQ294">
            <v>10420509</v>
          </cell>
          <cell r="AU294">
            <v>9282625.1089000013</v>
          </cell>
          <cell r="AW294">
            <v>0</v>
          </cell>
          <cell r="AY294">
            <v>0</v>
          </cell>
          <cell r="AZ294">
            <v>0</v>
          </cell>
          <cell r="BA294">
            <v>0</v>
          </cell>
          <cell r="BB294">
            <v>0</v>
          </cell>
          <cell r="BC294">
            <v>0</v>
          </cell>
          <cell r="BD294">
            <v>0</v>
          </cell>
          <cell r="BG294">
            <v>0</v>
          </cell>
          <cell r="BH294">
            <v>0</v>
          </cell>
          <cell r="BI294">
            <v>0</v>
          </cell>
          <cell r="BJ294">
            <v>0</v>
          </cell>
          <cell r="BK294">
            <v>0</v>
          </cell>
          <cell r="BL294">
            <v>0</v>
          </cell>
          <cell r="BM294">
            <v>793826</v>
          </cell>
          <cell r="BN294">
            <v>31.453601711704572</v>
          </cell>
          <cell r="BO294">
            <v>0</v>
          </cell>
          <cell r="BP294">
            <v>0</v>
          </cell>
          <cell r="BY294">
            <v>1819</v>
          </cell>
          <cell r="CF294">
            <v>0</v>
          </cell>
          <cell r="CG294">
            <v>0</v>
          </cell>
          <cell r="CJ294">
            <v>29009.11</v>
          </cell>
          <cell r="CK294">
            <v>319.99</v>
          </cell>
          <cell r="CL294">
            <v>626.66999999999996</v>
          </cell>
          <cell r="CM294">
            <v>0</v>
          </cell>
          <cell r="CN294">
            <v>0</v>
          </cell>
          <cell r="CO294">
            <v>0</v>
          </cell>
          <cell r="CX294">
            <v>0</v>
          </cell>
          <cell r="CY294">
            <v>0</v>
          </cell>
          <cell r="DB294">
            <v>0</v>
          </cell>
          <cell r="DC294">
            <v>0</v>
          </cell>
          <cell r="DJ294" t="str">
            <v>НКРКП</v>
          </cell>
          <cell r="DL294">
            <v>40816</v>
          </cell>
          <cell r="DM294">
            <v>129</v>
          </cell>
          <cell r="DO294" t="str">
            <v>на теплову енергію (Кіровоградська ТЕЦ)</v>
          </cell>
          <cell r="DT294">
            <v>791.88</v>
          </cell>
        </row>
        <row r="295">
          <cell r="W295">
            <v>763.72</v>
          </cell>
          <cell r="AF295">
            <v>40161</v>
          </cell>
          <cell r="AG295">
            <v>1391</v>
          </cell>
          <cell r="AH295">
            <v>665.3700023497513</v>
          </cell>
          <cell r="AM295">
            <v>1230.30043</v>
          </cell>
          <cell r="AO295">
            <v>939605.04439960001</v>
          </cell>
          <cell r="AQ295">
            <v>818605</v>
          </cell>
          <cell r="AU295">
            <v>0</v>
          </cell>
          <cell r="AW295">
            <v>0</v>
          </cell>
          <cell r="AY295">
            <v>415360.19799999997</v>
          </cell>
          <cell r="AZ295">
            <v>337.60875626126534</v>
          </cell>
          <cell r="BA295">
            <v>0</v>
          </cell>
          <cell r="BB295">
            <v>0</v>
          </cell>
          <cell r="BC295">
            <v>0</v>
          </cell>
          <cell r="BD295">
            <v>0</v>
          </cell>
          <cell r="BG295">
            <v>0</v>
          </cell>
          <cell r="BH295">
            <v>0</v>
          </cell>
          <cell r="BI295">
            <v>75700</v>
          </cell>
          <cell r="BJ295">
            <v>61.529686696118603</v>
          </cell>
          <cell r="BK295">
            <v>0</v>
          </cell>
          <cell r="BL295">
            <v>0</v>
          </cell>
          <cell r="BM295">
            <v>239200</v>
          </cell>
          <cell r="BN295">
            <v>194.42405624453858</v>
          </cell>
          <cell r="BO295">
            <v>0</v>
          </cell>
          <cell r="BP295">
            <v>0</v>
          </cell>
          <cell r="BY295">
            <v>1855.73</v>
          </cell>
          <cell r="CF295">
            <v>190.3</v>
          </cell>
          <cell r="CG295">
            <v>2182.66</v>
          </cell>
          <cell r="CJ295">
            <v>0</v>
          </cell>
          <cell r="CK295">
            <v>0</v>
          </cell>
          <cell r="CL295">
            <v>0</v>
          </cell>
          <cell r="CM295">
            <v>0</v>
          </cell>
          <cell r="CN295">
            <v>0</v>
          </cell>
          <cell r="CO295">
            <v>0</v>
          </cell>
          <cell r="CX295">
            <v>0</v>
          </cell>
          <cell r="CY295">
            <v>0</v>
          </cell>
          <cell r="DB295">
            <v>0</v>
          </cell>
          <cell r="DC295">
            <v>0</v>
          </cell>
          <cell r="DJ295" t="str">
            <v>НКРКП</v>
          </cell>
          <cell r="DL295">
            <v>40816</v>
          </cell>
          <cell r="DM295">
            <v>129</v>
          </cell>
          <cell r="DO295" t="str">
            <v>на теплову енергію (Центральна міська лікарня)</v>
          </cell>
          <cell r="DT295">
            <v>999.9</v>
          </cell>
        </row>
        <row r="296">
          <cell r="W296">
            <v>303.91000000000003</v>
          </cell>
          <cell r="AF296">
            <v>40161</v>
          </cell>
          <cell r="AG296">
            <v>1391</v>
          </cell>
          <cell r="AH296">
            <v>303.90952380952382</v>
          </cell>
          <cell r="AM296">
            <v>630</v>
          </cell>
          <cell r="AO296">
            <v>191463.30000000002</v>
          </cell>
          <cell r="AQ296">
            <v>191463</v>
          </cell>
          <cell r="AU296">
            <v>0</v>
          </cell>
          <cell r="AW296">
            <v>0</v>
          </cell>
          <cell r="AY296">
            <v>67495.296000000002</v>
          </cell>
          <cell r="AZ296">
            <v>107.13539047619048</v>
          </cell>
          <cell r="BA296">
            <v>0</v>
          </cell>
          <cell r="BB296">
            <v>0</v>
          </cell>
          <cell r="BC296">
            <v>0</v>
          </cell>
          <cell r="BD296">
            <v>0</v>
          </cell>
          <cell r="BG296">
            <v>0</v>
          </cell>
          <cell r="BH296">
            <v>0</v>
          </cell>
          <cell r="BI296">
            <v>12008</v>
          </cell>
          <cell r="BJ296">
            <v>19.06031746031746</v>
          </cell>
          <cell r="BK296">
            <v>0</v>
          </cell>
          <cell r="BL296">
            <v>0</v>
          </cell>
          <cell r="BM296">
            <v>85269</v>
          </cell>
          <cell r="BN296">
            <v>135.34761904761905</v>
          </cell>
          <cell r="BO296">
            <v>0</v>
          </cell>
          <cell r="BP296">
            <v>0</v>
          </cell>
          <cell r="BY296">
            <v>1855.73</v>
          </cell>
          <cell r="CF296">
            <v>92.8</v>
          </cell>
          <cell r="CG296">
            <v>727.32</v>
          </cell>
          <cell r="CJ296">
            <v>0</v>
          </cell>
          <cell r="CK296">
            <v>0</v>
          </cell>
          <cell r="CL296">
            <v>0</v>
          </cell>
          <cell r="CM296">
            <v>0</v>
          </cell>
          <cell r="CN296">
            <v>0</v>
          </cell>
          <cell r="CO296">
            <v>0</v>
          </cell>
          <cell r="CX296">
            <v>0</v>
          </cell>
          <cell r="CY296">
            <v>0</v>
          </cell>
          <cell r="DB296">
            <v>0</v>
          </cell>
          <cell r="DC296">
            <v>0</v>
          </cell>
          <cell r="DJ296" t="str">
            <v>НКРЕ</v>
          </cell>
          <cell r="DL296">
            <v>40526</v>
          </cell>
          <cell r="DM296">
            <v>1802</v>
          </cell>
          <cell r="DO296" t="str">
            <v>на теплову енергію (Лікарня швидкої медичної допомоги)</v>
          </cell>
          <cell r="DT296">
            <v>334.3</v>
          </cell>
        </row>
        <row r="297">
          <cell r="W297">
            <v>590.78</v>
          </cell>
          <cell r="AF297">
            <v>40161</v>
          </cell>
          <cell r="AG297">
            <v>1391</v>
          </cell>
          <cell r="AH297">
            <v>514.08711839166051</v>
          </cell>
          <cell r="AM297">
            <v>2686</v>
          </cell>
          <cell r="AO297">
            <v>1586835.0799999998</v>
          </cell>
          <cell r="AQ297">
            <v>1380838</v>
          </cell>
          <cell r="AU297">
            <v>0</v>
          </cell>
          <cell r="AW297">
            <v>0</v>
          </cell>
          <cell r="AY297">
            <v>861692.34140000003</v>
          </cell>
          <cell r="AZ297">
            <v>320.80876448250189</v>
          </cell>
          <cell r="BA297">
            <v>0</v>
          </cell>
          <cell r="BB297">
            <v>0</v>
          </cell>
          <cell r="BC297">
            <v>0</v>
          </cell>
          <cell r="BD297">
            <v>0</v>
          </cell>
          <cell r="BG297">
            <v>0</v>
          </cell>
          <cell r="BH297">
            <v>0</v>
          </cell>
          <cell r="BI297">
            <v>51195</v>
          </cell>
          <cell r="BJ297">
            <v>19.059940431868949</v>
          </cell>
          <cell r="BK297">
            <v>0</v>
          </cell>
          <cell r="BL297">
            <v>0</v>
          </cell>
          <cell r="BM297">
            <v>363550</v>
          </cell>
          <cell r="BN297">
            <v>135.34996276991811</v>
          </cell>
          <cell r="BO297">
            <v>0</v>
          </cell>
          <cell r="BP297">
            <v>0</v>
          </cell>
          <cell r="BY297">
            <v>1855.73</v>
          </cell>
          <cell r="CF297">
            <v>394.79</v>
          </cell>
          <cell r="CG297">
            <v>2182.66</v>
          </cell>
          <cell r="CJ297">
            <v>0</v>
          </cell>
          <cell r="CK297">
            <v>0</v>
          </cell>
          <cell r="CL297">
            <v>0</v>
          </cell>
          <cell r="CM297">
            <v>0</v>
          </cell>
          <cell r="CN297">
            <v>0</v>
          </cell>
          <cell r="CO297">
            <v>0</v>
          </cell>
          <cell r="CX297">
            <v>0</v>
          </cell>
          <cell r="CY297">
            <v>0</v>
          </cell>
          <cell r="DB297">
            <v>0</v>
          </cell>
          <cell r="DC297">
            <v>0</v>
          </cell>
          <cell r="DJ297" t="str">
            <v>НКРКП</v>
          </cell>
          <cell r="DL297">
            <v>40816</v>
          </cell>
          <cell r="DM297">
            <v>129</v>
          </cell>
          <cell r="DO297" t="str">
            <v>на теплову енергію (Лікарня швидкої медичної допомоги)</v>
          </cell>
          <cell r="DT297">
            <v>821.43</v>
          </cell>
        </row>
        <row r="298">
          <cell r="W298">
            <v>236.79</v>
          </cell>
          <cell r="AF298">
            <v>39645</v>
          </cell>
          <cell r="AG298">
            <v>724</v>
          </cell>
          <cell r="AH298">
            <v>227.68278890293394</v>
          </cell>
          <cell r="AM298">
            <v>45093</v>
          </cell>
          <cell r="AO298">
            <v>10677571.469999999</v>
          </cell>
          <cell r="AQ298">
            <v>10266900</v>
          </cell>
          <cell r="AU298">
            <v>0</v>
          </cell>
          <cell r="AW298">
            <v>0</v>
          </cell>
          <cell r="AY298">
            <v>5105786.4000000004</v>
          </cell>
          <cell r="AZ298">
            <v>113.22791564100859</v>
          </cell>
          <cell r="BA298">
            <v>0</v>
          </cell>
          <cell r="BB298">
            <v>0</v>
          </cell>
          <cell r="BC298">
            <v>0</v>
          </cell>
          <cell r="BD298">
            <v>0</v>
          </cell>
          <cell r="BG298">
            <v>0</v>
          </cell>
          <cell r="BH298">
            <v>0</v>
          </cell>
          <cell r="BI298">
            <v>752573</v>
          </cell>
          <cell r="BJ298">
            <v>16.68935311467412</v>
          </cell>
          <cell r="BK298">
            <v>0</v>
          </cell>
          <cell r="BL298">
            <v>0</v>
          </cell>
          <cell r="BM298">
            <v>2206000</v>
          </cell>
          <cell r="BN298">
            <v>48.921118577162751</v>
          </cell>
          <cell r="BO298">
            <v>0</v>
          </cell>
          <cell r="BP298">
            <v>0</v>
          </cell>
          <cell r="BY298">
            <v>0</v>
          </cell>
          <cell r="CF298">
            <v>7020</v>
          </cell>
          <cell r="CG298">
            <v>727.32</v>
          </cell>
          <cell r="CJ298">
            <v>0</v>
          </cell>
          <cell r="CK298">
            <v>0</v>
          </cell>
          <cell r="CL298">
            <v>0</v>
          </cell>
          <cell r="CM298">
            <v>0</v>
          </cell>
          <cell r="CN298">
            <v>0</v>
          </cell>
          <cell r="CO298">
            <v>0</v>
          </cell>
          <cell r="CX298">
            <v>0</v>
          </cell>
          <cell r="CY298">
            <v>0</v>
          </cell>
          <cell r="DB298">
            <v>0</v>
          </cell>
          <cell r="DC298">
            <v>0</v>
          </cell>
          <cell r="DJ298" t="str">
            <v>НКРЕ</v>
          </cell>
          <cell r="DL298">
            <v>40526</v>
          </cell>
          <cell r="DM298">
            <v>1756</v>
          </cell>
          <cell r="DO298" t="str">
            <v>тарифи на теплову енергію</v>
          </cell>
          <cell r="DT298">
            <v>260.47000000000003</v>
          </cell>
        </row>
        <row r="299">
          <cell r="W299">
            <v>552.91999999999996</v>
          </cell>
          <cell r="AF299">
            <v>39863</v>
          </cell>
          <cell r="AG299">
            <v>1373</v>
          </cell>
          <cell r="AH299">
            <v>453.21310813538793</v>
          </cell>
          <cell r="AM299">
            <v>14861</v>
          </cell>
          <cell r="AO299">
            <v>8216944.1199999992</v>
          </cell>
          <cell r="AQ299">
            <v>6735200</v>
          </cell>
          <cell r="AU299">
            <v>0</v>
          </cell>
          <cell r="AW299">
            <v>0</v>
          </cell>
          <cell r="AY299">
            <v>4972804.9250000007</v>
          </cell>
          <cell r="AZ299">
            <v>334.62115099925984</v>
          </cell>
          <cell r="BA299">
            <v>0</v>
          </cell>
          <cell r="BB299">
            <v>0</v>
          </cell>
          <cell r="BC299">
            <v>0</v>
          </cell>
          <cell r="BD299">
            <v>0</v>
          </cell>
          <cell r="BG299">
            <v>0</v>
          </cell>
          <cell r="BH299">
            <v>0</v>
          </cell>
          <cell r="BI299">
            <v>309193</v>
          </cell>
          <cell r="BJ299">
            <v>20.805665836753921</v>
          </cell>
          <cell r="BK299">
            <v>0</v>
          </cell>
          <cell r="BL299">
            <v>0</v>
          </cell>
          <cell r="BM299">
            <v>727100</v>
          </cell>
          <cell r="BN299">
            <v>48.926720947446334</v>
          </cell>
          <cell r="BO299">
            <v>0</v>
          </cell>
          <cell r="BP299">
            <v>0</v>
          </cell>
          <cell r="BY299">
            <v>0</v>
          </cell>
          <cell r="CF299">
            <v>2321.3000000000002</v>
          </cell>
          <cell r="CG299">
            <v>2142.25</v>
          </cell>
          <cell r="CJ299">
            <v>0</v>
          </cell>
          <cell r="CK299">
            <v>0</v>
          </cell>
          <cell r="CL299">
            <v>0</v>
          </cell>
          <cell r="CM299">
            <v>0</v>
          </cell>
          <cell r="CN299">
            <v>0</v>
          </cell>
          <cell r="CO299">
            <v>0</v>
          </cell>
          <cell r="CX299">
            <v>0</v>
          </cell>
          <cell r="CY299">
            <v>0</v>
          </cell>
          <cell r="DB299">
            <v>0</v>
          </cell>
          <cell r="DC299">
            <v>0</v>
          </cell>
          <cell r="DJ299" t="str">
            <v>НКРКП</v>
          </cell>
          <cell r="DL299">
            <v>40816</v>
          </cell>
          <cell r="DM299">
            <v>93</v>
          </cell>
          <cell r="DT299">
            <v>804.36</v>
          </cell>
        </row>
        <row r="300">
          <cell r="W300">
            <v>558.75</v>
          </cell>
          <cell r="AF300">
            <v>39863</v>
          </cell>
          <cell r="AG300">
            <v>1374</v>
          </cell>
          <cell r="AH300">
            <v>454.2680947744239</v>
          </cell>
          <cell r="AM300">
            <v>3081</v>
          </cell>
          <cell r="AO300">
            <v>1721508.75</v>
          </cell>
          <cell r="AQ300">
            <v>1399600</v>
          </cell>
          <cell r="AU300">
            <v>0</v>
          </cell>
          <cell r="AW300">
            <v>0</v>
          </cell>
          <cell r="AY300">
            <v>1034920.9750000001</v>
          </cell>
          <cell r="AZ300">
            <v>335.90424375202861</v>
          </cell>
          <cell r="BA300">
            <v>0</v>
          </cell>
          <cell r="BB300">
            <v>0</v>
          </cell>
          <cell r="BC300">
            <v>0</v>
          </cell>
          <cell r="BD300">
            <v>0</v>
          </cell>
          <cell r="BG300">
            <v>0</v>
          </cell>
          <cell r="BH300">
            <v>0</v>
          </cell>
          <cell r="BI300">
            <v>63989</v>
          </cell>
          <cell r="BJ300">
            <v>20.768906199285947</v>
          </cell>
          <cell r="BK300">
            <v>0</v>
          </cell>
          <cell r="BL300">
            <v>0</v>
          </cell>
          <cell r="BM300">
            <v>150500</v>
          </cell>
          <cell r="BN300">
            <v>48.847776695877961</v>
          </cell>
          <cell r="BO300">
            <v>0</v>
          </cell>
          <cell r="BP300">
            <v>0</v>
          </cell>
          <cell r="BY300">
            <v>0</v>
          </cell>
          <cell r="CF300">
            <v>483.1</v>
          </cell>
          <cell r="CG300">
            <v>2142.25</v>
          </cell>
          <cell r="CJ300">
            <v>0</v>
          </cell>
          <cell r="CK300">
            <v>0</v>
          </cell>
          <cell r="CL300">
            <v>0</v>
          </cell>
          <cell r="CM300">
            <v>0</v>
          </cell>
          <cell r="CN300">
            <v>0</v>
          </cell>
          <cell r="CO300">
            <v>0</v>
          </cell>
          <cell r="CX300">
            <v>0</v>
          </cell>
          <cell r="CY300">
            <v>0</v>
          </cell>
          <cell r="DB300">
            <v>0</v>
          </cell>
          <cell r="DC300">
            <v>0</v>
          </cell>
          <cell r="DJ300" t="str">
            <v>НКРКП</v>
          </cell>
          <cell r="DL300">
            <v>40816</v>
          </cell>
          <cell r="DM300">
            <v>93</v>
          </cell>
          <cell r="DT300">
            <v>811.15</v>
          </cell>
        </row>
        <row r="301">
          <cell r="W301">
            <v>599.28</v>
          </cell>
          <cell r="AF301">
            <v>39863</v>
          </cell>
          <cell r="AG301">
            <v>1381</v>
          </cell>
          <cell r="AH301">
            <v>535.07340946166391</v>
          </cell>
          <cell r="AM301">
            <v>613</v>
          </cell>
          <cell r="AO301">
            <v>367358.63999999996</v>
          </cell>
          <cell r="AQ301">
            <v>328000</v>
          </cell>
          <cell r="AU301">
            <v>0</v>
          </cell>
          <cell r="AW301">
            <v>0</v>
          </cell>
          <cell r="AY301">
            <v>201889.92450000002</v>
          </cell>
          <cell r="AZ301">
            <v>329.3473482871126</v>
          </cell>
          <cell r="BA301">
            <v>0</v>
          </cell>
          <cell r="BB301">
            <v>0</v>
          </cell>
          <cell r="BC301">
            <v>0</v>
          </cell>
          <cell r="BD301">
            <v>0</v>
          </cell>
          <cell r="BG301">
            <v>0</v>
          </cell>
          <cell r="BH301">
            <v>0</v>
          </cell>
          <cell r="BI301">
            <v>13601</v>
          </cell>
          <cell r="BJ301">
            <v>22.187601957585645</v>
          </cell>
          <cell r="BK301">
            <v>0</v>
          </cell>
          <cell r="BL301">
            <v>0</v>
          </cell>
          <cell r="BM301">
            <v>57100</v>
          </cell>
          <cell r="BN301">
            <v>93.148450244698211</v>
          </cell>
          <cell r="BO301">
            <v>0</v>
          </cell>
          <cell r="BP301">
            <v>0</v>
          </cell>
          <cell r="BY301">
            <v>783</v>
          </cell>
          <cell r="CF301">
            <v>94.242000000000004</v>
          </cell>
          <cell r="CG301">
            <v>2142.25</v>
          </cell>
          <cell r="CJ301">
            <v>0</v>
          </cell>
          <cell r="CK301">
            <v>0</v>
          </cell>
          <cell r="CL301">
            <v>0</v>
          </cell>
          <cell r="CM301">
            <v>0</v>
          </cell>
          <cell r="CN301">
            <v>0</v>
          </cell>
          <cell r="CO301">
            <v>0</v>
          </cell>
          <cell r="CX301">
            <v>0</v>
          </cell>
          <cell r="CY301">
            <v>0</v>
          </cell>
          <cell r="DB301">
            <v>0</v>
          </cell>
          <cell r="DC301">
            <v>0</v>
          </cell>
          <cell r="DJ301" t="str">
            <v>НКРКП</v>
          </cell>
          <cell r="DL301">
            <v>40816</v>
          </cell>
          <cell r="DM301">
            <v>93</v>
          </cell>
          <cell r="DT301">
            <v>846.78</v>
          </cell>
        </row>
        <row r="302">
          <cell r="W302">
            <v>725.9</v>
          </cell>
          <cell r="AF302">
            <v>39863</v>
          </cell>
          <cell r="AG302">
            <v>1377</v>
          </cell>
          <cell r="AH302">
            <v>648.12206572769958</v>
          </cell>
          <cell r="AM302">
            <v>426</v>
          </cell>
          <cell r="AO302">
            <v>309233.39999999997</v>
          </cell>
          <cell r="AQ302">
            <v>276100</v>
          </cell>
          <cell r="AU302">
            <v>0</v>
          </cell>
          <cell r="AW302">
            <v>0</v>
          </cell>
          <cell r="AY302">
            <v>137849.503</v>
          </cell>
          <cell r="AZ302">
            <v>323.59038262910798</v>
          </cell>
          <cell r="BA302">
            <v>0</v>
          </cell>
          <cell r="BB302">
            <v>0</v>
          </cell>
          <cell r="BC302">
            <v>0</v>
          </cell>
          <cell r="BD302">
            <v>0</v>
          </cell>
          <cell r="BG302">
            <v>0</v>
          </cell>
          <cell r="BH302">
            <v>0</v>
          </cell>
          <cell r="BI302">
            <v>11713</v>
          </cell>
          <cell r="BJ302">
            <v>27.495305164319248</v>
          </cell>
          <cell r="BK302">
            <v>0</v>
          </cell>
          <cell r="BL302">
            <v>0</v>
          </cell>
          <cell r="BM302">
            <v>55600</v>
          </cell>
          <cell r="BN302">
            <v>130.51643192488262</v>
          </cell>
          <cell r="BO302">
            <v>0</v>
          </cell>
          <cell r="BP302">
            <v>0</v>
          </cell>
          <cell r="BY302">
            <v>846</v>
          </cell>
          <cell r="CF302">
            <v>64.347999999999999</v>
          </cell>
          <cell r="CG302">
            <v>2142.25</v>
          </cell>
          <cell r="CJ302">
            <v>0</v>
          </cell>
          <cell r="CK302">
            <v>0</v>
          </cell>
          <cell r="CL302">
            <v>0</v>
          </cell>
          <cell r="CM302">
            <v>0</v>
          </cell>
          <cell r="CN302">
            <v>0</v>
          </cell>
          <cell r="CO302">
            <v>0</v>
          </cell>
          <cell r="CX302">
            <v>0</v>
          </cell>
          <cell r="CY302">
            <v>0</v>
          </cell>
          <cell r="DB302">
            <v>0</v>
          </cell>
          <cell r="DC302">
            <v>0</v>
          </cell>
          <cell r="DJ302" t="str">
            <v>НКРКП</v>
          </cell>
          <cell r="DL302">
            <v>40816</v>
          </cell>
          <cell r="DM302">
            <v>93</v>
          </cell>
          <cell r="DT302">
            <v>969.05</v>
          </cell>
        </row>
        <row r="303">
          <cell r="W303">
            <v>210.45</v>
          </cell>
          <cell r="AF303">
            <v>39645</v>
          </cell>
          <cell r="AG303">
            <v>727</v>
          </cell>
          <cell r="AH303">
            <v>202.35977151418672</v>
          </cell>
          <cell r="AM303">
            <v>32037</v>
          </cell>
          <cell r="AO303">
            <v>6742186.6499999994</v>
          </cell>
          <cell r="AQ303">
            <v>6483000</v>
          </cell>
          <cell r="AU303">
            <v>0</v>
          </cell>
          <cell r="AW303">
            <v>0</v>
          </cell>
          <cell r="AY303">
            <v>3551150.8098000004</v>
          </cell>
          <cell r="AZ303">
            <v>110.84529793051784</v>
          </cell>
          <cell r="BA303">
            <v>0</v>
          </cell>
          <cell r="BB303">
            <v>0</v>
          </cell>
          <cell r="BC303">
            <v>0</v>
          </cell>
          <cell r="BD303">
            <v>0</v>
          </cell>
          <cell r="BG303">
            <v>0</v>
          </cell>
          <cell r="BH303">
            <v>0</v>
          </cell>
          <cell r="BI303">
            <v>564627</v>
          </cell>
          <cell r="BJ303">
            <v>17.62421575053844</v>
          </cell>
          <cell r="BK303">
            <v>0</v>
          </cell>
          <cell r="BL303">
            <v>0</v>
          </cell>
          <cell r="BM303">
            <v>1149100</v>
          </cell>
          <cell r="BN303">
            <v>35.867902737459815</v>
          </cell>
          <cell r="BO303">
            <v>0</v>
          </cell>
          <cell r="BP303">
            <v>0</v>
          </cell>
          <cell r="BY303">
            <v>1395</v>
          </cell>
          <cell r="CF303">
            <v>4882.5150000000003</v>
          </cell>
          <cell r="CG303">
            <v>727.32</v>
          </cell>
          <cell r="CJ303">
            <v>0</v>
          </cell>
          <cell r="CK303">
            <v>0</v>
          </cell>
          <cell r="CL303">
            <v>0</v>
          </cell>
          <cell r="CM303">
            <v>0</v>
          </cell>
          <cell r="CN303">
            <v>0</v>
          </cell>
          <cell r="CO303">
            <v>0</v>
          </cell>
          <cell r="CX303">
            <v>0</v>
          </cell>
          <cell r="CY303">
            <v>0</v>
          </cell>
          <cell r="DB303">
            <v>0</v>
          </cell>
          <cell r="DC303">
            <v>0</v>
          </cell>
          <cell r="DJ303" t="str">
            <v>НКРЕ</v>
          </cell>
          <cell r="DL303">
            <v>40526</v>
          </cell>
          <cell r="DM303">
            <v>1756</v>
          </cell>
          <cell r="DO303" t="str">
            <v>тарифи на теплову енергію</v>
          </cell>
          <cell r="DT303">
            <v>231.5</v>
          </cell>
        </row>
        <row r="304">
          <cell r="W304">
            <v>574.47</v>
          </cell>
          <cell r="AF304">
            <v>39863</v>
          </cell>
          <cell r="AG304">
            <v>1375</v>
          </cell>
          <cell r="AH304">
            <v>422.40454402019566</v>
          </cell>
          <cell r="AM304">
            <v>3169</v>
          </cell>
          <cell r="AO304">
            <v>1820495.4300000002</v>
          </cell>
          <cell r="AQ304">
            <v>1338600</v>
          </cell>
          <cell r="AU304">
            <v>0</v>
          </cell>
          <cell r="AW304">
            <v>0</v>
          </cell>
          <cell r="AY304">
            <v>1034805.2935</v>
          </cell>
          <cell r="AZ304">
            <v>326.54001057115812</v>
          </cell>
          <cell r="BA304">
            <v>0</v>
          </cell>
          <cell r="BB304">
            <v>0</v>
          </cell>
          <cell r="BC304">
            <v>0</v>
          </cell>
          <cell r="BD304">
            <v>0</v>
          </cell>
          <cell r="BG304">
            <v>0</v>
          </cell>
          <cell r="BH304">
            <v>0</v>
          </cell>
          <cell r="BI304">
            <v>69639</v>
          </cell>
          <cell r="BJ304">
            <v>21.975071000315555</v>
          </cell>
          <cell r="BK304">
            <v>0</v>
          </cell>
          <cell r="BL304">
            <v>0</v>
          </cell>
          <cell r="BM304">
            <v>113700</v>
          </cell>
          <cell r="BN304">
            <v>35.878826128116124</v>
          </cell>
          <cell r="BO304">
            <v>0</v>
          </cell>
          <cell r="BP304">
            <v>0</v>
          </cell>
          <cell r="BY304">
            <v>1395</v>
          </cell>
          <cell r="CF304">
            <v>483.04599999999999</v>
          </cell>
          <cell r="CG304">
            <v>2142.25</v>
          </cell>
          <cell r="CJ304">
            <v>0</v>
          </cell>
          <cell r="CK304">
            <v>0</v>
          </cell>
          <cell r="CL304">
            <v>0</v>
          </cell>
          <cell r="CM304">
            <v>0</v>
          </cell>
          <cell r="CN304">
            <v>0</v>
          </cell>
          <cell r="CO304">
            <v>0</v>
          </cell>
          <cell r="CX304">
            <v>0</v>
          </cell>
          <cell r="CY304">
            <v>0</v>
          </cell>
          <cell r="DB304">
            <v>0</v>
          </cell>
          <cell r="DC304">
            <v>0</v>
          </cell>
          <cell r="DJ304" t="str">
            <v>НКРКП</v>
          </cell>
          <cell r="DL304">
            <v>40816</v>
          </cell>
          <cell r="DM304">
            <v>93</v>
          </cell>
          <cell r="DT304">
            <v>819.83</v>
          </cell>
        </row>
        <row r="305">
          <cell r="W305">
            <v>582.61</v>
          </cell>
          <cell r="AF305">
            <v>39863</v>
          </cell>
          <cell r="AG305">
            <v>1376</v>
          </cell>
          <cell r="AH305">
            <v>422.18065205772314</v>
          </cell>
          <cell r="AM305">
            <v>1871</v>
          </cell>
          <cell r="AO305">
            <v>1090063.31</v>
          </cell>
          <cell r="AQ305">
            <v>789900</v>
          </cell>
          <cell r="AU305">
            <v>0</v>
          </cell>
          <cell r="AW305">
            <v>0</v>
          </cell>
          <cell r="AY305">
            <v>610766.18625000003</v>
          </cell>
          <cell r="AZ305">
            <v>326.43836785141639</v>
          </cell>
          <cell r="BA305">
            <v>0</v>
          </cell>
          <cell r="BB305">
            <v>0</v>
          </cell>
          <cell r="BC305">
            <v>0</v>
          </cell>
          <cell r="BD305">
            <v>0</v>
          </cell>
          <cell r="BG305">
            <v>0</v>
          </cell>
          <cell r="BH305">
            <v>0</v>
          </cell>
          <cell r="BI305">
            <v>41050</v>
          </cell>
          <cell r="BJ305">
            <v>21.940138963121324</v>
          </cell>
          <cell r="BK305">
            <v>0</v>
          </cell>
          <cell r="BL305">
            <v>0</v>
          </cell>
          <cell r="BM305">
            <v>67000</v>
          </cell>
          <cell r="BN305">
            <v>35.809727418492784</v>
          </cell>
          <cell r="BO305">
            <v>0</v>
          </cell>
          <cell r="BP305">
            <v>0</v>
          </cell>
          <cell r="BY305">
            <v>1395</v>
          </cell>
          <cell r="CF305">
            <v>285.10500000000002</v>
          </cell>
          <cell r="CG305">
            <v>2142.25</v>
          </cell>
          <cell r="CJ305">
            <v>0</v>
          </cell>
          <cell r="CK305">
            <v>0</v>
          </cell>
          <cell r="CL305">
            <v>0</v>
          </cell>
          <cell r="CM305">
            <v>0</v>
          </cell>
          <cell r="CN305">
            <v>0</v>
          </cell>
          <cell r="CO305">
            <v>0</v>
          </cell>
          <cell r="CX305">
            <v>0</v>
          </cell>
          <cell r="CY305">
            <v>0</v>
          </cell>
          <cell r="DB305">
            <v>0</v>
          </cell>
          <cell r="DC305">
            <v>0</v>
          </cell>
          <cell r="DJ305" t="str">
            <v>НКРКП</v>
          </cell>
          <cell r="DL305">
            <v>40816</v>
          </cell>
          <cell r="DM305">
            <v>93</v>
          </cell>
          <cell r="DT305">
            <v>827.9</v>
          </cell>
        </row>
        <row r="306">
          <cell r="W306">
            <v>939.4</v>
          </cell>
          <cell r="AF306">
            <v>39863</v>
          </cell>
          <cell r="AG306">
            <v>1384</v>
          </cell>
          <cell r="AH306">
            <v>838.75</v>
          </cell>
          <cell r="AM306">
            <v>240</v>
          </cell>
          <cell r="AO306">
            <v>225456</v>
          </cell>
          <cell r="AQ306">
            <v>201300</v>
          </cell>
          <cell r="AU306">
            <v>0</v>
          </cell>
          <cell r="AW306">
            <v>0</v>
          </cell>
          <cell r="AY306">
            <v>84297.537500000006</v>
          </cell>
          <cell r="AZ306">
            <v>351.23973958333335</v>
          </cell>
          <cell r="BA306">
            <v>0</v>
          </cell>
          <cell r="BB306">
            <v>0</v>
          </cell>
          <cell r="BC306">
            <v>0</v>
          </cell>
          <cell r="BD306">
            <v>0</v>
          </cell>
          <cell r="BG306">
            <v>0</v>
          </cell>
          <cell r="BH306">
            <v>0</v>
          </cell>
          <cell r="BI306">
            <v>9000</v>
          </cell>
          <cell r="BJ306">
            <v>37.5</v>
          </cell>
          <cell r="BK306">
            <v>0</v>
          </cell>
          <cell r="BL306">
            <v>0</v>
          </cell>
          <cell r="BM306">
            <v>62000</v>
          </cell>
          <cell r="BN306">
            <v>258.33333333333331</v>
          </cell>
          <cell r="BO306">
            <v>0</v>
          </cell>
          <cell r="BP306">
            <v>0</v>
          </cell>
          <cell r="BY306">
            <v>944</v>
          </cell>
          <cell r="CF306">
            <v>39.35</v>
          </cell>
          <cell r="CG306">
            <v>2142.25</v>
          </cell>
          <cell r="CJ306">
            <v>0</v>
          </cell>
          <cell r="CK306">
            <v>0</v>
          </cell>
          <cell r="CL306">
            <v>0</v>
          </cell>
          <cell r="CM306">
            <v>0</v>
          </cell>
          <cell r="CN306">
            <v>0</v>
          </cell>
          <cell r="CO306">
            <v>0</v>
          </cell>
          <cell r="CX306">
            <v>0</v>
          </cell>
          <cell r="CY306">
            <v>0</v>
          </cell>
          <cell r="DB306">
            <v>0</v>
          </cell>
          <cell r="DC306">
            <v>0</v>
          </cell>
          <cell r="DJ306" t="str">
            <v>НКРКП</v>
          </cell>
          <cell r="DL306">
            <v>40816</v>
          </cell>
          <cell r="DM306">
            <v>93</v>
          </cell>
          <cell r="DT306">
            <v>999.9</v>
          </cell>
        </row>
        <row r="307">
          <cell r="W307">
            <v>853.49</v>
          </cell>
          <cell r="AF307">
            <v>39863</v>
          </cell>
          <cell r="AG307">
            <v>1378</v>
          </cell>
          <cell r="AH307">
            <v>743.45991561181438</v>
          </cell>
          <cell r="AM307">
            <v>237</v>
          </cell>
          <cell r="AO307">
            <v>202277.13</v>
          </cell>
          <cell r="AQ307">
            <v>176200</v>
          </cell>
          <cell r="AU307">
            <v>0</v>
          </cell>
          <cell r="AW307">
            <v>0</v>
          </cell>
          <cell r="AY307">
            <v>78965.477249999996</v>
          </cell>
          <cell r="AZ307">
            <v>333.18766772151895</v>
          </cell>
          <cell r="BA307">
            <v>0</v>
          </cell>
          <cell r="BB307">
            <v>0</v>
          </cell>
          <cell r="BC307">
            <v>0</v>
          </cell>
          <cell r="BD307">
            <v>0</v>
          </cell>
          <cell r="BG307">
            <v>0</v>
          </cell>
          <cell r="BH307">
            <v>0</v>
          </cell>
          <cell r="BI307">
            <v>12484</v>
          </cell>
          <cell r="BJ307">
            <v>52.675105485232066</v>
          </cell>
          <cell r="BK307">
            <v>0</v>
          </cell>
          <cell r="BL307">
            <v>0</v>
          </cell>
          <cell r="BM307">
            <v>43200</v>
          </cell>
          <cell r="BN307">
            <v>182.27848101265823</v>
          </cell>
          <cell r="BO307">
            <v>0</v>
          </cell>
          <cell r="BP307">
            <v>0</v>
          </cell>
          <cell r="BY307">
            <v>994</v>
          </cell>
          <cell r="CF307">
            <v>36.860999999999997</v>
          </cell>
          <cell r="CG307">
            <v>2142.25</v>
          </cell>
          <cell r="CJ307">
            <v>0</v>
          </cell>
          <cell r="CK307">
            <v>0</v>
          </cell>
          <cell r="CL307">
            <v>0</v>
          </cell>
          <cell r="CM307">
            <v>0</v>
          </cell>
          <cell r="CN307">
            <v>0</v>
          </cell>
          <cell r="CO307">
            <v>0</v>
          </cell>
          <cell r="CX307">
            <v>0</v>
          </cell>
          <cell r="CY307">
            <v>0</v>
          </cell>
          <cell r="DB307">
            <v>0</v>
          </cell>
          <cell r="DC307">
            <v>0</v>
          </cell>
          <cell r="DJ307" t="str">
            <v>НКРКП</v>
          </cell>
          <cell r="DL307">
            <v>40816</v>
          </cell>
          <cell r="DM307">
            <v>93</v>
          </cell>
          <cell r="DT307">
            <v>999.9</v>
          </cell>
        </row>
        <row r="308">
          <cell r="W308">
            <v>822.41</v>
          </cell>
          <cell r="AF308">
            <v>39863</v>
          </cell>
          <cell r="AG308">
            <v>1379</v>
          </cell>
          <cell r="AH308">
            <v>734.29487179487182</v>
          </cell>
          <cell r="AM308">
            <v>312</v>
          </cell>
          <cell r="AO308">
            <v>256591.91999999998</v>
          </cell>
          <cell r="AQ308">
            <v>229100</v>
          </cell>
          <cell r="AU308">
            <v>0</v>
          </cell>
          <cell r="AW308">
            <v>0</v>
          </cell>
          <cell r="AY308">
            <v>99845.987999999998</v>
          </cell>
          <cell r="AZ308">
            <v>320.01919230769232</v>
          </cell>
          <cell r="BA308">
            <v>0</v>
          </cell>
          <cell r="BB308">
            <v>0</v>
          </cell>
          <cell r="BC308">
            <v>0</v>
          </cell>
          <cell r="BD308">
            <v>0</v>
          </cell>
          <cell r="BG308">
            <v>0</v>
          </cell>
          <cell r="BH308">
            <v>0</v>
          </cell>
          <cell r="BI308">
            <v>14572</v>
          </cell>
          <cell r="BJ308">
            <v>46.705128205128204</v>
          </cell>
          <cell r="BK308">
            <v>0</v>
          </cell>
          <cell r="BL308">
            <v>0</v>
          </cell>
          <cell r="BM308">
            <v>57200</v>
          </cell>
          <cell r="BN308">
            <v>183.33333333333334</v>
          </cell>
          <cell r="BO308">
            <v>0</v>
          </cell>
          <cell r="BP308">
            <v>0</v>
          </cell>
          <cell r="BY308">
            <v>871</v>
          </cell>
          <cell r="CF308">
            <v>46.607999999999997</v>
          </cell>
          <cell r="CG308">
            <v>2142.25</v>
          </cell>
          <cell r="CJ308">
            <v>0</v>
          </cell>
          <cell r="CK308">
            <v>0</v>
          </cell>
          <cell r="CL308">
            <v>0</v>
          </cell>
          <cell r="CM308">
            <v>0</v>
          </cell>
          <cell r="CN308">
            <v>0</v>
          </cell>
          <cell r="CO308">
            <v>0</v>
          </cell>
          <cell r="CX308">
            <v>0</v>
          </cell>
          <cell r="CY308">
            <v>0</v>
          </cell>
          <cell r="DB308">
            <v>0</v>
          </cell>
          <cell r="DC308">
            <v>0</v>
          </cell>
          <cell r="DJ308" t="str">
            <v>НКРКП</v>
          </cell>
          <cell r="DL308">
            <v>40816</v>
          </cell>
          <cell r="DM308">
            <v>93</v>
          </cell>
          <cell r="DT308">
            <v>999.9</v>
          </cell>
        </row>
        <row r="309">
          <cell r="W309">
            <v>620.98</v>
          </cell>
          <cell r="AF309">
            <v>39863</v>
          </cell>
          <cell r="AG309">
            <v>1389</v>
          </cell>
          <cell r="AH309">
            <v>514.91442542787286</v>
          </cell>
          <cell r="AM309">
            <v>818</v>
          </cell>
          <cell r="AO309">
            <v>507961.64</v>
          </cell>
          <cell r="AQ309">
            <v>421200</v>
          </cell>
          <cell r="AU309">
            <v>0</v>
          </cell>
          <cell r="AW309">
            <v>0</v>
          </cell>
          <cell r="AY309">
            <v>282025.07024999999</v>
          </cell>
          <cell r="AZ309">
            <v>344.77392451100241</v>
          </cell>
          <cell r="BA309">
            <v>0</v>
          </cell>
          <cell r="BB309">
            <v>0</v>
          </cell>
          <cell r="BC309">
            <v>0</v>
          </cell>
          <cell r="BD309">
            <v>0</v>
          </cell>
          <cell r="BG309">
            <v>0</v>
          </cell>
          <cell r="BH309">
            <v>0</v>
          </cell>
          <cell r="BI309">
            <v>15038</v>
          </cell>
          <cell r="BJ309">
            <v>18.383863080684595</v>
          </cell>
          <cell r="BK309">
            <v>0</v>
          </cell>
          <cell r="BL309">
            <v>0</v>
          </cell>
          <cell r="BM309">
            <v>57300</v>
          </cell>
          <cell r="BN309">
            <v>70.048899755501225</v>
          </cell>
          <cell r="BO309">
            <v>0</v>
          </cell>
          <cell r="BP309">
            <v>0</v>
          </cell>
          <cell r="BY309">
            <v>862</v>
          </cell>
          <cell r="CF309">
            <v>131.649</v>
          </cell>
          <cell r="CG309">
            <v>2142.25</v>
          </cell>
          <cell r="CJ309">
            <v>0</v>
          </cell>
          <cell r="CK309">
            <v>0</v>
          </cell>
          <cell r="CL309">
            <v>0</v>
          </cell>
          <cell r="CM309">
            <v>0</v>
          </cell>
          <cell r="CN309">
            <v>0</v>
          </cell>
          <cell r="CO309">
            <v>0</v>
          </cell>
          <cell r="CX309">
            <v>0</v>
          </cell>
          <cell r="CY309">
            <v>0</v>
          </cell>
          <cell r="DB309">
            <v>0</v>
          </cell>
          <cell r="DC309">
            <v>0</v>
          </cell>
          <cell r="DJ309" t="str">
            <v>НКРКП</v>
          </cell>
          <cell r="DL309">
            <v>40816</v>
          </cell>
          <cell r="DM309">
            <v>93</v>
          </cell>
          <cell r="DT309">
            <v>880.05</v>
          </cell>
        </row>
        <row r="310">
          <cell r="W310">
            <v>528.72</v>
          </cell>
          <cell r="AF310">
            <v>39863</v>
          </cell>
          <cell r="AG310">
            <v>1388</v>
          </cell>
          <cell r="AH310">
            <v>452.67489711934155</v>
          </cell>
          <cell r="AM310">
            <v>486</v>
          </cell>
          <cell r="AO310">
            <v>256957.92</v>
          </cell>
          <cell r="AQ310">
            <v>220000</v>
          </cell>
          <cell r="AU310">
            <v>0</v>
          </cell>
          <cell r="AW310">
            <v>0</v>
          </cell>
          <cell r="AY310">
            <v>152656.73500000002</v>
          </cell>
          <cell r="AZ310">
            <v>314.10850823045268</v>
          </cell>
          <cell r="BA310">
            <v>0</v>
          </cell>
          <cell r="BB310">
            <v>0</v>
          </cell>
          <cell r="BC310">
            <v>0</v>
          </cell>
          <cell r="BD310">
            <v>0</v>
          </cell>
          <cell r="BG310">
            <v>0</v>
          </cell>
          <cell r="BH310">
            <v>0</v>
          </cell>
          <cell r="BI310">
            <v>9882</v>
          </cell>
          <cell r="BJ310">
            <v>20.333333333333332</v>
          </cell>
          <cell r="BK310">
            <v>0</v>
          </cell>
          <cell r="BL310">
            <v>0</v>
          </cell>
          <cell r="BM310">
            <v>29100</v>
          </cell>
          <cell r="BN310">
            <v>59.876543209876544</v>
          </cell>
          <cell r="BO310">
            <v>0</v>
          </cell>
          <cell r="BP310">
            <v>0</v>
          </cell>
          <cell r="BY310">
            <v>935</v>
          </cell>
          <cell r="CF310">
            <v>71.260000000000005</v>
          </cell>
          <cell r="CG310">
            <v>2142.25</v>
          </cell>
          <cell r="CJ310">
            <v>0</v>
          </cell>
          <cell r="CK310">
            <v>0</v>
          </cell>
          <cell r="CL310">
            <v>0</v>
          </cell>
          <cell r="CM310">
            <v>0</v>
          </cell>
          <cell r="CN310">
            <v>0</v>
          </cell>
          <cell r="CO310">
            <v>0</v>
          </cell>
          <cell r="CX310">
            <v>0</v>
          </cell>
          <cell r="CY310">
            <v>0</v>
          </cell>
          <cell r="DB310">
            <v>0</v>
          </cell>
          <cell r="DC310">
            <v>0</v>
          </cell>
          <cell r="DJ310" t="str">
            <v>НКРКП</v>
          </cell>
          <cell r="DL310">
            <v>40816</v>
          </cell>
          <cell r="DM310">
            <v>93</v>
          </cell>
          <cell r="DT310">
            <v>764.75</v>
          </cell>
        </row>
        <row r="311">
          <cell r="W311">
            <v>522.29999999999995</v>
          </cell>
          <cell r="AF311">
            <v>39863</v>
          </cell>
          <cell r="AG311">
            <v>1380</v>
          </cell>
          <cell r="AH311">
            <v>466.34093376764389</v>
          </cell>
          <cell r="AM311">
            <v>921</v>
          </cell>
          <cell r="AO311">
            <v>481038.29999999993</v>
          </cell>
          <cell r="AQ311">
            <v>429500</v>
          </cell>
          <cell r="AU311">
            <v>0</v>
          </cell>
          <cell r="AW311">
            <v>0</v>
          </cell>
          <cell r="AY311">
            <v>295131.35574999999</v>
          </cell>
          <cell r="AZ311">
            <v>320.44664033659063</v>
          </cell>
          <cell r="BA311">
            <v>0</v>
          </cell>
          <cell r="BB311">
            <v>0</v>
          </cell>
          <cell r="BC311">
            <v>0</v>
          </cell>
          <cell r="BD311">
            <v>0</v>
          </cell>
          <cell r="BG311">
            <v>0</v>
          </cell>
          <cell r="BH311">
            <v>0</v>
          </cell>
          <cell r="BI311">
            <v>10065</v>
          </cell>
          <cell r="BJ311">
            <v>10.928338762214985</v>
          </cell>
          <cell r="BK311">
            <v>0</v>
          </cell>
          <cell r="BL311">
            <v>0</v>
          </cell>
          <cell r="BM311">
            <v>64100</v>
          </cell>
          <cell r="BN311">
            <v>69.598262757871879</v>
          </cell>
          <cell r="BO311">
            <v>0</v>
          </cell>
          <cell r="BP311">
            <v>0</v>
          </cell>
          <cell r="BY311">
            <v>975</v>
          </cell>
          <cell r="CF311">
            <v>137.767</v>
          </cell>
          <cell r="CG311">
            <v>2142.25</v>
          </cell>
          <cell r="CJ311">
            <v>0</v>
          </cell>
          <cell r="CK311">
            <v>0</v>
          </cell>
          <cell r="CL311">
            <v>0</v>
          </cell>
          <cell r="CM311">
            <v>0</v>
          </cell>
          <cell r="CN311">
            <v>0</v>
          </cell>
          <cell r="CO311">
            <v>0</v>
          </cell>
          <cell r="CX311">
            <v>0</v>
          </cell>
          <cell r="CY311">
            <v>0</v>
          </cell>
          <cell r="DB311">
            <v>0</v>
          </cell>
          <cell r="DC311">
            <v>0</v>
          </cell>
          <cell r="DJ311" t="str">
            <v>НКРКП</v>
          </cell>
          <cell r="DL311">
            <v>40816</v>
          </cell>
          <cell r="DM311">
            <v>93</v>
          </cell>
          <cell r="DT311">
            <v>763.09</v>
          </cell>
        </row>
        <row r="312">
          <cell r="W312">
            <v>522.79999999999995</v>
          </cell>
          <cell r="AF312">
            <v>39863</v>
          </cell>
          <cell r="AG312">
            <v>1383</v>
          </cell>
          <cell r="AH312">
            <v>413.2832167832168</v>
          </cell>
          <cell r="AM312">
            <v>572</v>
          </cell>
          <cell r="AO312">
            <v>299041.59999999998</v>
          </cell>
          <cell r="AQ312">
            <v>236398</v>
          </cell>
          <cell r="AU312">
            <v>0</v>
          </cell>
          <cell r="AW312">
            <v>0</v>
          </cell>
          <cell r="AY312">
            <v>182815.33049999998</v>
          </cell>
          <cell r="AZ312">
            <v>319.60722115384613</v>
          </cell>
          <cell r="BA312">
            <v>0</v>
          </cell>
          <cell r="BB312">
            <v>0</v>
          </cell>
          <cell r="BC312">
            <v>0</v>
          </cell>
          <cell r="BD312">
            <v>0</v>
          </cell>
          <cell r="BG312">
            <v>0</v>
          </cell>
          <cell r="BH312">
            <v>0</v>
          </cell>
          <cell r="BI312">
            <v>12323</v>
          </cell>
          <cell r="BJ312">
            <v>21.543706293706293</v>
          </cell>
          <cell r="BK312">
            <v>0</v>
          </cell>
          <cell r="BL312">
            <v>0</v>
          </cell>
          <cell r="BM312">
            <v>13100</v>
          </cell>
          <cell r="BN312">
            <v>22.902097902097903</v>
          </cell>
          <cell r="BO312">
            <v>0</v>
          </cell>
          <cell r="BP312">
            <v>0</v>
          </cell>
          <cell r="BY312">
            <v>981</v>
          </cell>
          <cell r="CF312">
            <v>85.337999999999994</v>
          </cell>
          <cell r="CG312">
            <v>2142.25</v>
          </cell>
          <cell r="CJ312">
            <v>0</v>
          </cell>
          <cell r="CK312">
            <v>0</v>
          </cell>
          <cell r="CL312">
            <v>0</v>
          </cell>
          <cell r="CM312">
            <v>0</v>
          </cell>
          <cell r="CN312">
            <v>0</v>
          </cell>
          <cell r="CO312">
            <v>0</v>
          </cell>
          <cell r="CX312">
            <v>0</v>
          </cell>
          <cell r="CY312">
            <v>0</v>
          </cell>
          <cell r="DB312">
            <v>0</v>
          </cell>
          <cell r="DC312">
            <v>0</v>
          </cell>
          <cell r="DJ312" t="str">
            <v>НКРКП</v>
          </cell>
          <cell r="DL312">
            <v>40816</v>
          </cell>
          <cell r="DM312">
            <v>93</v>
          </cell>
          <cell r="DT312">
            <v>739.01</v>
          </cell>
        </row>
        <row r="313">
          <cell r="W313">
            <v>504</v>
          </cell>
          <cell r="AF313">
            <v>39863</v>
          </cell>
          <cell r="AG313">
            <v>1385</v>
          </cell>
          <cell r="AH313">
            <v>400</v>
          </cell>
          <cell r="AM313">
            <v>25</v>
          </cell>
          <cell r="AO313">
            <v>12600</v>
          </cell>
          <cell r="AQ313">
            <v>10000</v>
          </cell>
          <cell r="AU313">
            <v>0</v>
          </cell>
          <cell r="AW313">
            <v>0</v>
          </cell>
          <cell r="AY313">
            <v>7821.3547499999995</v>
          </cell>
          <cell r="AZ313">
            <v>312.85418999999996</v>
          </cell>
          <cell r="BA313">
            <v>0</v>
          </cell>
          <cell r="BB313">
            <v>0</v>
          </cell>
          <cell r="BC313">
            <v>0</v>
          </cell>
          <cell r="BD313">
            <v>0</v>
          </cell>
          <cell r="BG313">
            <v>0</v>
          </cell>
          <cell r="BH313">
            <v>0</v>
          </cell>
          <cell r="BI313">
            <v>528</v>
          </cell>
          <cell r="BJ313">
            <v>21.12</v>
          </cell>
          <cell r="BK313">
            <v>0</v>
          </cell>
          <cell r="BL313">
            <v>0</v>
          </cell>
          <cell r="BM313">
            <v>600</v>
          </cell>
          <cell r="BN313">
            <v>24</v>
          </cell>
          <cell r="BO313">
            <v>0</v>
          </cell>
          <cell r="BP313">
            <v>0</v>
          </cell>
          <cell r="BY313">
            <v>981</v>
          </cell>
          <cell r="CF313">
            <v>3.6509999999999998</v>
          </cell>
          <cell r="CG313">
            <v>2142.25</v>
          </cell>
          <cell r="CJ313">
            <v>0</v>
          </cell>
          <cell r="CK313">
            <v>0</v>
          </cell>
          <cell r="CL313">
            <v>0</v>
          </cell>
          <cell r="CM313">
            <v>0</v>
          </cell>
          <cell r="CN313">
            <v>0</v>
          </cell>
          <cell r="CO313">
            <v>0</v>
          </cell>
          <cell r="CX313">
            <v>0</v>
          </cell>
          <cell r="CY313">
            <v>0</v>
          </cell>
          <cell r="DB313">
            <v>0</v>
          </cell>
          <cell r="DC313">
            <v>0</v>
          </cell>
          <cell r="DJ313" t="str">
            <v>НКРКП</v>
          </cell>
          <cell r="DL313">
            <v>40816</v>
          </cell>
          <cell r="DM313">
            <v>93</v>
          </cell>
          <cell r="DT313">
            <v>739.01</v>
          </cell>
        </row>
        <row r="314">
          <cell r="W314">
            <v>234.73</v>
          </cell>
          <cell r="AF314">
            <v>39926</v>
          </cell>
          <cell r="AG314">
            <v>360</v>
          </cell>
          <cell r="AH314">
            <v>217.34494756385155</v>
          </cell>
          <cell r="AM314">
            <v>805293.7</v>
          </cell>
          <cell r="AO314">
            <v>189026590.20099998</v>
          </cell>
          <cell r="AQ314">
            <v>175026517</v>
          </cell>
          <cell r="AU314">
            <v>0</v>
          </cell>
          <cell r="AW314">
            <v>0</v>
          </cell>
          <cell r="AY314">
            <v>92830659.055200011</v>
          </cell>
          <cell r="AZ314">
            <v>115.27553121947932</v>
          </cell>
          <cell r="BA314">
            <v>6629473</v>
          </cell>
          <cell r="BB314">
            <v>8.2323666508256554</v>
          </cell>
          <cell r="BC314">
            <v>0</v>
          </cell>
          <cell r="BD314">
            <v>0</v>
          </cell>
          <cell r="BG314">
            <v>0</v>
          </cell>
          <cell r="BH314">
            <v>0</v>
          </cell>
          <cell r="BI314">
            <v>18288130</v>
          </cell>
          <cell r="BJ314">
            <v>22.709888330183137</v>
          </cell>
          <cell r="BK314">
            <v>0</v>
          </cell>
          <cell r="BL314">
            <v>0</v>
          </cell>
          <cell r="BM314">
            <v>41857608</v>
          </cell>
          <cell r="BN314">
            <v>51.978064648959759</v>
          </cell>
          <cell r="BO314">
            <v>0</v>
          </cell>
          <cell r="BP314">
            <v>0</v>
          </cell>
          <cell r="BY314">
            <v>1997</v>
          </cell>
          <cell r="CF314">
            <v>127633.86</v>
          </cell>
          <cell r="CG314">
            <v>727.32</v>
          </cell>
          <cell r="CJ314">
            <v>0</v>
          </cell>
          <cell r="CK314">
            <v>0</v>
          </cell>
          <cell r="CL314">
            <v>0</v>
          </cell>
          <cell r="CM314">
            <v>0</v>
          </cell>
          <cell r="CN314">
            <v>0</v>
          </cell>
          <cell r="CO314">
            <v>0</v>
          </cell>
          <cell r="CX314">
            <v>0</v>
          </cell>
          <cell r="CY314">
            <v>0</v>
          </cell>
          <cell r="DB314">
            <v>0</v>
          </cell>
          <cell r="DC314">
            <v>0</v>
          </cell>
          <cell r="DJ314" t="str">
            <v>НКРЕ</v>
          </cell>
          <cell r="DL314">
            <v>40526</v>
          </cell>
          <cell r="DM314">
            <v>1854</v>
          </cell>
          <cell r="DO314" t="str">
            <v>тариф на теплову енергію</v>
          </cell>
          <cell r="DT314">
            <v>258.2</v>
          </cell>
        </row>
        <row r="315">
          <cell r="W315">
            <v>481.96</v>
          </cell>
          <cell r="AF315">
            <v>39926</v>
          </cell>
          <cell r="AG315">
            <v>361</v>
          </cell>
          <cell r="AH315">
            <v>446.26057655662601</v>
          </cell>
          <cell r="AM315">
            <v>127522.6</v>
          </cell>
          <cell r="AO315">
            <v>61460792.296000004</v>
          </cell>
          <cell r="AQ315">
            <v>56908309</v>
          </cell>
          <cell r="AU315">
            <v>0</v>
          </cell>
          <cell r="AW315">
            <v>0</v>
          </cell>
          <cell r="AY315">
            <v>41111169.962500006</v>
          </cell>
          <cell r="AZ315">
            <v>322.38340468669873</v>
          </cell>
          <cell r="BA315">
            <v>3701791</v>
          </cell>
          <cell r="BB315">
            <v>29.028509456363029</v>
          </cell>
          <cell r="BC315">
            <v>0</v>
          </cell>
          <cell r="BD315">
            <v>0</v>
          </cell>
          <cell r="BG315">
            <v>0</v>
          </cell>
          <cell r="BH315">
            <v>0</v>
          </cell>
          <cell r="BI315">
            <v>3023678</v>
          </cell>
          <cell r="BJ315">
            <v>23.710918692059288</v>
          </cell>
          <cell r="BK315">
            <v>0</v>
          </cell>
          <cell r="BL315">
            <v>0</v>
          </cell>
          <cell r="BM315">
            <v>6727919</v>
          </cell>
          <cell r="BN315">
            <v>52.758640429225878</v>
          </cell>
          <cell r="BO315">
            <v>0</v>
          </cell>
          <cell r="BP315">
            <v>0</v>
          </cell>
          <cell r="BY315">
            <v>1997</v>
          </cell>
          <cell r="CF315">
            <v>19190.650000000001</v>
          </cell>
          <cell r="CG315">
            <v>2142.25</v>
          </cell>
          <cell r="CJ315">
            <v>0</v>
          </cell>
          <cell r="CK315">
            <v>0</v>
          </cell>
          <cell r="CL315">
            <v>0</v>
          </cell>
          <cell r="CM315">
            <v>0</v>
          </cell>
          <cell r="CN315">
            <v>0</v>
          </cell>
          <cell r="CO315">
            <v>0</v>
          </cell>
          <cell r="CX315">
            <v>0</v>
          </cell>
          <cell r="CY315">
            <v>0</v>
          </cell>
          <cell r="DB315">
            <v>0</v>
          </cell>
          <cell r="DC315">
            <v>0</v>
          </cell>
          <cell r="DJ315" t="str">
            <v>НКРКП</v>
          </cell>
          <cell r="DL315">
            <v>40942</v>
          </cell>
          <cell r="DM315">
            <v>28</v>
          </cell>
          <cell r="DT315">
            <v>758.64</v>
          </cell>
        </row>
        <row r="316">
          <cell r="W316">
            <v>481.96</v>
          </cell>
          <cell r="AF316">
            <v>39926</v>
          </cell>
          <cell r="AG316">
            <v>361</v>
          </cell>
          <cell r="AH316">
            <v>446.26300883246449</v>
          </cell>
          <cell r="AM316">
            <v>47631.1</v>
          </cell>
          <cell r="AO316">
            <v>22956284.955999997</v>
          </cell>
          <cell r="AQ316">
            <v>21255998</v>
          </cell>
          <cell r="AU316">
            <v>0</v>
          </cell>
          <cell r="AW316">
            <v>0</v>
          </cell>
          <cell r="AY316">
            <v>15355433.774999999</v>
          </cell>
          <cell r="AZ316">
            <v>322.38251426064062</v>
          </cell>
          <cell r="BA316">
            <v>1382667</v>
          </cell>
          <cell r="BB316">
            <v>29.02865984619293</v>
          </cell>
          <cell r="BC316">
            <v>0</v>
          </cell>
          <cell r="BD316">
            <v>0</v>
          </cell>
          <cell r="BG316">
            <v>0</v>
          </cell>
          <cell r="BH316">
            <v>0</v>
          </cell>
          <cell r="BI316">
            <v>1129383</v>
          </cell>
          <cell r="BJ316">
            <v>23.711041735336789</v>
          </cell>
          <cell r="BK316">
            <v>0</v>
          </cell>
          <cell r="BL316">
            <v>0</v>
          </cell>
          <cell r="BM316">
            <v>2512966</v>
          </cell>
          <cell r="BN316">
            <v>52.758932714130054</v>
          </cell>
          <cell r="BO316">
            <v>0</v>
          </cell>
          <cell r="BP316">
            <v>0</v>
          </cell>
          <cell r="BY316">
            <v>1997</v>
          </cell>
          <cell r="CF316">
            <v>7167.9</v>
          </cell>
          <cell r="CG316">
            <v>2142.25</v>
          </cell>
          <cell r="CJ316">
            <v>0</v>
          </cell>
          <cell r="CK316">
            <v>0</v>
          </cell>
          <cell r="CL316">
            <v>0</v>
          </cell>
          <cell r="CM316">
            <v>0</v>
          </cell>
          <cell r="CN316">
            <v>0</v>
          </cell>
          <cell r="CO316">
            <v>0</v>
          </cell>
          <cell r="CX316">
            <v>0</v>
          </cell>
          <cell r="CY316">
            <v>0</v>
          </cell>
          <cell r="DB316">
            <v>0</v>
          </cell>
          <cell r="DC316">
            <v>0</v>
          </cell>
          <cell r="DJ316" t="str">
            <v>НКРКП</v>
          </cell>
          <cell r="DL316">
            <v>40942</v>
          </cell>
          <cell r="DM316">
            <v>28</v>
          </cell>
          <cell r="DT316">
            <v>758.64</v>
          </cell>
        </row>
        <row r="317">
          <cell r="W317">
            <v>234.73</v>
          </cell>
          <cell r="AF317">
            <v>39926</v>
          </cell>
          <cell r="AG317">
            <v>360</v>
          </cell>
          <cell r="AH317">
            <v>217.34494714926331</v>
          </cell>
          <cell r="AM317">
            <v>12488</v>
          </cell>
          <cell r="AO317">
            <v>2931308.2399999998</v>
          </cell>
          <cell r="AQ317">
            <v>2714203.7</v>
          </cell>
          <cell r="AU317">
            <v>0</v>
          </cell>
          <cell r="AW317">
            <v>0</v>
          </cell>
          <cell r="AY317">
            <v>1439562.6564</v>
          </cell>
          <cell r="AZ317">
            <v>115.2756771620756</v>
          </cell>
          <cell r="BA317">
            <v>102805.8</v>
          </cell>
          <cell r="BB317">
            <v>8.2323670723894935</v>
          </cell>
          <cell r="BC317">
            <v>0</v>
          </cell>
          <cell r="BD317">
            <v>0</v>
          </cell>
          <cell r="BG317">
            <v>0</v>
          </cell>
          <cell r="BH317">
            <v>0</v>
          </cell>
          <cell r="BI317">
            <v>283601.09999999998</v>
          </cell>
          <cell r="BJ317">
            <v>22.709889493914154</v>
          </cell>
          <cell r="BK317">
            <v>0</v>
          </cell>
          <cell r="BL317">
            <v>0</v>
          </cell>
          <cell r="BM317">
            <v>649102.1</v>
          </cell>
          <cell r="BN317">
            <v>51.978066944266494</v>
          </cell>
          <cell r="BO317">
            <v>0</v>
          </cell>
          <cell r="BP317">
            <v>0</v>
          </cell>
          <cell r="BY317">
            <v>1997</v>
          </cell>
          <cell r="CF317">
            <v>1979.27</v>
          </cell>
          <cell r="CG317">
            <v>727.32</v>
          </cell>
          <cell r="CJ317">
            <v>0</v>
          </cell>
          <cell r="CK317">
            <v>0</v>
          </cell>
          <cell r="CL317">
            <v>0</v>
          </cell>
          <cell r="CM317">
            <v>0</v>
          </cell>
          <cell r="CN317">
            <v>0</v>
          </cell>
          <cell r="CO317">
            <v>0</v>
          </cell>
          <cell r="CX317">
            <v>0</v>
          </cell>
          <cell r="CY317">
            <v>0</v>
          </cell>
          <cell r="DB317">
            <v>0</v>
          </cell>
          <cell r="DC317">
            <v>0</v>
          </cell>
          <cell r="DJ317" t="str">
            <v>НКРЕ</v>
          </cell>
          <cell r="DL317">
            <v>40526</v>
          </cell>
          <cell r="DM317">
            <v>1854</v>
          </cell>
          <cell r="DO317" t="str">
            <v>тариф на теплову енергію</v>
          </cell>
          <cell r="DT317">
            <v>258.2</v>
          </cell>
        </row>
        <row r="318">
          <cell r="W318">
            <v>481.96</v>
          </cell>
          <cell r="AF318">
            <v>39926</v>
          </cell>
          <cell r="AG318">
            <v>361</v>
          </cell>
          <cell r="AH318">
            <v>446.26057315191525</v>
          </cell>
          <cell r="AM318">
            <v>5447</v>
          </cell>
          <cell r="AO318">
            <v>2625236.12</v>
          </cell>
          <cell r="AQ318">
            <v>2430781.3419584823</v>
          </cell>
          <cell r="AU318">
            <v>0</v>
          </cell>
          <cell r="AW318">
            <v>0</v>
          </cell>
          <cell r="AY318">
            <v>1756022.0573072319</v>
          </cell>
          <cell r="AZ318">
            <v>322.38334079442478</v>
          </cell>
          <cell r="BA318">
            <v>158118.29</v>
          </cell>
          <cell r="BB318">
            <v>29.028509271158438</v>
          </cell>
          <cell r="BC318">
            <v>0</v>
          </cell>
          <cell r="BD318">
            <v>0</v>
          </cell>
          <cell r="BG318">
            <v>0</v>
          </cell>
          <cell r="BH318">
            <v>0</v>
          </cell>
          <cell r="BI318">
            <v>129153.37</v>
          </cell>
          <cell r="BJ318">
            <v>23.710917936478793</v>
          </cell>
          <cell r="BK318">
            <v>0</v>
          </cell>
          <cell r="BL318">
            <v>0</v>
          </cell>
          <cell r="BM318">
            <v>287376.3</v>
          </cell>
          <cell r="BN318">
            <v>52.758637782265467</v>
          </cell>
          <cell r="BO318">
            <v>0</v>
          </cell>
          <cell r="BP318">
            <v>0</v>
          </cell>
          <cell r="BY318">
            <v>1997</v>
          </cell>
          <cell r="CF318">
            <v>819.70921101983049</v>
          </cell>
          <cell r="CG318">
            <v>2142.25</v>
          </cell>
          <cell r="CJ318">
            <v>0</v>
          </cell>
          <cell r="CK318">
            <v>0</v>
          </cell>
          <cell r="CL318">
            <v>0</v>
          </cell>
          <cell r="CM318">
            <v>0</v>
          </cell>
          <cell r="CN318">
            <v>0</v>
          </cell>
          <cell r="CO318">
            <v>0</v>
          </cell>
          <cell r="CX318">
            <v>0</v>
          </cell>
          <cell r="CY318">
            <v>0</v>
          </cell>
          <cell r="DB318">
            <v>0</v>
          </cell>
          <cell r="DC318">
            <v>0</v>
          </cell>
          <cell r="DJ318" t="str">
            <v>НКРКП</v>
          </cell>
          <cell r="DL318">
            <v>40942</v>
          </cell>
          <cell r="DM318">
            <v>28</v>
          </cell>
          <cell r="DT318">
            <v>758.64</v>
          </cell>
        </row>
        <row r="319">
          <cell r="W319">
            <v>481.96</v>
          </cell>
          <cell r="AF319">
            <v>39926</v>
          </cell>
          <cell r="AG319">
            <v>361</v>
          </cell>
          <cell r="AH319">
            <v>446.26300167068098</v>
          </cell>
          <cell r="AM319">
            <v>181.4</v>
          </cell>
          <cell r="AO319">
            <v>87427.543999999994</v>
          </cell>
          <cell r="AQ319">
            <v>80952.108503061536</v>
          </cell>
          <cell r="AU319">
            <v>0</v>
          </cell>
          <cell r="AW319">
            <v>0</v>
          </cell>
          <cell r="AY319">
            <v>58480.156816316296</v>
          </cell>
          <cell r="AZ319">
            <v>322.38234187605457</v>
          </cell>
          <cell r="BA319">
            <v>5265.8</v>
          </cell>
          <cell r="BB319">
            <v>29.028665931642777</v>
          </cell>
          <cell r="BC319">
            <v>0</v>
          </cell>
          <cell r="BD319">
            <v>0</v>
          </cell>
          <cell r="BG319">
            <v>0</v>
          </cell>
          <cell r="BH319">
            <v>0</v>
          </cell>
          <cell r="BI319">
            <v>4301.1838909870276</v>
          </cell>
          <cell r="BJ319">
            <v>23.71104680808725</v>
          </cell>
          <cell r="BK319">
            <v>0</v>
          </cell>
          <cell r="BL319">
            <v>0</v>
          </cell>
          <cell r="BM319">
            <v>9570.468897557821</v>
          </cell>
          <cell r="BN319">
            <v>52.758924462832532</v>
          </cell>
          <cell r="BO319">
            <v>0</v>
          </cell>
          <cell r="BP319">
            <v>0</v>
          </cell>
          <cell r="BY319">
            <v>1997</v>
          </cell>
          <cell r="CF319">
            <v>27.298474415365291</v>
          </cell>
          <cell r="CG319">
            <v>2142.25</v>
          </cell>
          <cell r="CJ319">
            <v>0</v>
          </cell>
          <cell r="CK319">
            <v>0</v>
          </cell>
          <cell r="CL319">
            <v>0</v>
          </cell>
          <cell r="CM319">
            <v>0</v>
          </cell>
          <cell r="CN319">
            <v>0</v>
          </cell>
          <cell r="CO319">
            <v>0</v>
          </cell>
          <cell r="CX319">
            <v>0</v>
          </cell>
          <cell r="CY319">
            <v>0</v>
          </cell>
          <cell r="DB319">
            <v>0</v>
          </cell>
          <cell r="DC319">
            <v>0</v>
          </cell>
          <cell r="DJ319" t="str">
            <v>НКРКП</v>
          </cell>
          <cell r="DL319">
            <v>40942</v>
          </cell>
          <cell r="DM319">
            <v>28</v>
          </cell>
          <cell r="DT319">
            <v>758.64</v>
          </cell>
        </row>
        <row r="320">
          <cell r="W320">
            <v>184.13</v>
          </cell>
          <cell r="AF320">
            <v>39926</v>
          </cell>
          <cell r="AG320">
            <v>360</v>
          </cell>
          <cell r="AH320">
            <v>217.34492322100178</v>
          </cell>
          <cell r="AM320">
            <v>29565.7</v>
          </cell>
          <cell r="AO320">
            <v>5443932.341</v>
          </cell>
          <cell r="AQ320">
            <v>6425954.796475172</v>
          </cell>
          <cell r="AU320">
            <v>0</v>
          </cell>
          <cell r="AW320">
            <v>0</v>
          </cell>
          <cell r="AY320">
            <v>3408216.2111096531</v>
          </cell>
          <cell r="AZ320">
            <v>115.27601954662508</v>
          </cell>
          <cell r="BA320">
            <v>243395.63727953154</v>
          </cell>
          <cell r="BB320">
            <v>8.2323651149653667</v>
          </cell>
          <cell r="BC320">
            <v>0</v>
          </cell>
          <cell r="BD320">
            <v>0</v>
          </cell>
          <cell r="BG320">
            <v>0</v>
          </cell>
          <cell r="BH320">
            <v>0</v>
          </cell>
          <cell r="BI320">
            <v>671433.68477767997</v>
          </cell>
          <cell r="BJ320">
            <v>22.709886279630787</v>
          </cell>
          <cell r="BK320">
            <v>0</v>
          </cell>
          <cell r="BL320">
            <v>0</v>
          </cell>
          <cell r="BM320">
            <v>1536767.6751551346</v>
          </cell>
          <cell r="BN320">
            <v>51.978058194297262</v>
          </cell>
          <cell r="BO320">
            <v>0</v>
          </cell>
          <cell r="BP320">
            <v>0</v>
          </cell>
          <cell r="BY320">
            <v>1997</v>
          </cell>
          <cell r="CF320">
            <v>4685.9927007502238</v>
          </cell>
          <cell r="CG320">
            <v>727.32</v>
          </cell>
          <cell r="CJ320">
            <v>0</v>
          </cell>
          <cell r="CK320">
            <v>0</v>
          </cell>
          <cell r="CL320">
            <v>0</v>
          </cell>
          <cell r="CM320">
            <v>0</v>
          </cell>
          <cell r="CN320">
            <v>0</v>
          </cell>
          <cell r="CO320">
            <v>0</v>
          </cell>
          <cell r="CX320">
            <v>0</v>
          </cell>
          <cell r="CY320">
            <v>0</v>
          </cell>
          <cell r="DB320">
            <v>0</v>
          </cell>
          <cell r="DC320">
            <v>0</v>
          </cell>
          <cell r="DJ320" t="str">
            <v>НКРЕ</v>
          </cell>
          <cell r="DL320">
            <v>40526</v>
          </cell>
          <cell r="DM320">
            <v>1854</v>
          </cell>
          <cell r="DO320" t="str">
            <v>Тариф на теплову енергію</v>
          </cell>
          <cell r="DT320">
            <v>230.16</v>
          </cell>
        </row>
        <row r="321">
          <cell r="W321">
            <v>698.28333333333342</v>
          </cell>
          <cell r="AF321">
            <v>39926</v>
          </cell>
          <cell r="AG321">
            <v>361</v>
          </cell>
          <cell r="AH321">
            <v>446.26114150386496</v>
          </cell>
          <cell r="AM321">
            <v>2150.3000000000002</v>
          </cell>
          <cell r="AO321">
            <v>1501518.6516666671</v>
          </cell>
          <cell r="AQ321">
            <v>959595.3325757609</v>
          </cell>
          <cell r="AU321">
            <v>0</v>
          </cell>
          <cell r="AW321">
            <v>0</v>
          </cell>
          <cell r="AY321">
            <v>693221.78058781812</v>
          </cell>
          <cell r="AZ321">
            <v>322.38375137786267</v>
          </cell>
          <cell r="BA321">
            <v>62420.081510245698</v>
          </cell>
          <cell r="BB321">
            <v>29.028545556548245</v>
          </cell>
          <cell r="BC321">
            <v>0</v>
          </cell>
          <cell r="BD321">
            <v>0</v>
          </cell>
          <cell r="BG321">
            <v>0</v>
          </cell>
          <cell r="BH321">
            <v>0</v>
          </cell>
          <cell r="BI321">
            <v>50985.651103850243</v>
          </cell>
          <cell r="BJ321">
            <v>23.710947823024807</v>
          </cell>
          <cell r="BK321">
            <v>0</v>
          </cell>
          <cell r="BL321">
            <v>0</v>
          </cell>
          <cell r="BM321">
            <v>113447.04432721778</v>
          </cell>
          <cell r="BN321">
            <v>52.75870544910839</v>
          </cell>
          <cell r="BO321">
            <v>0</v>
          </cell>
          <cell r="BP321">
            <v>0</v>
          </cell>
          <cell r="BY321">
            <v>1997</v>
          </cell>
          <cell r="CF321">
            <v>323.59518290947278</v>
          </cell>
          <cell r="CG321">
            <v>2142.25</v>
          </cell>
          <cell r="CJ321">
            <v>0</v>
          </cell>
          <cell r="CK321">
            <v>0</v>
          </cell>
          <cell r="CL321">
            <v>0</v>
          </cell>
          <cell r="CM321">
            <v>0</v>
          </cell>
          <cell r="CN321">
            <v>0</v>
          </cell>
          <cell r="CO321">
            <v>0</v>
          </cell>
          <cell r="CX321">
            <v>0</v>
          </cell>
          <cell r="CY321">
            <v>0</v>
          </cell>
          <cell r="DB321">
            <v>0</v>
          </cell>
          <cell r="DC321">
            <v>0</v>
          </cell>
          <cell r="DJ321" t="str">
            <v>НКРКП</v>
          </cell>
          <cell r="DL321">
            <v>40942</v>
          </cell>
          <cell r="DM321">
            <v>28</v>
          </cell>
          <cell r="DT321">
            <v>940.52</v>
          </cell>
        </row>
        <row r="322">
          <cell r="W322">
            <v>698.28333333333342</v>
          </cell>
          <cell r="AF322">
            <v>39926</v>
          </cell>
          <cell r="AG322">
            <v>361</v>
          </cell>
          <cell r="AH322">
            <v>446.26115164580057</v>
          </cell>
          <cell r="AM322">
            <v>78.5</v>
          </cell>
          <cell r="AO322">
            <v>54815.241666666676</v>
          </cell>
          <cell r="AQ322">
            <v>35031.500404195343</v>
          </cell>
          <cell r="AU322">
            <v>0</v>
          </cell>
          <cell r="AW322">
            <v>0</v>
          </cell>
          <cell r="AY322">
            <v>25306.908924684936</v>
          </cell>
          <cell r="AZ322">
            <v>322.3810054099992</v>
          </cell>
          <cell r="BA322">
            <v>2278.7405791393749</v>
          </cell>
          <cell r="BB322">
            <v>29.028542409418787</v>
          </cell>
          <cell r="BC322">
            <v>0</v>
          </cell>
          <cell r="BD322">
            <v>0</v>
          </cell>
          <cell r="BG322">
            <v>0</v>
          </cell>
          <cell r="BH322">
            <v>0</v>
          </cell>
          <cell r="BI322">
            <v>1861.3094581709643</v>
          </cell>
          <cell r="BJ322">
            <v>23.710948511732028</v>
          </cell>
          <cell r="BK322">
            <v>0</v>
          </cell>
          <cell r="BL322">
            <v>0</v>
          </cell>
          <cell r="BM322">
            <v>4141.5584010446892</v>
          </cell>
          <cell r="BN322">
            <v>52.75870574579222</v>
          </cell>
          <cell r="BO322">
            <v>0</v>
          </cell>
          <cell r="BP322">
            <v>0</v>
          </cell>
          <cell r="BY322">
            <v>1997</v>
          </cell>
          <cell r="CF322">
            <v>11.813237915595723</v>
          </cell>
          <cell r="CG322">
            <v>2142.25</v>
          </cell>
          <cell r="CJ322">
            <v>0</v>
          </cell>
          <cell r="CK322">
            <v>0</v>
          </cell>
          <cell r="CL322">
            <v>0</v>
          </cell>
          <cell r="CM322">
            <v>0</v>
          </cell>
          <cell r="CN322">
            <v>0</v>
          </cell>
          <cell r="CO322">
            <v>0</v>
          </cell>
          <cell r="CX322">
            <v>0</v>
          </cell>
          <cell r="CY322">
            <v>0</v>
          </cell>
          <cell r="DB322">
            <v>0</v>
          </cell>
          <cell r="DC322">
            <v>0</v>
          </cell>
          <cell r="DJ322" t="str">
            <v>НКРКП</v>
          </cell>
          <cell r="DL322">
            <v>40942</v>
          </cell>
          <cell r="DM322">
            <v>28</v>
          </cell>
          <cell r="DT322">
            <v>940.52</v>
          </cell>
        </row>
        <row r="323">
          <cell r="W323">
            <v>234.73</v>
          </cell>
          <cell r="AF323">
            <v>39926</v>
          </cell>
          <cell r="AG323">
            <v>360</v>
          </cell>
          <cell r="AH323">
            <v>217.3449486691506</v>
          </cell>
          <cell r="AM323">
            <v>3730.7</v>
          </cell>
          <cell r="AO323">
            <v>875707.21099999989</v>
          </cell>
          <cell r="AQ323">
            <v>810848.8</v>
          </cell>
          <cell r="AU323">
            <v>0</v>
          </cell>
          <cell r="AW323">
            <v>0</v>
          </cell>
          <cell r="AY323">
            <v>430058.43983207073</v>
          </cell>
          <cell r="AZ323">
            <v>115.27553537729401</v>
          </cell>
          <cell r="BA323">
            <v>30712.488034351667</v>
          </cell>
          <cell r="BB323">
            <v>8.2323660531138039</v>
          </cell>
          <cell r="BC323">
            <v>0</v>
          </cell>
          <cell r="BD323">
            <v>0</v>
          </cell>
          <cell r="BG323">
            <v>0</v>
          </cell>
          <cell r="BH323">
            <v>0</v>
          </cell>
          <cell r="BI323">
            <v>84723.782398417345</v>
          </cell>
          <cell r="BJ323">
            <v>22.709888867616627</v>
          </cell>
          <cell r="BK323">
            <v>0</v>
          </cell>
          <cell r="BL323">
            <v>0</v>
          </cell>
          <cell r="BM323">
            <v>193914.56380368586</v>
          </cell>
          <cell r="BN323">
            <v>51.978064117641694</v>
          </cell>
          <cell r="BO323">
            <v>0</v>
          </cell>
          <cell r="BP323">
            <v>0</v>
          </cell>
          <cell r="BY323">
            <v>1997</v>
          </cell>
          <cell r="CF323">
            <v>591.29192079424558</v>
          </cell>
          <cell r="CG323">
            <v>727.32</v>
          </cell>
          <cell r="CJ323">
            <v>0</v>
          </cell>
          <cell r="CK323">
            <v>0</v>
          </cell>
          <cell r="CL323">
            <v>0</v>
          </cell>
          <cell r="CM323">
            <v>0</v>
          </cell>
          <cell r="CN323">
            <v>0</v>
          </cell>
          <cell r="CO323">
            <v>0</v>
          </cell>
          <cell r="CX323">
            <v>0</v>
          </cell>
          <cell r="CY323">
            <v>0</v>
          </cell>
          <cell r="DB323">
            <v>0</v>
          </cell>
          <cell r="DC323">
            <v>0</v>
          </cell>
          <cell r="DJ323" t="str">
            <v>НКРЕ</v>
          </cell>
          <cell r="DL323">
            <v>40526</v>
          </cell>
          <cell r="DM323">
            <v>1854</v>
          </cell>
          <cell r="DO323" t="str">
            <v>тариф на теплову енергію</v>
          </cell>
          <cell r="DT323">
            <v>258.2</v>
          </cell>
        </row>
        <row r="324">
          <cell r="W324">
            <v>481.96</v>
          </cell>
          <cell r="AF324">
            <v>39926</v>
          </cell>
          <cell r="AG324">
            <v>361</v>
          </cell>
          <cell r="AH324">
            <v>446.26057368075323</v>
          </cell>
          <cell r="AM324">
            <v>4567</v>
          </cell>
          <cell r="AO324">
            <v>2201111.3199999998</v>
          </cell>
          <cell r="AQ324">
            <v>2038072.04</v>
          </cell>
          <cell r="AU324">
            <v>0</v>
          </cell>
          <cell r="AW324">
            <v>0</v>
          </cell>
          <cell r="AY324">
            <v>1472325.5799999998</v>
          </cell>
          <cell r="AZ324">
            <v>322.38352966936719</v>
          </cell>
          <cell r="BA324">
            <v>132573.20000000001</v>
          </cell>
          <cell r="BB324">
            <v>29.028508867965844</v>
          </cell>
          <cell r="BC324">
            <v>0</v>
          </cell>
          <cell r="BD324">
            <v>0</v>
          </cell>
          <cell r="BG324">
            <v>0</v>
          </cell>
          <cell r="BH324">
            <v>0</v>
          </cell>
          <cell r="BI324">
            <v>108287.76</v>
          </cell>
          <cell r="BJ324">
            <v>23.710917451280928</v>
          </cell>
          <cell r="BK324">
            <v>0</v>
          </cell>
          <cell r="BL324">
            <v>0</v>
          </cell>
          <cell r="BM324">
            <v>240948.7</v>
          </cell>
          <cell r="BN324">
            <v>52.75863805561638</v>
          </cell>
          <cell r="BO324">
            <v>0</v>
          </cell>
          <cell r="BP324">
            <v>0</v>
          </cell>
          <cell r="BY324">
            <v>1997</v>
          </cell>
          <cell r="CF324">
            <v>687.28</v>
          </cell>
          <cell r="CG324">
            <v>2142.25</v>
          </cell>
          <cell r="CJ324">
            <v>0</v>
          </cell>
          <cell r="CK324">
            <v>0</v>
          </cell>
          <cell r="CL324">
            <v>0</v>
          </cell>
          <cell r="CM324">
            <v>0</v>
          </cell>
          <cell r="CN324">
            <v>0</v>
          </cell>
          <cell r="CO324">
            <v>0</v>
          </cell>
          <cell r="CX324">
            <v>0</v>
          </cell>
          <cell r="CY324">
            <v>0</v>
          </cell>
          <cell r="DB324">
            <v>0</v>
          </cell>
          <cell r="DC324">
            <v>0</v>
          </cell>
          <cell r="DJ324" t="str">
            <v>НКРКП</v>
          </cell>
          <cell r="DL324">
            <v>40942</v>
          </cell>
          <cell r="DM324">
            <v>28</v>
          </cell>
          <cell r="DT324">
            <v>758.64</v>
          </cell>
        </row>
        <row r="325">
          <cell r="W325">
            <v>481.96</v>
          </cell>
          <cell r="AF325">
            <v>39926</v>
          </cell>
          <cell r="AG325">
            <v>361</v>
          </cell>
          <cell r="AH325">
            <v>446.26300167068098</v>
          </cell>
          <cell r="AM325">
            <v>164.7</v>
          </cell>
          <cell r="AO325">
            <v>79378.811999999991</v>
          </cell>
          <cell r="AQ325">
            <v>73499.516375161154</v>
          </cell>
          <cell r="AU325">
            <v>0</v>
          </cell>
          <cell r="AW325">
            <v>0</v>
          </cell>
          <cell r="AY325">
            <v>53096.371706986174</v>
          </cell>
          <cell r="AZ325">
            <v>322.38234187605451</v>
          </cell>
          <cell r="BA325">
            <v>4781.0207549985689</v>
          </cell>
          <cell r="BB325">
            <v>29.028662750446685</v>
          </cell>
          <cell r="BC325">
            <v>0</v>
          </cell>
          <cell r="BD325">
            <v>0</v>
          </cell>
          <cell r="BG325">
            <v>0</v>
          </cell>
          <cell r="BH325">
            <v>0</v>
          </cell>
          <cell r="BI325">
            <v>3905.2094092919706</v>
          </cell>
          <cell r="BJ325">
            <v>23.711046808087254</v>
          </cell>
          <cell r="BK325">
            <v>0</v>
          </cell>
          <cell r="BL325">
            <v>0</v>
          </cell>
          <cell r="BM325">
            <v>8689.3948590285163</v>
          </cell>
          <cell r="BN325">
            <v>52.758924462832525</v>
          </cell>
          <cell r="BO325">
            <v>0</v>
          </cell>
          <cell r="BP325">
            <v>0</v>
          </cell>
          <cell r="BY325">
            <v>1997</v>
          </cell>
          <cell r="CF325">
            <v>24.785329306563742</v>
          </cell>
          <cell r="CG325">
            <v>2142.25</v>
          </cell>
          <cell r="CJ325">
            <v>0</v>
          </cell>
          <cell r="CK325">
            <v>0</v>
          </cell>
          <cell r="CL325">
            <v>0</v>
          </cell>
          <cell r="CM325">
            <v>0</v>
          </cell>
          <cell r="CN325">
            <v>0</v>
          </cell>
          <cell r="CO325">
            <v>0</v>
          </cell>
          <cell r="CX325">
            <v>0</v>
          </cell>
          <cell r="CY325">
            <v>0</v>
          </cell>
          <cell r="DB325">
            <v>0</v>
          </cell>
          <cell r="DC325">
            <v>0</v>
          </cell>
          <cell r="DJ325" t="str">
            <v>НКРКП</v>
          </cell>
          <cell r="DL325">
            <v>40942</v>
          </cell>
          <cell r="DM325">
            <v>28</v>
          </cell>
          <cell r="DT325">
            <v>758.64</v>
          </cell>
        </row>
        <row r="326">
          <cell r="W326">
            <v>234.73</v>
          </cell>
          <cell r="AF326">
            <v>39926</v>
          </cell>
          <cell r="AG326">
            <v>360</v>
          </cell>
          <cell r="AH326">
            <v>217.34493941989962</v>
          </cell>
          <cell r="AM326">
            <v>1634.2</v>
          </cell>
          <cell r="AO326">
            <v>383595.766</v>
          </cell>
          <cell r="AQ326">
            <v>355185.1</v>
          </cell>
          <cell r="AU326">
            <v>0</v>
          </cell>
          <cell r="AW326">
            <v>0</v>
          </cell>
          <cell r="AY326">
            <v>188383.1532</v>
          </cell>
          <cell r="AZ326">
            <v>115.27545783869783</v>
          </cell>
          <cell r="BA326">
            <v>13453.3</v>
          </cell>
          <cell r="BB326">
            <v>8.2323461020682895</v>
          </cell>
          <cell r="BC326">
            <v>0</v>
          </cell>
          <cell r="BD326">
            <v>0</v>
          </cell>
          <cell r="BG326">
            <v>0</v>
          </cell>
          <cell r="BH326">
            <v>0</v>
          </cell>
          <cell r="BI326">
            <v>37112.5</v>
          </cell>
          <cell r="BJ326">
            <v>22.709888630522578</v>
          </cell>
          <cell r="BK326">
            <v>0</v>
          </cell>
          <cell r="BL326">
            <v>0</v>
          </cell>
          <cell r="BM326">
            <v>84942.5</v>
          </cell>
          <cell r="BN326">
            <v>51.978032064618773</v>
          </cell>
          <cell r="BO326">
            <v>0</v>
          </cell>
          <cell r="BP326">
            <v>0</v>
          </cell>
          <cell r="BY326">
            <v>1997</v>
          </cell>
          <cell r="CF326">
            <v>259.01</v>
          </cell>
          <cell r="CG326">
            <v>727.32</v>
          </cell>
          <cell r="CJ326">
            <v>0</v>
          </cell>
          <cell r="CK326">
            <v>0</v>
          </cell>
          <cell r="CL326">
            <v>0</v>
          </cell>
          <cell r="CM326">
            <v>0</v>
          </cell>
          <cell r="CN326">
            <v>0</v>
          </cell>
          <cell r="CO326">
            <v>0</v>
          </cell>
          <cell r="CX326">
            <v>0</v>
          </cell>
          <cell r="CY326">
            <v>0</v>
          </cell>
          <cell r="DB326">
            <v>0</v>
          </cell>
          <cell r="DC326">
            <v>0</v>
          </cell>
          <cell r="DJ326" t="str">
            <v>НКРЕ</v>
          </cell>
          <cell r="DL326">
            <v>40526</v>
          </cell>
          <cell r="DM326">
            <v>1854</v>
          </cell>
          <cell r="DO326" t="str">
            <v>тариф на теплову енергію</v>
          </cell>
          <cell r="DT326">
            <v>258.2</v>
          </cell>
        </row>
        <row r="327">
          <cell r="W327">
            <v>481.96</v>
          </cell>
          <cell r="AF327">
            <v>39926</v>
          </cell>
          <cell r="AG327">
            <v>361</v>
          </cell>
          <cell r="AH327">
            <v>446.26057359763814</v>
          </cell>
          <cell r="AM327">
            <v>4742</v>
          </cell>
          <cell r="AO327">
            <v>2285454.3199999998</v>
          </cell>
          <cell r="AQ327">
            <v>2116167.64</v>
          </cell>
          <cell r="AU327">
            <v>0</v>
          </cell>
          <cell r="AW327">
            <v>0</v>
          </cell>
          <cell r="AY327">
            <v>1528752.4450000001</v>
          </cell>
          <cell r="AZ327">
            <v>322.38558519611979</v>
          </cell>
          <cell r="BA327">
            <v>137653.19</v>
          </cell>
          <cell r="BB327">
            <v>29.028509067903837</v>
          </cell>
          <cell r="BC327">
            <v>0</v>
          </cell>
          <cell r="BD327">
            <v>0</v>
          </cell>
          <cell r="BG327">
            <v>0</v>
          </cell>
          <cell r="BH327">
            <v>0</v>
          </cell>
          <cell r="BI327">
            <v>112437.17</v>
          </cell>
          <cell r="BJ327">
            <v>23.710917334458035</v>
          </cell>
          <cell r="BK327">
            <v>0</v>
          </cell>
          <cell r="BL327">
            <v>0</v>
          </cell>
          <cell r="BM327">
            <v>250181.46</v>
          </cell>
          <cell r="BN327">
            <v>52.758637705609445</v>
          </cell>
          <cell r="BO327">
            <v>0</v>
          </cell>
          <cell r="BP327">
            <v>0</v>
          </cell>
          <cell r="BY327">
            <v>1997</v>
          </cell>
          <cell r="CF327">
            <v>713.62</v>
          </cell>
          <cell r="CG327">
            <v>2142.25</v>
          </cell>
          <cell r="CJ327">
            <v>0</v>
          </cell>
          <cell r="CK327">
            <v>0</v>
          </cell>
          <cell r="CL327">
            <v>0</v>
          </cell>
          <cell r="CM327">
            <v>0</v>
          </cell>
          <cell r="CN327">
            <v>0</v>
          </cell>
          <cell r="CO327">
            <v>0</v>
          </cell>
          <cell r="CX327">
            <v>0</v>
          </cell>
          <cell r="CY327">
            <v>0</v>
          </cell>
          <cell r="DB327">
            <v>0</v>
          </cell>
          <cell r="DC327">
            <v>0</v>
          </cell>
          <cell r="DJ327" t="str">
            <v>НКРКП</v>
          </cell>
          <cell r="DL327">
            <v>40942</v>
          </cell>
          <cell r="DM327">
            <v>28</v>
          </cell>
          <cell r="DT327">
            <v>758.64</v>
          </cell>
        </row>
        <row r="328">
          <cell r="W328">
            <v>234.73</v>
          </cell>
          <cell r="AF328">
            <v>39926</v>
          </cell>
          <cell r="AG328">
            <v>360</v>
          </cell>
          <cell r="AH328">
            <v>217.34494737464524</v>
          </cell>
          <cell r="AM328">
            <v>6764.8</v>
          </cell>
          <cell r="AO328">
            <v>1587901.504</v>
          </cell>
          <cell r="AQ328">
            <v>1470295.1</v>
          </cell>
          <cell r="AU328">
            <v>0</v>
          </cell>
          <cell r="AW328">
            <v>0</v>
          </cell>
          <cell r="AY328">
            <v>779817.95760000008</v>
          </cell>
          <cell r="AZ328">
            <v>115.27583337275308</v>
          </cell>
          <cell r="BA328">
            <v>55690.3</v>
          </cell>
          <cell r="BB328">
            <v>8.2323645931882687</v>
          </cell>
          <cell r="BC328">
            <v>0</v>
          </cell>
          <cell r="BD328">
            <v>0</v>
          </cell>
          <cell r="BG328">
            <v>0</v>
          </cell>
          <cell r="BH328">
            <v>0</v>
          </cell>
          <cell r="BI328">
            <v>153627.9</v>
          </cell>
          <cell r="BJ328">
            <v>22.709895340586563</v>
          </cell>
          <cell r="BK328">
            <v>0</v>
          </cell>
          <cell r="BL328">
            <v>0</v>
          </cell>
          <cell r="BM328">
            <v>351621.2</v>
          </cell>
          <cell r="BN328">
            <v>51.978062913907287</v>
          </cell>
          <cell r="BO328">
            <v>0</v>
          </cell>
          <cell r="BP328">
            <v>0</v>
          </cell>
          <cell r="BY328">
            <v>1997</v>
          </cell>
          <cell r="CF328">
            <v>1072.18</v>
          </cell>
          <cell r="CG328">
            <v>727.32</v>
          </cell>
          <cell r="CJ328">
            <v>0</v>
          </cell>
          <cell r="CK328">
            <v>0</v>
          </cell>
          <cell r="CL328">
            <v>0</v>
          </cell>
          <cell r="CM328">
            <v>0</v>
          </cell>
          <cell r="CN328">
            <v>0</v>
          </cell>
          <cell r="CO328">
            <v>0</v>
          </cell>
          <cell r="CX328">
            <v>0</v>
          </cell>
          <cell r="CY328">
            <v>0</v>
          </cell>
          <cell r="DB328">
            <v>0</v>
          </cell>
          <cell r="DC328">
            <v>0</v>
          </cell>
          <cell r="DJ328" t="str">
            <v>НКРЕ</v>
          </cell>
          <cell r="DL328">
            <v>40526</v>
          </cell>
          <cell r="DM328">
            <v>1854</v>
          </cell>
          <cell r="DO328" t="str">
            <v>тариф на теплову енергію</v>
          </cell>
          <cell r="DT328">
            <v>258.2</v>
          </cell>
        </row>
        <row r="329">
          <cell r="W329">
            <v>481.96</v>
          </cell>
          <cell r="AF329">
            <v>39926</v>
          </cell>
          <cell r="AG329">
            <v>361</v>
          </cell>
          <cell r="AH329">
            <v>446.26055312954878</v>
          </cell>
          <cell r="AM329">
            <v>343.5</v>
          </cell>
          <cell r="AO329">
            <v>165553.25999999998</v>
          </cell>
          <cell r="AQ329">
            <v>153290.5</v>
          </cell>
          <cell r="AU329">
            <v>0</v>
          </cell>
          <cell r="AW329">
            <v>0</v>
          </cell>
          <cell r="AY329">
            <v>110738.686575</v>
          </cell>
          <cell r="AZ329">
            <v>322.38336703056768</v>
          </cell>
          <cell r="BA329">
            <v>9971.2999999999993</v>
          </cell>
          <cell r="BB329">
            <v>29.02852983988355</v>
          </cell>
          <cell r="BC329">
            <v>0</v>
          </cell>
          <cell r="BD329">
            <v>0</v>
          </cell>
          <cell r="BG329">
            <v>0</v>
          </cell>
          <cell r="BH329">
            <v>0</v>
          </cell>
          <cell r="BI329">
            <v>8144.7</v>
          </cell>
          <cell r="BJ329">
            <v>23.710917030567686</v>
          </cell>
          <cell r="BK329">
            <v>0</v>
          </cell>
          <cell r="BL329">
            <v>0</v>
          </cell>
          <cell r="BM329">
            <v>18122.599999999999</v>
          </cell>
          <cell r="BN329">
            <v>52.758660844250358</v>
          </cell>
          <cell r="BO329">
            <v>0</v>
          </cell>
          <cell r="BP329">
            <v>0</v>
          </cell>
          <cell r="BY329">
            <v>1997</v>
          </cell>
          <cell r="CF329">
            <v>51.692700000000002</v>
          </cell>
          <cell r="CG329">
            <v>2142.25</v>
          </cell>
          <cell r="CJ329">
            <v>0</v>
          </cell>
          <cell r="CK329">
            <v>0</v>
          </cell>
          <cell r="CL329">
            <v>0</v>
          </cell>
          <cell r="CM329">
            <v>0</v>
          </cell>
          <cell r="CN329">
            <v>0</v>
          </cell>
          <cell r="CO329">
            <v>0</v>
          </cell>
          <cell r="CX329">
            <v>0</v>
          </cell>
          <cell r="CY329">
            <v>0</v>
          </cell>
          <cell r="DB329">
            <v>0</v>
          </cell>
          <cell r="DC329">
            <v>0</v>
          </cell>
          <cell r="DJ329" t="str">
            <v>НКРКП</v>
          </cell>
          <cell r="DL329">
            <v>40942</v>
          </cell>
          <cell r="DM329">
            <v>28</v>
          </cell>
          <cell r="DT329">
            <v>758.64</v>
          </cell>
        </row>
        <row r="330">
          <cell r="W330">
            <v>481.96</v>
          </cell>
          <cell r="AF330">
            <v>39926</v>
          </cell>
          <cell r="AG330">
            <v>361</v>
          </cell>
          <cell r="AH330">
            <v>446.26455026455028</v>
          </cell>
          <cell r="AM330">
            <v>18.899999999999999</v>
          </cell>
          <cell r="AO330">
            <v>9109.0439999999981</v>
          </cell>
          <cell r="AQ330">
            <v>8434.4</v>
          </cell>
          <cell r="AU330">
            <v>0</v>
          </cell>
          <cell r="AW330">
            <v>0</v>
          </cell>
          <cell r="AY330">
            <v>6093.0302949999996</v>
          </cell>
          <cell r="AZ330">
            <v>322.3825552910053</v>
          </cell>
          <cell r="BA330">
            <v>548.64</v>
          </cell>
          <cell r="BB330">
            <v>29.028571428571428</v>
          </cell>
          <cell r="BC330">
            <v>0</v>
          </cell>
          <cell r="BD330">
            <v>0</v>
          </cell>
          <cell r="BG330">
            <v>0</v>
          </cell>
          <cell r="BH330">
            <v>0</v>
          </cell>
          <cell r="BI330">
            <v>448.14</v>
          </cell>
          <cell r="BJ330">
            <v>23.711111111111112</v>
          </cell>
          <cell r="BK330">
            <v>0</v>
          </cell>
          <cell r="BL330">
            <v>0</v>
          </cell>
          <cell r="BM330">
            <v>997.14</v>
          </cell>
          <cell r="BN330">
            <v>52.75873015873016</v>
          </cell>
          <cell r="BO330">
            <v>0</v>
          </cell>
          <cell r="BP330">
            <v>0</v>
          </cell>
          <cell r="BY330">
            <v>1997</v>
          </cell>
          <cell r="CF330">
            <v>2.84422</v>
          </cell>
          <cell r="CG330">
            <v>2142.25</v>
          </cell>
          <cell r="CJ330">
            <v>0</v>
          </cell>
          <cell r="CK330">
            <v>0</v>
          </cell>
          <cell r="CL330">
            <v>0</v>
          </cell>
          <cell r="CM330">
            <v>0</v>
          </cell>
          <cell r="CN330">
            <v>0</v>
          </cell>
          <cell r="CO330">
            <v>0</v>
          </cell>
          <cell r="CX330">
            <v>0</v>
          </cell>
          <cell r="CY330">
            <v>0</v>
          </cell>
          <cell r="DB330">
            <v>0</v>
          </cell>
          <cell r="DC330">
            <v>0</v>
          </cell>
          <cell r="DJ330" t="str">
            <v>НКРКП</v>
          </cell>
          <cell r="DL330">
            <v>40942</v>
          </cell>
          <cell r="DM330">
            <v>28</v>
          </cell>
          <cell r="DT330">
            <v>758.64</v>
          </cell>
        </row>
        <row r="331">
          <cell r="W331">
            <v>226.21666666666667</v>
          </cell>
          <cell r="AF331">
            <v>39926</v>
          </cell>
          <cell r="AG331">
            <v>362</v>
          </cell>
          <cell r="AH331">
            <v>225.8994713378963</v>
          </cell>
          <cell r="AM331">
            <v>73493.5</v>
          </cell>
          <cell r="AO331">
            <v>16625454.591666667</v>
          </cell>
          <cell r="AQ331">
            <v>16602142.796771681</v>
          </cell>
          <cell r="AU331">
            <v>0</v>
          </cell>
          <cell r="AW331">
            <v>0</v>
          </cell>
          <cell r="AY331">
            <v>7974808.499723372</v>
          </cell>
          <cell r="AZ331">
            <v>108.51039207172569</v>
          </cell>
          <cell r="BA331">
            <v>0</v>
          </cell>
          <cell r="BB331">
            <v>0</v>
          </cell>
          <cell r="BC331">
            <v>0</v>
          </cell>
          <cell r="BD331">
            <v>0</v>
          </cell>
          <cell r="BG331">
            <v>0</v>
          </cell>
          <cell r="BH331">
            <v>0</v>
          </cell>
          <cell r="BI331">
            <v>1734551.020588544</v>
          </cell>
          <cell r="BJ331">
            <v>23.601420813929721</v>
          </cell>
          <cell r="BK331">
            <v>0</v>
          </cell>
          <cell r="BL331">
            <v>0</v>
          </cell>
          <cell r="BM331">
            <v>5344365.0826966744</v>
          </cell>
          <cell r="BN331">
            <v>72.718881026167949</v>
          </cell>
          <cell r="BO331">
            <v>0</v>
          </cell>
          <cell r="BP331">
            <v>0</v>
          </cell>
          <cell r="BY331">
            <v>2017</v>
          </cell>
          <cell r="CF331">
            <v>10964.648984935615</v>
          </cell>
          <cell r="CG331">
            <v>727.32</v>
          </cell>
          <cell r="CJ331">
            <v>0</v>
          </cell>
          <cell r="CK331">
            <v>0</v>
          </cell>
          <cell r="CL331">
            <v>0</v>
          </cell>
          <cell r="CM331">
            <v>0</v>
          </cell>
          <cell r="CN331">
            <v>0</v>
          </cell>
          <cell r="CO331">
            <v>0</v>
          </cell>
          <cell r="CX331">
            <v>0</v>
          </cell>
          <cell r="CY331">
            <v>0</v>
          </cell>
          <cell r="DB331">
            <v>0</v>
          </cell>
          <cell r="DC331">
            <v>0</v>
          </cell>
          <cell r="DJ331" t="str">
            <v>НКРЕ</v>
          </cell>
          <cell r="DL331">
            <v>40526</v>
          </cell>
          <cell r="DM331">
            <v>1854</v>
          </cell>
          <cell r="DO331" t="str">
            <v>Тариф на теплову енергію</v>
          </cell>
          <cell r="DT331">
            <v>248.49</v>
          </cell>
        </row>
        <row r="332">
          <cell r="W332">
            <v>641.45833333333337</v>
          </cell>
          <cell r="AF332">
            <v>39926</v>
          </cell>
          <cell r="AG332">
            <v>363</v>
          </cell>
          <cell r="AH332">
            <v>438.8426148860575</v>
          </cell>
          <cell r="AM332">
            <v>6524.7</v>
          </cell>
          <cell r="AO332">
            <v>4185323.1875</v>
          </cell>
          <cell r="AQ332">
            <v>2863316.4093470592</v>
          </cell>
          <cell r="AU332">
            <v>0</v>
          </cell>
          <cell r="AW332">
            <v>0</v>
          </cell>
          <cell r="AY332">
            <v>2099668.3997759041</v>
          </cell>
          <cell r="AZ332">
            <v>321.80305604486097</v>
          </cell>
          <cell r="BA332">
            <v>0</v>
          </cell>
          <cell r="BB332">
            <v>0</v>
          </cell>
          <cell r="BC332">
            <v>0</v>
          </cell>
          <cell r="BD332">
            <v>0</v>
          </cell>
          <cell r="BG332">
            <v>0</v>
          </cell>
          <cell r="BH332">
            <v>0</v>
          </cell>
          <cell r="BI332">
            <v>140367.28232101721</v>
          </cell>
          <cell r="BJ332">
            <v>21.513216289027419</v>
          </cell>
          <cell r="BK332">
            <v>0</v>
          </cell>
          <cell r="BL332">
            <v>0</v>
          </cell>
          <cell r="BM332">
            <v>474444.201192134</v>
          </cell>
          <cell r="BN332">
            <v>72.715098194880071</v>
          </cell>
          <cell r="BO332">
            <v>0</v>
          </cell>
          <cell r="BP332">
            <v>0</v>
          </cell>
          <cell r="BY332">
            <v>2017</v>
          </cell>
          <cell r="CF332">
            <v>980.1229547325961</v>
          </cell>
          <cell r="CG332">
            <v>2142.25</v>
          </cell>
          <cell r="CJ332">
            <v>0</v>
          </cell>
          <cell r="CK332">
            <v>0</v>
          </cell>
          <cell r="CL332">
            <v>0</v>
          </cell>
          <cell r="CM332">
            <v>0</v>
          </cell>
          <cell r="CN332">
            <v>0</v>
          </cell>
          <cell r="CO332">
            <v>0</v>
          </cell>
          <cell r="CX332">
            <v>0</v>
          </cell>
          <cell r="CY332">
            <v>0</v>
          </cell>
          <cell r="DB332">
            <v>0</v>
          </cell>
          <cell r="DC332">
            <v>0</v>
          </cell>
          <cell r="DJ332" t="str">
            <v>НКРКП</v>
          </cell>
          <cell r="DL332">
            <v>40942</v>
          </cell>
          <cell r="DM332">
            <v>28</v>
          </cell>
          <cell r="DT332">
            <v>715.75</v>
          </cell>
        </row>
        <row r="333">
          <cell r="W333">
            <v>641.45833333333337</v>
          </cell>
          <cell r="AF333">
            <v>39926</v>
          </cell>
          <cell r="AG333">
            <v>363</v>
          </cell>
          <cell r="AH333">
            <v>438.84265075376885</v>
          </cell>
          <cell r="AM333">
            <v>1704.4</v>
          </cell>
          <cell r="AO333">
            <v>1093301.5833333335</v>
          </cell>
          <cell r="AQ333">
            <v>747963.41394472367</v>
          </cell>
          <cell r="AU333">
            <v>0</v>
          </cell>
          <cell r="AW333">
            <v>0</v>
          </cell>
          <cell r="AY333">
            <v>548481.12872286094</v>
          </cell>
          <cell r="AZ333">
            <v>321.80305604486091</v>
          </cell>
          <cell r="BA333">
            <v>0</v>
          </cell>
          <cell r="BB333">
            <v>0</v>
          </cell>
          <cell r="BC333">
            <v>0</v>
          </cell>
          <cell r="BD333">
            <v>0</v>
          </cell>
          <cell r="BG333">
            <v>0</v>
          </cell>
          <cell r="BH333">
            <v>0</v>
          </cell>
          <cell r="BI333">
            <v>36667.171880234506</v>
          </cell>
          <cell r="BJ333">
            <v>21.513243299832496</v>
          </cell>
          <cell r="BK333">
            <v>0</v>
          </cell>
          <cell r="BL333">
            <v>0</v>
          </cell>
          <cell r="BM333">
            <v>123935.68153266332</v>
          </cell>
          <cell r="BN333">
            <v>72.715138190954775</v>
          </cell>
          <cell r="BO333">
            <v>0</v>
          </cell>
          <cell r="BP333">
            <v>0</v>
          </cell>
          <cell r="BY333">
            <v>2017</v>
          </cell>
          <cell r="CF333">
            <v>256.03040201790685</v>
          </cell>
          <cell r="CG333">
            <v>2142.25</v>
          </cell>
          <cell r="CJ333">
            <v>0</v>
          </cell>
          <cell r="CK333">
            <v>0</v>
          </cell>
          <cell r="CL333">
            <v>0</v>
          </cell>
          <cell r="CM333">
            <v>0</v>
          </cell>
          <cell r="CN333">
            <v>0</v>
          </cell>
          <cell r="CO333">
            <v>0</v>
          </cell>
          <cell r="CX333">
            <v>0</v>
          </cell>
          <cell r="CY333">
            <v>0</v>
          </cell>
          <cell r="DB333">
            <v>0</v>
          </cell>
          <cell r="DC333">
            <v>0</v>
          </cell>
          <cell r="DJ333" t="str">
            <v>НКРКП</v>
          </cell>
          <cell r="DL333">
            <v>40942</v>
          </cell>
          <cell r="DM333">
            <v>28</v>
          </cell>
          <cell r="DT333">
            <v>715.75</v>
          </cell>
        </row>
        <row r="334">
          <cell r="W334">
            <v>243.97</v>
          </cell>
          <cell r="AF334">
            <v>39926</v>
          </cell>
          <cell r="AG334">
            <v>362</v>
          </cell>
          <cell r="AH334">
            <v>225.89504916227472</v>
          </cell>
          <cell r="AM334">
            <v>955</v>
          </cell>
          <cell r="AO334">
            <v>232991.35</v>
          </cell>
          <cell r="AQ334">
            <v>215729.77194997235</v>
          </cell>
          <cell r="AU334">
            <v>0</v>
          </cell>
          <cell r="AW334">
            <v>0</v>
          </cell>
          <cell r="AY334">
            <v>103625.39583291365</v>
          </cell>
          <cell r="AZ334">
            <v>108.5082678878677</v>
          </cell>
          <cell r="BA334">
            <v>0</v>
          </cell>
          <cell r="BB334">
            <v>0</v>
          </cell>
          <cell r="BC334">
            <v>0</v>
          </cell>
          <cell r="BD334">
            <v>0</v>
          </cell>
          <cell r="BG334">
            <v>0</v>
          </cell>
          <cell r="BH334">
            <v>0</v>
          </cell>
          <cell r="BI334">
            <v>22538.915650088333</v>
          </cell>
          <cell r="BJ334">
            <v>23.600958795904013</v>
          </cell>
          <cell r="BK334">
            <v>0</v>
          </cell>
          <cell r="BL334">
            <v>0</v>
          </cell>
          <cell r="BM334">
            <v>69445.171904661838</v>
          </cell>
          <cell r="BN334">
            <v>72.717457491792501</v>
          </cell>
          <cell r="BO334">
            <v>0</v>
          </cell>
          <cell r="BP334">
            <v>0</v>
          </cell>
          <cell r="BY334">
            <v>2017</v>
          </cell>
          <cell r="CF334">
            <v>142.47565835246334</v>
          </cell>
          <cell r="CG334">
            <v>727.32</v>
          </cell>
          <cell r="CJ334">
            <v>0</v>
          </cell>
          <cell r="CK334">
            <v>0</v>
          </cell>
          <cell r="CL334">
            <v>0</v>
          </cell>
          <cell r="CM334">
            <v>0</v>
          </cell>
          <cell r="CN334">
            <v>0</v>
          </cell>
          <cell r="CO334">
            <v>0</v>
          </cell>
          <cell r="CX334">
            <v>0</v>
          </cell>
          <cell r="CY334">
            <v>0</v>
          </cell>
          <cell r="DB334">
            <v>0</v>
          </cell>
          <cell r="DC334">
            <v>0</v>
          </cell>
          <cell r="DJ334" t="str">
            <v>НКРЕ</v>
          </cell>
          <cell r="DL334">
            <v>40526</v>
          </cell>
          <cell r="DM334">
            <v>1854</v>
          </cell>
          <cell r="DO334" t="str">
            <v>Тариф на теплову енергію</v>
          </cell>
          <cell r="DT334">
            <v>268.37</v>
          </cell>
        </row>
        <row r="335">
          <cell r="W335">
            <v>243.97</v>
          </cell>
          <cell r="AF335">
            <v>39926</v>
          </cell>
          <cell r="AG335">
            <v>362</v>
          </cell>
          <cell r="AH335">
            <v>225.89504916227472</v>
          </cell>
          <cell r="AM335">
            <v>14369.7</v>
          </cell>
          <cell r="AO335">
            <v>3505775.7090000003</v>
          </cell>
          <cell r="AQ335">
            <v>3246044.0879471391</v>
          </cell>
          <cell r="AU335">
            <v>0</v>
          </cell>
          <cell r="AW335">
            <v>0</v>
          </cell>
          <cell r="AY335">
            <v>1559231.2570682925</v>
          </cell>
          <cell r="AZ335">
            <v>108.50826788786769</v>
          </cell>
          <cell r="BA335">
            <v>0</v>
          </cell>
          <cell r="BB335">
            <v>0</v>
          </cell>
          <cell r="BC335">
            <v>0</v>
          </cell>
          <cell r="BD335">
            <v>0</v>
          </cell>
          <cell r="BG335">
            <v>0</v>
          </cell>
          <cell r="BH335">
            <v>0</v>
          </cell>
          <cell r="BI335">
            <v>339138.69760950189</v>
          </cell>
          <cell r="BJ335">
            <v>23.600958795904013</v>
          </cell>
          <cell r="BK335">
            <v>0</v>
          </cell>
          <cell r="BL335">
            <v>0</v>
          </cell>
          <cell r="BM335">
            <v>1044928.0489198108</v>
          </cell>
          <cell r="BN335">
            <v>72.717457491792501</v>
          </cell>
          <cell r="BO335">
            <v>0</v>
          </cell>
          <cell r="BP335">
            <v>0</v>
          </cell>
          <cell r="BY335">
            <v>2017</v>
          </cell>
          <cell r="CF335">
            <v>2143.8036312328718</v>
          </cell>
          <cell r="CG335">
            <v>727.32</v>
          </cell>
          <cell r="CJ335">
            <v>0</v>
          </cell>
          <cell r="CK335">
            <v>0</v>
          </cell>
          <cell r="CL335">
            <v>0</v>
          </cell>
          <cell r="CM335">
            <v>0</v>
          </cell>
          <cell r="CN335">
            <v>0</v>
          </cell>
          <cell r="CO335">
            <v>0</v>
          </cell>
          <cell r="CX335">
            <v>0</v>
          </cell>
          <cell r="CY335">
            <v>0</v>
          </cell>
          <cell r="DB335">
            <v>0</v>
          </cell>
          <cell r="DC335">
            <v>0</v>
          </cell>
          <cell r="DJ335" t="str">
            <v>НКРЕ</v>
          </cell>
          <cell r="DL335">
            <v>40526</v>
          </cell>
          <cell r="DM335">
            <v>1854</v>
          </cell>
          <cell r="DO335" t="str">
            <v>Тариф на теплову енергію</v>
          </cell>
          <cell r="DT335">
            <v>248.49</v>
          </cell>
        </row>
        <row r="336">
          <cell r="W336">
            <v>473.95</v>
          </cell>
          <cell r="AF336">
            <v>39926</v>
          </cell>
          <cell r="AG336">
            <v>363</v>
          </cell>
          <cell r="AH336">
            <v>438.8426148860575</v>
          </cell>
          <cell r="AM336">
            <v>1159</v>
          </cell>
          <cell r="AO336">
            <v>549308.04999999993</v>
          </cell>
          <cell r="AQ336">
            <v>508618.59065294062</v>
          </cell>
          <cell r="AU336">
            <v>0</v>
          </cell>
          <cell r="AW336">
            <v>0</v>
          </cell>
          <cell r="AY336">
            <v>372969.74195599381</v>
          </cell>
          <cell r="AZ336">
            <v>321.80305604486091</v>
          </cell>
          <cell r="BA336">
            <v>0</v>
          </cell>
          <cell r="BB336">
            <v>0</v>
          </cell>
          <cell r="BC336">
            <v>0</v>
          </cell>
          <cell r="BD336">
            <v>0</v>
          </cell>
          <cell r="BG336">
            <v>0</v>
          </cell>
          <cell r="BH336">
            <v>0</v>
          </cell>
          <cell r="BI336">
            <v>24933.817678982781</v>
          </cell>
          <cell r="BJ336">
            <v>21.513216289027422</v>
          </cell>
          <cell r="BK336">
            <v>0</v>
          </cell>
          <cell r="BL336">
            <v>0</v>
          </cell>
          <cell r="BM336">
            <v>84276.798807865998</v>
          </cell>
          <cell r="BN336">
            <v>72.715098194880071</v>
          </cell>
          <cell r="BO336">
            <v>0</v>
          </cell>
          <cell r="BP336">
            <v>0</v>
          </cell>
          <cell r="BY336">
            <v>2017</v>
          </cell>
          <cell r="CF336">
            <v>174.10187511074517</v>
          </cell>
          <cell r="CG336">
            <v>2142.25</v>
          </cell>
          <cell r="CJ336">
            <v>0</v>
          </cell>
          <cell r="CK336">
            <v>0</v>
          </cell>
          <cell r="CL336">
            <v>0</v>
          </cell>
          <cell r="CM336">
            <v>0</v>
          </cell>
          <cell r="CN336">
            <v>0</v>
          </cell>
          <cell r="CO336">
            <v>0</v>
          </cell>
          <cell r="CX336">
            <v>0</v>
          </cell>
          <cell r="CY336">
            <v>0</v>
          </cell>
          <cell r="DB336">
            <v>0</v>
          </cell>
          <cell r="DC336">
            <v>0</v>
          </cell>
          <cell r="DJ336" t="str">
            <v>НКРКП</v>
          </cell>
          <cell r="DL336">
            <v>40942</v>
          </cell>
          <cell r="DM336">
            <v>28</v>
          </cell>
          <cell r="DT336">
            <v>715.75</v>
          </cell>
        </row>
        <row r="337">
          <cell r="W337">
            <v>473.95</v>
          </cell>
          <cell r="AF337">
            <v>39926</v>
          </cell>
          <cell r="AG337">
            <v>363</v>
          </cell>
          <cell r="AH337">
            <v>438.84265075376879</v>
          </cell>
          <cell r="AM337">
            <v>206</v>
          </cell>
          <cell r="AO337">
            <v>97633.7</v>
          </cell>
          <cell r="AQ337">
            <v>90401.586055276377</v>
          </cell>
          <cell r="AU337">
            <v>0</v>
          </cell>
          <cell r="AW337">
            <v>0</v>
          </cell>
          <cell r="AY337">
            <v>66291.429545241263</v>
          </cell>
          <cell r="AZ337">
            <v>321.80305604486051</v>
          </cell>
          <cell r="BA337">
            <v>0</v>
          </cell>
          <cell r="BB337">
            <v>0</v>
          </cell>
          <cell r="BC337">
            <v>0</v>
          </cell>
          <cell r="BD337">
            <v>0</v>
          </cell>
          <cell r="BG337">
            <v>0</v>
          </cell>
          <cell r="BH337">
            <v>0</v>
          </cell>
          <cell r="BI337">
            <v>4431.7281197654938</v>
          </cell>
          <cell r="BJ337">
            <v>21.513243299832496</v>
          </cell>
          <cell r="BK337">
            <v>0</v>
          </cell>
          <cell r="BL337">
            <v>0</v>
          </cell>
          <cell r="BM337">
            <v>14979.318467336683</v>
          </cell>
          <cell r="BN337">
            <v>72.715138190954775</v>
          </cell>
          <cell r="BO337">
            <v>0</v>
          </cell>
          <cell r="BP337">
            <v>0</v>
          </cell>
          <cell r="BY337">
            <v>2017</v>
          </cell>
          <cell r="CF337">
            <v>30.9447681387519</v>
          </cell>
          <cell r="CG337">
            <v>2142.25</v>
          </cell>
          <cell r="CJ337">
            <v>0</v>
          </cell>
          <cell r="CK337">
            <v>0</v>
          </cell>
          <cell r="CL337">
            <v>0</v>
          </cell>
          <cell r="CM337">
            <v>0</v>
          </cell>
          <cell r="CN337">
            <v>0</v>
          </cell>
          <cell r="CO337">
            <v>0</v>
          </cell>
          <cell r="CX337">
            <v>0</v>
          </cell>
          <cell r="CY337">
            <v>0</v>
          </cell>
          <cell r="DB337">
            <v>0</v>
          </cell>
          <cell r="DC337">
            <v>0</v>
          </cell>
          <cell r="DJ337" t="str">
            <v>НКРКП</v>
          </cell>
          <cell r="DL337">
            <v>40942</v>
          </cell>
          <cell r="DM337">
            <v>28</v>
          </cell>
          <cell r="DT337">
            <v>715.75</v>
          </cell>
        </row>
        <row r="338">
          <cell r="W338">
            <v>176.39166666666665</v>
          </cell>
          <cell r="AF338">
            <v>39926</v>
          </cell>
          <cell r="AG338">
            <v>362</v>
          </cell>
          <cell r="AH338">
            <v>225.8994713378963</v>
          </cell>
          <cell r="AM338">
            <v>1693.3</v>
          </cell>
          <cell r="AO338">
            <v>298684.00916666666</v>
          </cell>
          <cell r="AQ338">
            <v>382515.57481645979</v>
          </cell>
          <cell r="AU338">
            <v>0</v>
          </cell>
          <cell r="AW338">
            <v>0</v>
          </cell>
          <cell r="AY338">
            <v>183740.64689505313</v>
          </cell>
          <cell r="AZ338">
            <v>108.5103920717257</v>
          </cell>
          <cell r="BA338">
            <v>0</v>
          </cell>
          <cell r="BB338">
            <v>0</v>
          </cell>
          <cell r="BC338">
            <v>0</v>
          </cell>
          <cell r="BD338">
            <v>0</v>
          </cell>
          <cell r="BG338">
            <v>0</v>
          </cell>
          <cell r="BH338">
            <v>0</v>
          </cell>
          <cell r="BI338">
            <v>39964.285864227197</v>
          </cell>
          <cell r="BJ338">
            <v>23.601420813929721</v>
          </cell>
          <cell r="BK338">
            <v>0</v>
          </cell>
          <cell r="BL338">
            <v>0</v>
          </cell>
          <cell r="BM338">
            <v>123134.88124161019</v>
          </cell>
          <cell r="BN338">
            <v>72.718881026167949</v>
          </cell>
          <cell r="BO338">
            <v>0</v>
          </cell>
          <cell r="BP338">
            <v>0</v>
          </cell>
          <cell r="BY338">
            <v>2017</v>
          </cell>
          <cell r="CF338">
            <v>252.62696872773071</v>
          </cell>
          <cell r="CG338">
            <v>727.32</v>
          </cell>
          <cell r="CJ338">
            <v>0</v>
          </cell>
          <cell r="CK338">
            <v>0</v>
          </cell>
          <cell r="CL338">
            <v>0</v>
          </cell>
          <cell r="CM338">
            <v>0</v>
          </cell>
          <cell r="CN338">
            <v>0</v>
          </cell>
          <cell r="CO338">
            <v>0</v>
          </cell>
          <cell r="CX338">
            <v>0</v>
          </cell>
          <cell r="CY338">
            <v>0</v>
          </cell>
          <cell r="DB338">
            <v>0</v>
          </cell>
          <cell r="DC338">
            <v>0</v>
          </cell>
          <cell r="DJ338" t="str">
            <v>НКРЕ</v>
          </cell>
          <cell r="DL338">
            <v>40526</v>
          </cell>
          <cell r="DM338">
            <v>1854</v>
          </cell>
          <cell r="DO338" t="str">
            <v>Тариф на теплову енергію</v>
          </cell>
          <cell r="DT338">
            <v>220.49</v>
          </cell>
        </row>
        <row r="339">
          <cell r="W339">
            <v>198.61</v>
          </cell>
          <cell r="AF339">
            <v>39926</v>
          </cell>
          <cell r="AG339">
            <v>358</v>
          </cell>
          <cell r="AH339">
            <v>229.08787014620614</v>
          </cell>
          <cell r="AM339">
            <v>207330</v>
          </cell>
          <cell r="AO339">
            <v>41177811.300000004</v>
          </cell>
          <cell r="AQ339">
            <v>47496788.117412917</v>
          </cell>
          <cell r="AU339">
            <v>0</v>
          </cell>
          <cell r="AW339">
            <v>0</v>
          </cell>
          <cell r="AY339">
            <v>23859458.134796113</v>
          </cell>
          <cell r="AZ339">
            <v>115.0796225090248</v>
          </cell>
          <cell r="BA339">
            <v>348143.06145482429</v>
          </cell>
          <cell r="BB339">
            <v>1.6791735950167572</v>
          </cell>
          <cell r="BC339">
            <v>0</v>
          </cell>
          <cell r="BD339">
            <v>0</v>
          </cell>
          <cell r="BG339">
            <v>0</v>
          </cell>
          <cell r="BH339">
            <v>0</v>
          </cell>
          <cell r="BI339">
            <v>8133757.9801669698</v>
          </cell>
          <cell r="BJ339">
            <v>39.230974678854821</v>
          </cell>
          <cell r="BK339">
            <v>0</v>
          </cell>
          <cell r="BL339">
            <v>0</v>
          </cell>
          <cell r="BM339">
            <v>11394227.605992988</v>
          </cell>
          <cell r="BN339">
            <v>54.956965253426844</v>
          </cell>
          <cell r="BO339">
            <v>0</v>
          </cell>
          <cell r="BP339">
            <v>0</v>
          </cell>
          <cell r="BY339">
            <v>1832</v>
          </cell>
          <cell r="CF339">
            <v>32804.75794570471</v>
          </cell>
          <cell r="CG339">
            <v>727.31700000000001</v>
          </cell>
          <cell r="CJ339">
            <v>0</v>
          </cell>
          <cell r="CK339">
            <v>0</v>
          </cell>
          <cell r="CL339">
            <v>0</v>
          </cell>
          <cell r="CM339">
            <v>0</v>
          </cell>
          <cell r="CN339">
            <v>0</v>
          </cell>
          <cell r="CO339">
            <v>0</v>
          </cell>
          <cell r="CX339">
            <v>0</v>
          </cell>
          <cell r="CY339">
            <v>0</v>
          </cell>
          <cell r="DB339">
            <v>0</v>
          </cell>
          <cell r="DC339">
            <v>0</v>
          </cell>
          <cell r="DJ339" t="str">
            <v>НКРЕ</v>
          </cell>
          <cell r="DL339">
            <v>40526</v>
          </cell>
          <cell r="DM339">
            <v>1854</v>
          </cell>
          <cell r="DO339" t="str">
            <v>Тариф на теплову енергію</v>
          </cell>
          <cell r="DT339">
            <v>218.47</v>
          </cell>
        </row>
        <row r="340">
          <cell r="W340">
            <v>766.18</v>
          </cell>
          <cell r="AF340">
            <v>39926</v>
          </cell>
          <cell r="AG340">
            <v>359</v>
          </cell>
          <cell r="AH340">
            <v>453.22363550710003</v>
          </cell>
          <cell r="AM340">
            <v>26673</v>
          </cell>
          <cell r="AO340">
            <v>20436319.139999997</v>
          </cell>
          <cell r="AQ340">
            <v>12088834.029880879</v>
          </cell>
          <cell r="AU340">
            <v>0</v>
          </cell>
          <cell r="AW340">
            <v>0</v>
          </cell>
          <cell r="AY340">
            <v>9130170.345787907</v>
          </cell>
          <cell r="AZ340">
            <v>342.30009169526886</v>
          </cell>
          <cell r="BA340">
            <v>8257.3389864728451</v>
          </cell>
          <cell r="BB340">
            <v>0.30957668752944345</v>
          </cell>
          <cell r="BC340">
            <v>0</v>
          </cell>
          <cell r="BD340">
            <v>0</v>
          </cell>
          <cell r="BG340">
            <v>0</v>
          </cell>
          <cell r="BH340">
            <v>0</v>
          </cell>
          <cell r="BI340">
            <v>1046348.4554815263</v>
          </cell>
          <cell r="BJ340">
            <v>39.228750252372301</v>
          </cell>
          <cell r="BK340">
            <v>0</v>
          </cell>
          <cell r="BL340">
            <v>0</v>
          </cell>
          <cell r="BM340">
            <v>1465677.6700989299</v>
          </cell>
          <cell r="BN340">
            <v>54.949862036476205</v>
          </cell>
          <cell r="BO340">
            <v>0</v>
          </cell>
          <cell r="BP340">
            <v>0</v>
          </cell>
          <cell r="BY340">
            <v>1832</v>
          </cell>
          <cell r="CF340">
            <v>4261.9537149202506</v>
          </cell>
          <cell r="CG340">
            <v>2142.25</v>
          </cell>
          <cell r="CJ340">
            <v>0</v>
          </cell>
          <cell r="CK340">
            <v>0</v>
          </cell>
          <cell r="CL340">
            <v>0</v>
          </cell>
          <cell r="CM340">
            <v>0</v>
          </cell>
          <cell r="CN340">
            <v>0</v>
          </cell>
          <cell r="CO340">
            <v>0</v>
          </cell>
          <cell r="CX340">
            <v>0</v>
          </cell>
          <cell r="CY340">
            <v>0</v>
          </cell>
          <cell r="DB340">
            <v>0</v>
          </cell>
          <cell r="DC340">
            <v>0</v>
          </cell>
          <cell r="DJ340" t="str">
            <v>НКРКП</v>
          </cell>
          <cell r="DL340">
            <v>40942</v>
          </cell>
          <cell r="DM340">
            <v>28</v>
          </cell>
          <cell r="DT340">
            <v>999.9</v>
          </cell>
        </row>
        <row r="341">
          <cell r="W341">
            <v>766.18</v>
          </cell>
          <cell r="AF341">
            <v>39926</v>
          </cell>
          <cell r="AG341">
            <v>359</v>
          </cell>
          <cell r="AH341">
            <v>453.21876947733955</v>
          </cell>
          <cell r="AM341">
            <v>10836</v>
          </cell>
          <cell r="AO341">
            <v>8302326.4799999995</v>
          </cell>
          <cell r="AQ341">
            <v>4911078.5860564513</v>
          </cell>
          <cell r="AU341">
            <v>0</v>
          </cell>
          <cell r="AW341">
            <v>0</v>
          </cell>
          <cell r="AY341">
            <v>3709062.7713026446</v>
          </cell>
          <cell r="AZ341">
            <v>342.29076885406465</v>
          </cell>
          <cell r="BA341">
            <v>3376.9032143175141</v>
          </cell>
          <cell r="BB341">
            <v>0.31163743210755945</v>
          </cell>
          <cell r="BC341">
            <v>0</v>
          </cell>
          <cell r="BD341">
            <v>0</v>
          </cell>
          <cell r="BG341">
            <v>0</v>
          </cell>
          <cell r="BH341">
            <v>0</v>
          </cell>
          <cell r="BI341">
            <v>425103.87320808478</v>
          </cell>
          <cell r="BJ341">
            <v>39.230700739025913</v>
          </cell>
          <cell r="BK341">
            <v>0</v>
          </cell>
          <cell r="BL341">
            <v>0</v>
          </cell>
          <cell r="BM341">
            <v>596650.55649541446</v>
          </cell>
          <cell r="BN341">
            <v>55.061882290089926</v>
          </cell>
          <cell r="BO341">
            <v>0</v>
          </cell>
          <cell r="BP341">
            <v>0</v>
          </cell>
          <cell r="BY341">
            <v>1832</v>
          </cell>
          <cell r="CF341">
            <v>1731.3865194550797</v>
          </cell>
          <cell r="CG341">
            <v>2142.25</v>
          </cell>
          <cell r="CJ341">
            <v>0</v>
          </cell>
          <cell r="CK341">
            <v>0</v>
          </cell>
          <cell r="CL341">
            <v>0</v>
          </cell>
          <cell r="CM341">
            <v>0</v>
          </cell>
          <cell r="CN341">
            <v>0</v>
          </cell>
          <cell r="CO341">
            <v>0</v>
          </cell>
          <cell r="CX341">
            <v>0</v>
          </cell>
          <cell r="CY341">
            <v>0</v>
          </cell>
          <cell r="DB341">
            <v>0</v>
          </cell>
          <cell r="DC341">
            <v>0</v>
          </cell>
          <cell r="DJ341" t="str">
            <v>НКРКП</v>
          </cell>
          <cell r="DL341">
            <v>40942</v>
          </cell>
          <cell r="DM341">
            <v>28</v>
          </cell>
          <cell r="DT341">
            <v>999.9</v>
          </cell>
        </row>
        <row r="342">
          <cell r="W342">
            <v>198.61</v>
          </cell>
          <cell r="AF342">
            <v>39926</v>
          </cell>
          <cell r="AG342">
            <v>358</v>
          </cell>
          <cell r="AH342">
            <v>229.08787014620611</v>
          </cell>
          <cell r="AM342">
            <v>12933</v>
          </cell>
          <cell r="AO342">
            <v>2568623.1300000004</v>
          </cell>
          <cell r="AQ342">
            <v>2962793.4246008839</v>
          </cell>
          <cell r="AU342">
            <v>0</v>
          </cell>
          <cell r="AW342">
            <v>0</v>
          </cell>
          <cell r="AY342">
            <v>1488324.7579092178</v>
          </cell>
          <cell r="AZ342">
            <v>115.0796225090248</v>
          </cell>
          <cell r="BA342">
            <v>21716.752104351723</v>
          </cell>
          <cell r="BB342">
            <v>1.6791735950167574</v>
          </cell>
          <cell r="BC342">
            <v>0</v>
          </cell>
          <cell r="BD342">
            <v>0</v>
          </cell>
          <cell r="BG342">
            <v>0</v>
          </cell>
          <cell r="BH342">
            <v>0</v>
          </cell>
          <cell r="BI342">
            <v>507374.19552162936</v>
          </cell>
          <cell r="BJ342">
            <v>39.230974678854821</v>
          </cell>
          <cell r="BK342">
            <v>0</v>
          </cell>
          <cell r="BL342">
            <v>0</v>
          </cell>
          <cell r="BM342">
            <v>710758.43162256933</v>
          </cell>
          <cell r="BN342">
            <v>54.956965253426844</v>
          </cell>
          <cell r="BO342">
            <v>0</v>
          </cell>
          <cell r="BP342">
            <v>0</v>
          </cell>
          <cell r="BY342">
            <v>1832</v>
          </cell>
          <cell r="CF342">
            <v>2046.3219722751123</v>
          </cell>
          <cell r="CG342">
            <v>727.31700000000001</v>
          </cell>
          <cell r="CJ342">
            <v>0</v>
          </cell>
          <cell r="CK342">
            <v>0</v>
          </cell>
          <cell r="CL342">
            <v>0</v>
          </cell>
          <cell r="CM342">
            <v>0</v>
          </cell>
          <cell r="CN342">
            <v>0</v>
          </cell>
          <cell r="CO342">
            <v>0</v>
          </cell>
          <cell r="CX342">
            <v>0</v>
          </cell>
          <cell r="CY342">
            <v>0</v>
          </cell>
          <cell r="DB342">
            <v>0</v>
          </cell>
          <cell r="DC342">
            <v>0</v>
          </cell>
          <cell r="DJ342" t="str">
            <v>НКРЕ</v>
          </cell>
          <cell r="DL342">
            <v>40526</v>
          </cell>
          <cell r="DM342">
            <v>1854</v>
          </cell>
          <cell r="DO342" t="str">
            <v>Тариф на теплову енергію</v>
          </cell>
          <cell r="DT342">
            <v>218.47</v>
          </cell>
        </row>
        <row r="343">
          <cell r="W343">
            <v>766.18</v>
          </cell>
          <cell r="AF343">
            <v>39926</v>
          </cell>
          <cell r="AG343">
            <v>359</v>
          </cell>
          <cell r="AH343">
            <v>453.22363550710008</v>
          </cell>
          <cell r="AM343">
            <v>988</v>
          </cell>
          <cell r="AO343">
            <v>756985.84</v>
          </cell>
          <cell r="AQ343">
            <v>447784.95188101486</v>
          </cell>
          <cell r="AU343">
            <v>0</v>
          </cell>
          <cell r="AW343">
            <v>0</v>
          </cell>
          <cell r="AY343">
            <v>338192.49059492565</v>
          </cell>
          <cell r="AZ343">
            <v>342.30009169526886</v>
          </cell>
          <cell r="BA343">
            <v>305.86176727909009</v>
          </cell>
          <cell r="BB343">
            <v>0.3095766875294434</v>
          </cell>
          <cell r="BC343">
            <v>0</v>
          </cell>
          <cell r="BD343">
            <v>0</v>
          </cell>
          <cell r="BG343">
            <v>0</v>
          </cell>
          <cell r="BH343">
            <v>0</v>
          </cell>
          <cell r="BI343">
            <v>38758.005249343834</v>
          </cell>
          <cell r="BJ343">
            <v>39.228750252372301</v>
          </cell>
          <cell r="BK343">
            <v>0</v>
          </cell>
          <cell r="BL343">
            <v>0</v>
          </cell>
          <cell r="BM343">
            <v>54290.463692038495</v>
          </cell>
          <cell r="BN343">
            <v>54.949862036476212</v>
          </cell>
          <cell r="BO343">
            <v>0</v>
          </cell>
          <cell r="BP343">
            <v>0</v>
          </cell>
          <cell r="BY343">
            <v>1832</v>
          </cell>
          <cell r="CF343">
            <v>157.86789151356081</v>
          </cell>
          <cell r="CG343">
            <v>2142.25</v>
          </cell>
          <cell r="CJ343">
            <v>0</v>
          </cell>
          <cell r="CK343">
            <v>0</v>
          </cell>
          <cell r="CL343">
            <v>0</v>
          </cell>
          <cell r="CM343">
            <v>0</v>
          </cell>
          <cell r="CN343">
            <v>0</v>
          </cell>
          <cell r="CO343">
            <v>0</v>
          </cell>
          <cell r="CX343">
            <v>0</v>
          </cell>
          <cell r="CY343">
            <v>0</v>
          </cell>
          <cell r="DB343">
            <v>0</v>
          </cell>
          <cell r="DC343">
            <v>0</v>
          </cell>
          <cell r="DJ343" t="str">
            <v>НКРКП</v>
          </cell>
          <cell r="DL343">
            <v>40942</v>
          </cell>
          <cell r="DM343">
            <v>28</v>
          </cell>
          <cell r="DT343">
            <v>999.9</v>
          </cell>
        </row>
        <row r="344">
          <cell r="W344">
            <v>766.18</v>
          </cell>
          <cell r="AF344">
            <v>39926</v>
          </cell>
          <cell r="AG344">
            <v>359</v>
          </cell>
          <cell r="AH344">
            <v>453.21876947733955</v>
          </cell>
          <cell r="AM344">
            <v>124</v>
          </cell>
          <cell r="AO344">
            <v>95006.319999999992</v>
          </cell>
          <cell r="AQ344">
            <v>56199.127415190102</v>
          </cell>
          <cell r="AU344">
            <v>0</v>
          </cell>
          <cell r="AW344">
            <v>0</v>
          </cell>
          <cell r="AY344">
            <v>42444.055337904014</v>
          </cell>
          <cell r="AZ344">
            <v>342.29076885406465</v>
          </cell>
          <cell r="BA344">
            <v>38.643041581337371</v>
          </cell>
          <cell r="BB344">
            <v>0.31163743210755945</v>
          </cell>
          <cell r="BC344">
            <v>0</v>
          </cell>
          <cell r="BD344">
            <v>0</v>
          </cell>
          <cell r="BG344">
            <v>0</v>
          </cell>
          <cell r="BH344">
            <v>0</v>
          </cell>
          <cell r="BI344">
            <v>4864.6068916392132</v>
          </cell>
          <cell r="BJ344">
            <v>39.230700739025913</v>
          </cell>
          <cell r="BK344">
            <v>0</v>
          </cell>
          <cell r="BL344">
            <v>0</v>
          </cell>
          <cell r="BM344">
            <v>6827.6734039711509</v>
          </cell>
          <cell r="BN344">
            <v>55.061882290089926</v>
          </cell>
          <cell r="BO344">
            <v>0</v>
          </cell>
          <cell r="BP344">
            <v>0</v>
          </cell>
          <cell r="BY344">
            <v>1832</v>
          </cell>
          <cell r="CF344">
            <v>19.812839462202831</v>
          </cell>
          <cell r="CG344">
            <v>2142.25</v>
          </cell>
          <cell r="CJ344">
            <v>0</v>
          </cell>
          <cell r="CK344">
            <v>0</v>
          </cell>
          <cell r="CL344">
            <v>0</v>
          </cell>
          <cell r="CM344">
            <v>0</v>
          </cell>
          <cell r="CN344">
            <v>0</v>
          </cell>
          <cell r="CO344">
            <v>0</v>
          </cell>
          <cell r="CX344">
            <v>0</v>
          </cell>
          <cell r="CY344">
            <v>0</v>
          </cell>
          <cell r="DB344">
            <v>0</v>
          </cell>
          <cell r="DC344">
            <v>0</v>
          </cell>
          <cell r="DJ344" t="str">
            <v>НКРКП</v>
          </cell>
          <cell r="DL344">
            <v>40942</v>
          </cell>
          <cell r="DM344">
            <v>28</v>
          </cell>
          <cell r="DT344">
            <v>999.9</v>
          </cell>
        </row>
        <row r="345">
          <cell r="W345">
            <v>198.61</v>
          </cell>
          <cell r="AF345">
            <v>39926</v>
          </cell>
          <cell r="AG345">
            <v>358</v>
          </cell>
          <cell r="AH345">
            <v>229.08787014620614</v>
          </cell>
          <cell r="AM345">
            <v>11875</v>
          </cell>
          <cell r="AO345">
            <v>2358493.75</v>
          </cell>
          <cell r="AQ345">
            <v>2720418.4579861979</v>
          </cell>
          <cell r="AU345">
            <v>0</v>
          </cell>
          <cell r="AW345">
            <v>0</v>
          </cell>
          <cell r="AY345">
            <v>1366570.5172946695</v>
          </cell>
          <cell r="AZ345">
            <v>115.0796225090248</v>
          </cell>
          <cell r="BA345">
            <v>19940.186440823993</v>
          </cell>
          <cell r="BB345">
            <v>1.6791735950167572</v>
          </cell>
          <cell r="BC345">
            <v>0</v>
          </cell>
          <cell r="BD345">
            <v>0</v>
          </cell>
          <cell r="BG345">
            <v>0</v>
          </cell>
          <cell r="BH345">
            <v>0</v>
          </cell>
          <cell r="BI345">
            <v>465867.824311401</v>
          </cell>
          <cell r="BJ345">
            <v>39.230974678854821</v>
          </cell>
          <cell r="BK345">
            <v>0</v>
          </cell>
          <cell r="BL345">
            <v>0</v>
          </cell>
          <cell r="BM345">
            <v>652613.96238444373</v>
          </cell>
          <cell r="BN345">
            <v>54.956965253426837</v>
          </cell>
          <cell r="BO345">
            <v>0</v>
          </cell>
          <cell r="BP345">
            <v>0</v>
          </cell>
          <cell r="BY345">
            <v>1832</v>
          </cell>
          <cell r="CF345">
            <v>1878.9200820201777</v>
          </cell>
          <cell r="CG345">
            <v>727.31700000000001</v>
          </cell>
          <cell r="CJ345">
            <v>0</v>
          </cell>
          <cell r="CK345">
            <v>0</v>
          </cell>
          <cell r="CL345">
            <v>0</v>
          </cell>
          <cell r="CM345">
            <v>0</v>
          </cell>
          <cell r="CN345">
            <v>0</v>
          </cell>
          <cell r="CO345">
            <v>0</v>
          </cell>
          <cell r="CX345">
            <v>0</v>
          </cell>
          <cell r="CY345">
            <v>0</v>
          </cell>
          <cell r="DB345">
            <v>0</v>
          </cell>
          <cell r="DC345">
            <v>0</v>
          </cell>
          <cell r="DJ345" t="str">
            <v>НКРЕ</v>
          </cell>
          <cell r="DL345">
            <v>40526</v>
          </cell>
          <cell r="DM345">
            <v>1854</v>
          </cell>
          <cell r="DO345" t="str">
            <v>Тариф на теплову енергію</v>
          </cell>
          <cell r="DT345">
            <v>218.47</v>
          </cell>
        </row>
        <row r="346">
          <cell r="W346">
            <v>766.18</v>
          </cell>
          <cell r="AF346">
            <v>39926</v>
          </cell>
          <cell r="AG346">
            <v>359</v>
          </cell>
          <cell r="AH346">
            <v>453.22363550710008</v>
          </cell>
          <cell r="AM346">
            <v>2057</v>
          </cell>
          <cell r="AO346">
            <v>1576032.26</v>
          </cell>
          <cell r="AQ346">
            <v>932281.01823810488</v>
          </cell>
          <cell r="AU346">
            <v>0</v>
          </cell>
          <cell r="AW346">
            <v>0</v>
          </cell>
          <cell r="AY346">
            <v>704111.28861716809</v>
          </cell>
          <cell r="AZ346">
            <v>342.30009169526886</v>
          </cell>
          <cell r="BA346">
            <v>636.79924624806517</v>
          </cell>
          <cell r="BB346">
            <v>0.30957668752944345</v>
          </cell>
          <cell r="BC346">
            <v>0</v>
          </cell>
          <cell r="BD346">
            <v>0</v>
          </cell>
          <cell r="BG346">
            <v>0</v>
          </cell>
          <cell r="BH346">
            <v>0</v>
          </cell>
          <cell r="BI346">
            <v>80693.539269129818</v>
          </cell>
          <cell r="BJ346">
            <v>39.228750252372301</v>
          </cell>
          <cell r="BK346">
            <v>0</v>
          </cell>
          <cell r="BL346">
            <v>0</v>
          </cell>
          <cell r="BM346">
            <v>113031.86620903156</v>
          </cell>
          <cell r="BN346">
            <v>54.949862036476212</v>
          </cell>
          <cell r="BO346">
            <v>0</v>
          </cell>
          <cell r="BP346">
            <v>0</v>
          </cell>
          <cell r="BY346">
            <v>1832</v>
          </cell>
          <cell r="CF346">
            <v>328.67839356618884</v>
          </cell>
          <cell r="CG346">
            <v>2142.25</v>
          </cell>
          <cell r="CJ346">
            <v>0</v>
          </cell>
          <cell r="CK346">
            <v>0</v>
          </cell>
          <cell r="CL346">
            <v>0</v>
          </cell>
          <cell r="CM346">
            <v>0</v>
          </cell>
          <cell r="CN346">
            <v>0</v>
          </cell>
          <cell r="CO346">
            <v>0</v>
          </cell>
          <cell r="CX346">
            <v>0</v>
          </cell>
          <cell r="CY346">
            <v>0</v>
          </cell>
          <cell r="DB346">
            <v>0</v>
          </cell>
          <cell r="DC346">
            <v>0</v>
          </cell>
          <cell r="DJ346" t="str">
            <v>НКРКП</v>
          </cell>
          <cell r="DL346">
            <v>40942</v>
          </cell>
          <cell r="DM346">
            <v>28</v>
          </cell>
          <cell r="DT346">
            <v>999.9</v>
          </cell>
        </row>
        <row r="347">
          <cell r="W347">
            <v>766.18</v>
          </cell>
          <cell r="AF347">
            <v>39926</v>
          </cell>
          <cell r="AG347">
            <v>359</v>
          </cell>
          <cell r="AH347">
            <v>453.21876947733949</v>
          </cell>
          <cell r="AM347">
            <v>271</v>
          </cell>
          <cell r="AO347">
            <v>207634.78</v>
          </cell>
          <cell r="AQ347">
            <v>122822.28652835901</v>
          </cell>
          <cell r="AU347">
            <v>0</v>
          </cell>
          <cell r="AW347">
            <v>0</v>
          </cell>
          <cell r="AY347">
            <v>92760.79835945151</v>
          </cell>
          <cell r="AZ347">
            <v>342.29076885406459</v>
          </cell>
          <cell r="BA347">
            <v>84.453744101148601</v>
          </cell>
          <cell r="BB347">
            <v>0.3116374321075594</v>
          </cell>
          <cell r="BC347">
            <v>0</v>
          </cell>
          <cell r="BD347">
            <v>0</v>
          </cell>
          <cell r="BG347">
            <v>0</v>
          </cell>
          <cell r="BH347">
            <v>0</v>
          </cell>
          <cell r="BI347">
            <v>10631.519900276022</v>
          </cell>
          <cell r="BJ347">
            <v>39.230700739025913</v>
          </cell>
          <cell r="BK347">
            <v>0</v>
          </cell>
          <cell r="BL347">
            <v>0</v>
          </cell>
          <cell r="BM347">
            <v>14921.770100614371</v>
          </cell>
          <cell r="BN347">
            <v>55.061882290089926</v>
          </cell>
          <cell r="BO347">
            <v>0</v>
          </cell>
          <cell r="BP347">
            <v>0</v>
          </cell>
          <cell r="BY347">
            <v>1832</v>
          </cell>
          <cell r="CF347">
            <v>43.300641082717476</v>
          </cell>
          <cell r="CG347">
            <v>2142.25</v>
          </cell>
          <cell r="CJ347">
            <v>0</v>
          </cell>
          <cell r="CK347">
            <v>0</v>
          </cell>
          <cell r="CL347">
            <v>0</v>
          </cell>
          <cell r="CM347">
            <v>0</v>
          </cell>
          <cell r="CN347">
            <v>0</v>
          </cell>
          <cell r="CO347">
            <v>0</v>
          </cell>
          <cell r="CX347">
            <v>0</v>
          </cell>
          <cell r="CY347">
            <v>0</v>
          </cell>
          <cell r="DB347">
            <v>0</v>
          </cell>
          <cell r="DC347">
            <v>0</v>
          </cell>
          <cell r="DJ347" t="str">
            <v>НКРКП</v>
          </cell>
          <cell r="DL347">
            <v>40942</v>
          </cell>
          <cell r="DM347">
            <v>28</v>
          </cell>
          <cell r="DT347">
            <v>999.9</v>
          </cell>
        </row>
        <row r="348">
          <cell r="W348">
            <v>270.56666666666666</v>
          </cell>
          <cell r="AF348">
            <v>39926</v>
          </cell>
          <cell r="AG348">
            <v>354</v>
          </cell>
          <cell r="AH348">
            <v>250.52371942154346</v>
          </cell>
          <cell r="AM348">
            <v>170357.1</v>
          </cell>
          <cell r="AO348">
            <v>46092952.689999998</v>
          </cell>
          <cell r="AQ348">
            <v>42678494.321867824</v>
          </cell>
          <cell r="AU348">
            <v>0</v>
          </cell>
          <cell r="AW348">
            <v>0</v>
          </cell>
          <cell r="AY348">
            <v>19452018.371063735</v>
          </cell>
          <cell r="AZ348">
            <v>114.18378436275174</v>
          </cell>
          <cell r="BA348">
            <v>2681760.1327882148</v>
          </cell>
          <cell r="BB348">
            <v>15.741992161102852</v>
          </cell>
          <cell r="BC348">
            <v>0</v>
          </cell>
          <cell r="BD348">
            <v>0</v>
          </cell>
          <cell r="BG348">
            <v>0</v>
          </cell>
          <cell r="BH348">
            <v>0</v>
          </cell>
          <cell r="BI348">
            <v>5429619.3115623733</v>
          </cell>
          <cell r="BJ348">
            <v>31.871987205478217</v>
          </cell>
          <cell r="BK348">
            <v>0</v>
          </cell>
          <cell r="BL348">
            <v>0</v>
          </cell>
          <cell r="BM348">
            <v>10153350.698067307</v>
          </cell>
          <cell r="BN348">
            <v>59.600396449970724</v>
          </cell>
          <cell r="BO348">
            <v>0</v>
          </cell>
          <cell r="BP348">
            <v>0</v>
          </cell>
          <cell r="BY348">
            <v>1643</v>
          </cell>
          <cell r="CF348">
            <v>26744.786849067445</v>
          </cell>
          <cell r="CG348">
            <v>727.32</v>
          </cell>
          <cell r="CJ348">
            <v>0</v>
          </cell>
          <cell r="CK348">
            <v>0</v>
          </cell>
          <cell r="CL348">
            <v>0</v>
          </cell>
          <cell r="CM348">
            <v>0</v>
          </cell>
          <cell r="CN348">
            <v>0</v>
          </cell>
          <cell r="CO348">
            <v>0</v>
          </cell>
          <cell r="CX348">
            <v>0</v>
          </cell>
          <cell r="CY348">
            <v>0</v>
          </cell>
          <cell r="DB348">
            <v>0</v>
          </cell>
          <cell r="DC348">
            <v>0</v>
          </cell>
          <cell r="DJ348" t="str">
            <v>НКРЕ</v>
          </cell>
          <cell r="DL348">
            <v>40526</v>
          </cell>
          <cell r="DM348">
            <v>1854</v>
          </cell>
          <cell r="DO348" t="str">
            <v>тариф на теплову енергію</v>
          </cell>
          <cell r="DT348">
            <v>297.63</v>
          </cell>
        </row>
        <row r="349">
          <cell r="W349">
            <v>519.44166666666672</v>
          </cell>
          <cell r="AF349">
            <v>39926</v>
          </cell>
          <cell r="AG349">
            <v>355</v>
          </cell>
          <cell r="AH349">
            <v>480.96080901226355</v>
          </cell>
          <cell r="AM349">
            <v>38908.6</v>
          </cell>
          <cell r="AO349">
            <v>20210748.031666666</v>
          </cell>
          <cell r="AQ349">
            <v>18713511.733534556</v>
          </cell>
          <cell r="AU349">
            <v>0</v>
          </cell>
          <cell r="AW349">
            <v>0</v>
          </cell>
          <cell r="AY349">
            <v>12059051.487446286</v>
          </cell>
          <cell r="AZ349">
            <v>309.93280373609656</v>
          </cell>
          <cell r="BA349">
            <v>1969569.8660281394</v>
          </cell>
          <cell r="BB349">
            <v>50.620424945337007</v>
          </cell>
          <cell r="BC349">
            <v>0</v>
          </cell>
          <cell r="BD349">
            <v>0</v>
          </cell>
          <cell r="BG349">
            <v>0</v>
          </cell>
          <cell r="BH349">
            <v>0</v>
          </cell>
          <cell r="BI349">
            <v>1232530.4222739802</v>
          </cell>
          <cell r="BJ349">
            <v>31.677583420477227</v>
          </cell>
          <cell r="BK349">
            <v>0</v>
          </cell>
          <cell r="BL349">
            <v>0</v>
          </cell>
          <cell r="BM349">
            <v>2318922.4140650253</v>
          </cell>
          <cell r="BN349">
            <v>59.599225211522011</v>
          </cell>
          <cell r="BO349">
            <v>0</v>
          </cell>
          <cell r="BP349">
            <v>0</v>
          </cell>
          <cell r="BY349">
            <v>1643</v>
          </cell>
          <cell r="CF349">
            <v>5629.1522872896658</v>
          </cell>
          <cell r="CG349">
            <v>2142.25</v>
          </cell>
          <cell r="CJ349">
            <v>0</v>
          </cell>
          <cell r="CK349">
            <v>0</v>
          </cell>
          <cell r="CL349">
            <v>0</v>
          </cell>
          <cell r="CM349">
            <v>0</v>
          </cell>
          <cell r="CN349">
            <v>0</v>
          </cell>
          <cell r="CO349">
            <v>0</v>
          </cell>
          <cell r="CX349">
            <v>0</v>
          </cell>
          <cell r="CY349">
            <v>0</v>
          </cell>
          <cell r="DB349">
            <v>0</v>
          </cell>
          <cell r="DC349">
            <v>0</v>
          </cell>
          <cell r="DJ349" t="str">
            <v>НКРКП</v>
          </cell>
          <cell r="DL349">
            <v>40942</v>
          </cell>
          <cell r="DM349">
            <v>28</v>
          </cell>
          <cell r="DT349">
            <v>796.74</v>
          </cell>
        </row>
        <row r="350">
          <cell r="W350">
            <v>519.44166666666672</v>
          </cell>
          <cell r="AF350">
            <v>39926</v>
          </cell>
          <cell r="AG350">
            <v>355</v>
          </cell>
          <cell r="AH350">
            <v>480.9608066537541</v>
          </cell>
          <cell r="AM350">
            <v>8399.7000000000007</v>
          </cell>
          <cell r="AO350">
            <v>4363154.1675000004</v>
          </cell>
          <cell r="AQ350">
            <v>4039926.4876495386</v>
          </cell>
          <cell r="AU350">
            <v>0</v>
          </cell>
          <cell r="AW350">
            <v>0</v>
          </cell>
          <cell r="AY350">
            <v>2603293.6027441039</v>
          </cell>
          <cell r="AZ350">
            <v>309.92697390908052</v>
          </cell>
          <cell r="BA350">
            <v>425195.93386122823</v>
          </cell>
          <cell r="BB350">
            <v>50.620371425316165</v>
          </cell>
          <cell r="BC350">
            <v>0</v>
          </cell>
          <cell r="BD350">
            <v>0</v>
          </cell>
          <cell r="BG350">
            <v>0</v>
          </cell>
          <cell r="BH350">
            <v>0</v>
          </cell>
          <cell r="BI350">
            <v>266082.05420986674</v>
          </cell>
          <cell r="BJ350">
            <v>31.677566366640082</v>
          </cell>
          <cell r="BK350">
            <v>0</v>
          </cell>
          <cell r="BL350">
            <v>0</v>
          </cell>
          <cell r="BM350">
            <v>500616.18652159051</v>
          </cell>
          <cell r="BN350">
            <v>59.599293608294403</v>
          </cell>
          <cell r="BO350">
            <v>0</v>
          </cell>
          <cell r="BP350">
            <v>0</v>
          </cell>
          <cell r="BY350">
            <v>1643</v>
          </cell>
          <cell r="CF350">
            <v>1215.2146587672325</v>
          </cell>
          <cell r="CG350">
            <v>2142.25</v>
          </cell>
          <cell r="CJ350">
            <v>0</v>
          </cell>
          <cell r="CK350">
            <v>0</v>
          </cell>
          <cell r="CL350">
            <v>0</v>
          </cell>
          <cell r="CM350">
            <v>0</v>
          </cell>
          <cell r="CN350">
            <v>0</v>
          </cell>
          <cell r="CO350">
            <v>0</v>
          </cell>
          <cell r="CX350">
            <v>0</v>
          </cell>
          <cell r="CY350">
            <v>0</v>
          </cell>
          <cell r="DB350">
            <v>0</v>
          </cell>
          <cell r="DC350">
            <v>0</v>
          </cell>
          <cell r="DJ350" t="str">
            <v>НКРКП</v>
          </cell>
          <cell r="DL350">
            <v>40942</v>
          </cell>
          <cell r="DM350">
            <v>28</v>
          </cell>
          <cell r="DT350">
            <v>796.74</v>
          </cell>
        </row>
        <row r="351">
          <cell r="W351">
            <v>270.56666666666666</v>
          </cell>
          <cell r="AF351">
            <v>39926</v>
          </cell>
          <cell r="AG351">
            <v>354</v>
          </cell>
          <cell r="AH351">
            <v>250.52371942154343</v>
          </cell>
          <cell r="AM351">
            <v>345.3</v>
          </cell>
          <cell r="AO351">
            <v>93426.67</v>
          </cell>
          <cell r="AQ351">
            <v>86505.840316258953</v>
          </cell>
          <cell r="AU351">
            <v>0</v>
          </cell>
          <cell r="AW351">
            <v>0</v>
          </cell>
          <cell r="AY351">
            <v>39427.660740458174</v>
          </cell>
          <cell r="AZ351">
            <v>114.18378436275172</v>
          </cell>
          <cell r="BA351">
            <v>5435.7098932288145</v>
          </cell>
          <cell r="BB351">
            <v>15.74199216110285</v>
          </cell>
          <cell r="BC351">
            <v>0</v>
          </cell>
          <cell r="BD351">
            <v>0</v>
          </cell>
          <cell r="BG351">
            <v>0</v>
          </cell>
          <cell r="BH351">
            <v>0</v>
          </cell>
          <cell r="BI351">
            <v>11005.397182051629</v>
          </cell>
          <cell r="BJ351">
            <v>31.871987205478217</v>
          </cell>
          <cell r="BK351">
            <v>0</v>
          </cell>
          <cell r="BL351">
            <v>0</v>
          </cell>
          <cell r="BM351">
            <v>20580.016894174889</v>
          </cell>
          <cell r="BN351">
            <v>59.600396449970717</v>
          </cell>
          <cell r="BO351">
            <v>0</v>
          </cell>
          <cell r="BP351">
            <v>0</v>
          </cell>
          <cell r="BY351">
            <v>1643</v>
          </cell>
          <cell r="CF351">
            <v>54.209509899986486</v>
          </cell>
          <cell r="CG351">
            <v>727.32</v>
          </cell>
          <cell r="CJ351">
            <v>0</v>
          </cell>
          <cell r="CK351">
            <v>0</v>
          </cell>
          <cell r="CL351">
            <v>0</v>
          </cell>
          <cell r="CM351">
            <v>0</v>
          </cell>
          <cell r="CN351">
            <v>0</v>
          </cell>
          <cell r="CO351">
            <v>0</v>
          </cell>
          <cell r="CX351">
            <v>0</v>
          </cell>
          <cell r="CY351">
            <v>0</v>
          </cell>
          <cell r="DB351">
            <v>0</v>
          </cell>
          <cell r="DC351">
            <v>0</v>
          </cell>
          <cell r="DJ351" t="str">
            <v>НКРЕ</v>
          </cell>
          <cell r="DL351">
            <v>40526</v>
          </cell>
          <cell r="DM351">
            <v>1854</v>
          </cell>
          <cell r="DO351" t="str">
            <v>тариф на теплову енергію</v>
          </cell>
          <cell r="DT351">
            <v>297.63</v>
          </cell>
        </row>
        <row r="352">
          <cell r="W352">
            <v>519.44166666666672</v>
          </cell>
          <cell r="AF352">
            <v>39926</v>
          </cell>
          <cell r="AG352">
            <v>355</v>
          </cell>
          <cell r="AH352">
            <v>480.9608090122635</v>
          </cell>
          <cell r="AM352">
            <v>434.3</v>
          </cell>
          <cell r="AO352">
            <v>225593.51583333337</v>
          </cell>
          <cell r="AQ352">
            <v>208881.27935402605</v>
          </cell>
          <cell r="AU352">
            <v>0</v>
          </cell>
          <cell r="AW352">
            <v>0</v>
          </cell>
          <cell r="AY352">
            <v>134603.81666258673</v>
          </cell>
          <cell r="AZ352">
            <v>309.93280373609656</v>
          </cell>
          <cell r="BA352">
            <v>21984.450553759863</v>
          </cell>
          <cell r="BB352">
            <v>50.620424945337007</v>
          </cell>
          <cell r="BC352">
            <v>0</v>
          </cell>
          <cell r="BD352">
            <v>0</v>
          </cell>
          <cell r="BG352">
            <v>0</v>
          </cell>
          <cell r="BH352">
            <v>0</v>
          </cell>
          <cell r="BI352">
            <v>13757.574479513261</v>
          </cell>
          <cell r="BJ352">
            <v>31.67758342047723</v>
          </cell>
          <cell r="BK352">
            <v>0</v>
          </cell>
          <cell r="BL352">
            <v>0</v>
          </cell>
          <cell r="BM352">
            <v>25883.94350936401</v>
          </cell>
          <cell r="BN352">
            <v>59.599225211522011</v>
          </cell>
          <cell r="BO352">
            <v>0</v>
          </cell>
          <cell r="BP352">
            <v>0</v>
          </cell>
          <cell r="BY352">
            <v>1643</v>
          </cell>
          <cell r="CF352">
            <v>62.832917102386155</v>
          </cell>
          <cell r="CG352">
            <v>2142.25</v>
          </cell>
          <cell r="CJ352">
            <v>0</v>
          </cell>
          <cell r="CK352">
            <v>0</v>
          </cell>
          <cell r="CL352">
            <v>0</v>
          </cell>
          <cell r="CM352">
            <v>0</v>
          </cell>
          <cell r="CN352">
            <v>0</v>
          </cell>
          <cell r="CO352">
            <v>0</v>
          </cell>
          <cell r="CX352">
            <v>0</v>
          </cell>
          <cell r="CY352">
            <v>0</v>
          </cell>
          <cell r="DB352">
            <v>0</v>
          </cell>
          <cell r="DC352">
            <v>0</v>
          </cell>
          <cell r="DJ352" t="str">
            <v>НКРКП</v>
          </cell>
          <cell r="DL352">
            <v>40942</v>
          </cell>
          <cell r="DM352">
            <v>28</v>
          </cell>
          <cell r="DT352">
            <v>796.74</v>
          </cell>
        </row>
        <row r="353">
          <cell r="W353">
            <v>270.56666666666666</v>
          </cell>
          <cell r="AF353">
            <v>39926</v>
          </cell>
          <cell r="AG353">
            <v>354</v>
          </cell>
          <cell r="AH353">
            <v>250.52371942154346</v>
          </cell>
          <cell r="AM353">
            <v>6873.6</v>
          </cell>
          <cell r="AO353">
            <v>1859767.04</v>
          </cell>
          <cell r="AQ353">
            <v>1721999.8378159213</v>
          </cell>
          <cell r="AU353">
            <v>0</v>
          </cell>
          <cell r="AW353">
            <v>0</v>
          </cell>
          <cell r="AY353">
            <v>784853.66019581037</v>
          </cell>
          <cell r="AZ353">
            <v>114.18378436275174</v>
          </cell>
          <cell r="BA353">
            <v>108204.15731855656</v>
          </cell>
          <cell r="BB353">
            <v>15.741992161102852</v>
          </cell>
          <cell r="BC353">
            <v>0</v>
          </cell>
          <cell r="BD353">
            <v>0</v>
          </cell>
          <cell r="BG353">
            <v>0</v>
          </cell>
          <cell r="BH353">
            <v>0</v>
          </cell>
          <cell r="BI353">
            <v>219075.29125557508</v>
          </cell>
          <cell r="BJ353">
            <v>31.871987205478217</v>
          </cell>
          <cell r="BK353">
            <v>0</v>
          </cell>
          <cell r="BL353">
            <v>0</v>
          </cell>
          <cell r="BM353">
            <v>409669.28503851872</v>
          </cell>
          <cell r="BN353">
            <v>59.600396449970717</v>
          </cell>
          <cell r="BO353">
            <v>0</v>
          </cell>
          <cell r="BP353">
            <v>0</v>
          </cell>
          <cell r="BY353">
            <v>1643</v>
          </cell>
          <cell r="CF353">
            <v>1079.1036410325721</v>
          </cell>
          <cell r="CG353">
            <v>727.32</v>
          </cell>
          <cell r="CJ353">
            <v>0</v>
          </cell>
          <cell r="CK353">
            <v>0</v>
          </cell>
          <cell r="CL353">
            <v>0</v>
          </cell>
          <cell r="CM353">
            <v>0</v>
          </cell>
          <cell r="CN353">
            <v>0</v>
          </cell>
          <cell r="CO353">
            <v>0</v>
          </cell>
          <cell r="CX353">
            <v>0</v>
          </cell>
          <cell r="CY353">
            <v>0</v>
          </cell>
          <cell r="DB353">
            <v>0</v>
          </cell>
          <cell r="DC353">
            <v>0</v>
          </cell>
          <cell r="DJ353" t="str">
            <v>НКРЕ</v>
          </cell>
          <cell r="DL353">
            <v>40526</v>
          </cell>
          <cell r="DM353">
            <v>1854</v>
          </cell>
          <cell r="DO353" t="str">
            <v>тариф на теплову енергію</v>
          </cell>
          <cell r="DT353">
            <v>297.63</v>
          </cell>
        </row>
        <row r="354">
          <cell r="W354">
            <v>519.44166666666672</v>
          </cell>
          <cell r="AF354">
            <v>39926</v>
          </cell>
          <cell r="AG354">
            <v>355</v>
          </cell>
          <cell r="AH354">
            <v>480.9608090122635</v>
          </cell>
          <cell r="AM354">
            <v>2733.1</v>
          </cell>
          <cell r="AO354">
            <v>1419686.0191666668</v>
          </cell>
          <cell r="AQ354">
            <v>1314513.9871114173</v>
          </cell>
          <cell r="AU354">
            <v>0</v>
          </cell>
          <cell r="AW354">
            <v>0</v>
          </cell>
          <cell r="AY354">
            <v>847077.34589112538</v>
          </cell>
          <cell r="AZ354">
            <v>309.9328037360965</v>
          </cell>
          <cell r="BA354">
            <v>138350.68341810055</v>
          </cell>
          <cell r="BB354">
            <v>50.620424945337</v>
          </cell>
          <cell r="BC354">
            <v>0</v>
          </cell>
          <cell r="BD354">
            <v>0</v>
          </cell>
          <cell r="BG354">
            <v>0</v>
          </cell>
          <cell r="BH354">
            <v>0</v>
          </cell>
          <cell r="BI354">
            <v>86578.003246506312</v>
          </cell>
          <cell r="BJ354">
            <v>31.67758342047723</v>
          </cell>
          <cell r="BK354">
            <v>0</v>
          </cell>
          <cell r="BL354">
            <v>0</v>
          </cell>
          <cell r="BM354">
            <v>162890.6424256108</v>
          </cell>
          <cell r="BN354">
            <v>59.599225211522011</v>
          </cell>
          <cell r="BO354">
            <v>0</v>
          </cell>
          <cell r="BP354">
            <v>0</v>
          </cell>
          <cell r="BY354">
            <v>1643</v>
          </cell>
          <cell r="CF354">
            <v>395.41479560794744</v>
          </cell>
          <cell r="CG354">
            <v>2142.25</v>
          </cell>
          <cell r="CJ354">
            <v>0</v>
          </cell>
          <cell r="CK354">
            <v>0</v>
          </cell>
          <cell r="CL354">
            <v>0</v>
          </cell>
          <cell r="CM354">
            <v>0</v>
          </cell>
          <cell r="CN354">
            <v>0</v>
          </cell>
          <cell r="CO354">
            <v>0</v>
          </cell>
          <cell r="CX354">
            <v>0</v>
          </cell>
          <cell r="CY354">
            <v>0</v>
          </cell>
          <cell r="DB354">
            <v>0</v>
          </cell>
          <cell r="DC354">
            <v>0</v>
          </cell>
          <cell r="DJ354" t="str">
            <v>НКРКП</v>
          </cell>
          <cell r="DL354">
            <v>40942</v>
          </cell>
          <cell r="DM354">
            <v>28</v>
          </cell>
          <cell r="DT354">
            <v>796.74</v>
          </cell>
        </row>
        <row r="355">
          <cell r="W355">
            <v>519.44166666666672</v>
          </cell>
          <cell r="AF355">
            <v>39926</v>
          </cell>
          <cell r="AG355">
            <v>355</v>
          </cell>
          <cell r="AH355">
            <v>480.96080665375405</v>
          </cell>
          <cell r="AM355">
            <v>377.3</v>
          </cell>
          <cell r="AO355">
            <v>195985.34083333335</v>
          </cell>
          <cell r="AQ355">
            <v>181466.51235046142</v>
          </cell>
          <cell r="AU355">
            <v>0</v>
          </cell>
          <cell r="AW355">
            <v>0</v>
          </cell>
          <cell r="AY355">
            <v>116935.4472558961</v>
          </cell>
          <cell r="AZ355">
            <v>309.92697390908057</v>
          </cell>
          <cell r="BA355">
            <v>19099.066138771788</v>
          </cell>
          <cell r="BB355">
            <v>50.620371425316158</v>
          </cell>
          <cell r="BC355">
            <v>0</v>
          </cell>
          <cell r="BD355">
            <v>0</v>
          </cell>
          <cell r="BG355">
            <v>0</v>
          </cell>
          <cell r="BH355">
            <v>0</v>
          </cell>
          <cell r="BI355">
            <v>11951.945790133303</v>
          </cell>
          <cell r="BJ355">
            <v>31.677566366640079</v>
          </cell>
          <cell r="BK355">
            <v>0</v>
          </cell>
          <cell r="BL355">
            <v>0</v>
          </cell>
          <cell r="BM355">
            <v>22486.81347840948</v>
          </cell>
          <cell r="BN355">
            <v>59.599293608294403</v>
          </cell>
          <cell r="BO355">
            <v>0</v>
          </cell>
          <cell r="BP355">
            <v>0</v>
          </cell>
          <cell r="BY355">
            <v>1643</v>
          </cell>
          <cell r="CF355">
            <v>54.585341232767462</v>
          </cell>
          <cell r="CG355">
            <v>2142.25</v>
          </cell>
          <cell r="CJ355">
            <v>0</v>
          </cell>
          <cell r="CK355">
            <v>0</v>
          </cell>
          <cell r="CL355">
            <v>0</v>
          </cell>
          <cell r="CM355">
            <v>0</v>
          </cell>
          <cell r="CN355">
            <v>0</v>
          </cell>
          <cell r="CO355">
            <v>0</v>
          </cell>
          <cell r="CX355">
            <v>0</v>
          </cell>
          <cell r="CY355">
            <v>0</v>
          </cell>
          <cell r="DB355">
            <v>0</v>
          </cell>
          <cell r="DC355">
            <v>0</v>
          </cell>
          <cell r="DJ355" t="str">
            <v>НКРКП</v>
          </cell>
          <cell r="DL355">
            <v>40942</v>
          </cell>
          <cell r="DM355">
            <v>28</v>
          </cell>
          <cell r="DT355">
            <v>796.74</v>
          </cell>
        </row>
        <row r="356">
          <cell r="W356">
            <v>296.54201756081932</v>
          </cell>
          <cell r="AF356">
            <v>39926</v>
          </cell>
          <cell r="AG356">
            <v>356</v>
          </cell>
          <cell r="AH356">
            <v>274.57594218594375</v>
          </cell>
          <cell r="AM356">
            <v>83155.600000000006</v>
          </cell>
          <cell r="AO356">
            <v>24659129.395480469</v>
          </cell>
          <cell r="AQ356">
            <v>22832527.218037467</v>
          </cell>
          <cell r="AU356">
            <v>0</v>
          </cell>
          <cell r="AW356">
            <v>0</v>
          </cell>
          <cell r="AY356">
            <v>8923373.3762857635</v>
          </cell>
          <cell r="AZ356">
            <v>107.30934989688924</v>
          </cell>
          <cell r="BA356">
            <v>3223260.71200888</v>
          </cell>
          <cell r="BB356">
            <v>38.761799710529175</v>
          </cell>
          <cell r="BC356">
            <v>0</v>
          </cell>
          <cell r="BD356">
            <v>0</v>
          </cell>
          <cell r="BG356">
            <v>0</v>
          </cell>
          <cell r="BH356">
            <v>0</v>
          </cell>
          <cell r="BI356">
            <v>1914063.9970852647</v>
          </cell>
          <cell r="BJ356">
            <v>23.017860457807586</v>
          </cell>
          <cell r="BK356">
            <v>0</v>
          </cell>
          <cell r="BL356">
            <v>0</v>
          </cell>
          <cell r="BM356">
            <v>5711769.3748061787</v>
          </cell>
          <cell r="BN356">
            <v>68.687729687551752</v>
          </cell>
          <cell r="BO356">
            <v>0</v>
          </cell>
          <cell r="BP356">
            <v>0</v>
          </cell>
          <cell r="BY356">
            <v>1564</v>
          </cell>
          <cell r="CF356">
            <v>12268.840917733271</v>
          </cell>
          <cell r="CG356">
            <v>727.32</v>
          </cell>
          <cell r="CJ356">
            <v>0</v>
          </cell>
          <cell r="CK356">
            <v>0</v>
          </cell>
          <cell r="CL356">
            <v>0</v>
          </cell>
          <cell r="CM356">
            <v>0</v>
          </cell>
          <cell r="CN356">
            <v>0</v>
          </cell>
          <cell r="CO356">
            <v>0</v>
          </cell>
          <cell r="CX356">
            <v>0</v>
          </cell>
          <cell r="CY356">
            <v>0</v>
          </cell>
          <cell r="DB356">
            <v>0</v>
          </cell>
          <cell r="DC356">
            <v>0</v>
          </cell>
          <cell r="DJ356" t="str">
            <v>НКРЕ</v>
          </cell>
          <cell r="DL356">
            <v>40526</v>
          </cell>
          <cell r="DM356">
            <v>1854</v>
          </cell>
          <cell r="DO356" t="str">
            <v>Тариф на теплову енергію</v>
          </cell>
          <cell r="DT356">
            <v>326.19</v>
          </cell>
        </row>
        <row r="357">
          <cell r="W357">
            <v>533.39034511962734</v>
          </cell>
          <cell r="AF357">
            <v>39926</v>
          </cell>
          <cell r="AG357">
            <v>357</v>
          </cell>
          <cell r="AH357">
            <v>493.87994918484009</v>
          </cell>
          <cell r="AM357">
            <v>3188.3</v>
          </cell>
          <cell r="AO357">
            <v>1700608.437344908</v>
          </cell>
          <cell r="AQ357">
            <v>1574637.4419860258</v>
          </cell>
          <cell r="AU357">
            <v>0</v>
          </cell>
          <cell r="AW357">
            <v>0</v>
          </cell>
          <cell r="AY357">
            <v>982092.10825511115</v>
          </cell>
          <cell r="AZ357">
            <v>308.03001858517428</v>
          </cell>
          <cell r="BA357">
            <v>187080.76125108806</v>
          </cell>
          <cell r="BB357">
            <v>58.677276683840304</v>
          </cell>
          <cell r="BC357">
            <v>0</v>
          </cell>
          <cell r="BD357">
            <v>0</v>
          </cell>
          <cell r="BG357">
            <v>0</v>
          </cell>
          <cell r="BH357">
            <v>0</v>
          </cell>
          <cell r="BI357">
            <v>69104.585468275822</v>
          </cell>
          <cell r="BJ357">
            <v>21.674430093866896</v>
          </cell>
          <cell r="BK357">
            <v>0</v>
          </cell>
          <cell r="BL357">
            <v>0</v>
          </cell>
          <cell r="BM357">
            <v>218997.13913002567</v>
          </cell>
          <cell r="BN357">
            <v>68.687745547792133</v>
          </cell>
          <cell r="BO357">
            <v>0</v>
          </cell>
          <cell r="BP357">
            <v>0</v>
          </cell>
          <cell r="BY357">
            <v>1564</v>
          </cell>
          <cell r="CF357">
            <v>458.4395417225399</v>
          </cell>
          <cell r="CG357">
            <v>2142.25</v>
          </cell>
          <cell r="CJ357">
            <v>0</v>
          </cell>
          <cell r="CK357">
            <v>0</v>
          </cell>
          <cell r="CL357">
            <v>0</v>
          </cell>
          <cell r="CM357">
            <v>0</v>
          </cell>
          <cell r="CN357">
            <v>0</v>
          </cell>
          <cell r="CO357">
            <v>0</v>
          </cell>
          <cell r="CX357">
            <v>0</v>
          </cell>
          <cell r="CY357">
            <v>0</v>
          </cell>
          <cell r="DB357">
            <v>0</v>
          </cell>
          <cell r="DC357">
            <v>0</v>
          </cell>
          <cell r="DJ357" t="str">
            <v>НКРКП</v>
          </cell>
          <cell r="DL357">
            <v>40942</v>
          </cell>
          <cell r="DM357">
            <v>28</v>
          </cell>
          <cell r="DT357">
            <v>813.16</v>
          </cell>
        </row>
        <row r="358">
          <cell r="W358">
            <v>533.39034511962734</v>
          </cell>
          <cell r="AF358">
            <v>39926</v>
          </cell>
          <cell r="AG358">
            <v>357</v>
          </cell>
          <cell r="AH358">
            <v>493.88003990089135</v>
          </cell>
          <cell r="AM358">
            <v>4436.8999999999996</v>
          </cell>
          <cell r="AO358">
            <v>2366599.6222612741</v>
          </cell>
          <cell r="AQ358">
            <v>2191296.3490362647</v>
          </cell>
          <cell r="AU358">
            <v>0</v>
          </cell>
          <cell r="AW358">
            <v>0</v>
          </cell>
          <cell r="AY358">
            <v>1366697.7095026064</v>
          </cell>
          <cell r="AZ358">
            <v>308.02986533449177</v>
          </cell>
          <cell r="BA358">
            <v>260344.67673842394</v>
          </cell>
          <cell r="BB358">
            <v>58.677156739711052</v>
          </cell>
          <cell r="BC358">
            <v>0</v>
          </cell>
          <cell r="BD358">
            <v>0</v>
          </cell>
          <cell r="BG358">
            <v>0</v>
          </cell>
          <cell r="BH358">
            <v>0</v>
          </cell>
          <cell r="BI358">
            <v>96166.384560929306</v>
          </cell>
          <cell r="BJ358">
            <v>21.674228529137306</v>
          </cell>
          <cell r="BK358">
            <v>0</v>
          </cell>
          <cell r="BL358">
            <v>0</v>
          </cell>
          <cell r="BM358">
            <v>304760.79122823954</v>
          </cell>
          <cell r="BN358">
            <v>68.687775525308112</v>
          </cell>
          <cell r="BO358">
            <v>0</v>
          </cell>
          <cell r="BP358">
            <v>0</v>
          </cell>
          <cell r="BY358">
            <v>1564</v>
          </cell>
          <cell r="CF358">
            <v>637.97302345786272</v>
          </cell>
          <cell r="CG358">
            <v>2142.25</v>
          </cell>
          <cell r="CJ358">
            <v>0</v>
          </cell>
          <cell r="CK358">
            <v>0</v>
          </cell>
          <cell r="CL358">
            <v>0</v>
          </cell>
          <cell r="CM358">
            <v>0</v>
          </cell>
          <cell r="CN358">
            <v>0</v>
          </cell>
          <cell r="CO358">
            <v>0</v>
          </cell>
          <cell r="CX358">
            <v>0</v>
          </cell>
          <cell r="CY358">
            <v>0</v>
          </cell>
          <cell r="DB358">
            <v>0</v>
          </cell>
          <cell r="DC358">
            <v>0</v>
          </cell>
          <cell r="DJ358" t="str">
            <v>НКРКП</v>
          </cell>
          <cell r="DL358">
            <v>40942</v>
          </cell>
          <cell r="DM358">
            <v>28</v>
          </cell>
          <cell r="DT358">
            <v>813.16</v>
          </cell>
        </row>
        <row r="359">
          <cell r="W359">
            <v>129.16999999999999</v>
          </cell>
          <cell r="AF359">
            <v>39926</v>
          </cell>
          <cell r="AG359">
            <v>356</v>
          </cell>
          <cell r="AH359">
            <v>274.57594218594414</v>
          </cell>
          <cell r="AM359">
            <v>4702.8</v>
          </cell>
          <cell r="AO359">
            <v>607460.67599999998</v>
          </cell>
          <cell r="AQ359">
            <v>1291275.7409120582</v>
          </cell>
          <cell r="AU359">
            <v>0</v>
          </cell>
          <cell r="AW359">
            <v>0</v>
          </cell>
          <cell r="AY359">
            <v>504654.4106950913</v>
          </cell>
          <cell r="AZ359">
            <v>107.30934989688936</v>
          </cell>
          <cell r="BA359">
            <v>182288.9916786768</v>
          </cell>
          <cell r="BB359">
            <v>38.761799710529218</v>
          </cell>
          <cell r="BC359">
            <v>0</v>
          </cell>
          <cell r="BD359">
            <v>0</v>
          </cell>
          <cell r="BG359">
            <v>0</v>
          </cell>
          <cell r="BH359">
            <v>0</v>
          </cell>
          <cell r="BI359">
            <v>108248.39416097764</v>
          </cell>
          <cell r="BJ359">
            <v>23.017860457807611</v>
          </cell>
          <cell r="BK359">
            <v>0</v>
          </cell>
          <cell r="BL359">
            <v>0</v>
          </cell>
          <cell r="BM359">
            <v>323024.65517461882</v>
          </cell>
          <cell r="BN359">
            <v>68.687729687551837</v>
          </cell>
          <cell r="BO359">
            <v>0</v>
          </cell>
          <cell r="BP359">
            <v>0</v>
          </cell>
          <cell r="BY359">
            <v>1564</v>
          </cell>
          <cell r="CF359">
            <v>693.85471414933079</v>
          </cell>
          <cell r="CG359">
            <v>727.32</v>
          </cell>
          <cell r="CJ359">
            <v>0</v>
          </cell>
          <cell r="CK359">
            <v>0</v>
          </cell>
          <cell r="CL359">
            <v>0</v>
          </cell>
          <cell r="CM359">
            <v>0</v>
          </cell>
          <cell r="CN359">
            <v>0</v>
          </cell>
          <cell r="CO359">
            <v>0</v>
          </cell>
          <cell r="CX359">
            <v>0</v>
          </cell>
          <cell r="CY359">
            <v>0</v>
          </cell>
          <cell r="DB359">
            <v>0</v>
          </cell>
          <cell r="DC359">
            <v>0</v>
          </cell>
          <cell r="DJ359" t="str">
            <v>НКРЕ</v>
          </cell>
          <cell r="DL359">
            <v>40526</v>
          </cell>
          <cell r="DM359">
            <v>1854</v>
          </cell>
          <cell r="DO359" t="str">
            <v>Тариф на теплову енергію</v>
          </cell>
          <cell r="DT359">
            <v>161.46</v>
          </cell>
        </row>
        <row r="360">
          <cell r="W360">
            <v>533.39</v>
          </cell>
          <cell r="AF360">
            <v>39926</v>
          </cell>
          <cell r="AG360">
            <v>357</v>
          </cell>
          <cell r="AH360">
            <v>493.87994918484031</v>
          </cell>
          <cell r="AM360">
            <v>1316.3</v>
          </cell>
          <cell r="AO360">
            <v>702101.25699999998</v>
          </cell>
          <cell r="AQ360">
            <v>650094.1771120053</v>
          </cell>
          <cell r="AU360">
            <v>0</v>
          </cell>
          <cell r="AW360">
            <v>0</v>
          </cell>
          <cell r="AY360">
            <v>405459.91346366506</v>
          </cell>
          <cell r="AZ360">
            <v>308.03001858517439</v>
          </cell>
          <cell r="BA360">
            <v>77236.899298939039</v>
          </cell>
          <cell r="BB360">
            <v>58.67727668384034</v>
          </cell>
          <cell r="BC360">
            <v>0</v>
          </cell>
          <cell r="BD360">
            <v>0</v>
          </cell>
          <cell r="BG360">
            <v>0</v>
          </cell>
          <cell r="BH360">
            <v>0</v>
          </cell>
          <cell r="BI360">
            <v>28530.052332557003</v>
          </cell>
          <cell r="BJ360">
            <v>21.674430093866903</v>
          </cell>
          <cell r="BK360">
            <v>0</v>
          </cell>
          <cell r="BL360">
            <v>0</v>
          </cell>
          <cell r="BM360">
            <v>90413.679464558809</v>
          </cell>
          <cell r="BN360">
            <v>68.687745547792147</v>
          </cell>
          <cell r="BO360">
            <v>0</v>
          </cell>
          <cell r="BP360">
            <v>0</v>
          </cell>
          <cell r="BY360">
            <v>1564</v>
          </cell>
          <cell r="CF360">
            <v>189.26825228785859</v>
          </cell>
          <cell r="CG360">
            <v>2142.25</v>
          </cell>
          <cell r="CJ360">
            <v>0</v>
          </cell>
          <cell r="CK360">
            <v>0</v>
          </cell>
          <cell r="CL360">
            <v>0</v>
          </cell>
          <cell r="CM360">
            <v>0</v>
          </cell>
          <cell r="CN360">
            <v>0</v>
          </cell>
          <cell r="CO360">
            <v>0</v>
          </cell>
          <cell r="CX360">
            <v>0</v>
          </cell>
          <cell r="CY360">
            <v>0</v>
          </cell>
          <cell r="DB360">
            <v>0</v>
          </cell>
          <cell r="DC360">
            <v>0</v>
          </cell>
          <cell r="DJ360" t="str">
            <v>НКРКП</v>
          </cell>
          <cell r="DL360">
            <v>40942</v>
          </cell>
          <cell r="DM360">
            <v>28</v>
          </cell>
          <cell r="DT360">
            <v>813.16</v>
          </cell>
        </row>
        <row r="361">
          <cell r="W361">
            <v>533.39</v>
          </cell>
          <cell r="AF361">
            <v>39926</v>
          </cell>
          <cell r="AG361">
            <v>357</v>
          </cell>
          <cell r="AH361">
            <v>493.88003990088981</v>
          </cell>
          <cell r="AM361">
            <v>91.5</v>
          </cell>
          <cell r="AO361">
            <v>48805.184999999998</v>
          </cell>
          <cell r="AQ361">
            <v>45190.02365093142</v>
          </cell>
          <cell r="AU361">
            <v>0</v>
          </cell>
          <cell r="AW361">
            <v>0</v>
          </cell>
          <cell r="AY361">
            <v>28184.732678105913</v>
          </cell>
          <cell r="AZ361">
            <v>308.02986533449086</v>
          </cell>
          <cell r="BA361">
            <v>5368.9598416835433</v>
          </cell>
          <cell r="BB361">
            <v>58.67715673971086</v>
          </cell>
          <cell r="BC361">
            <v>0</v>
          </cell>
          <cell r="BD361">
            <v>0</v>
          </cell>
          <cell r="BG361">
            <v>0</v>
          </cell>
          <cell r="BH361">
            <v>0</v>
          </cell>
          <cell r="BI361">
            <v>1983.1919104160575</v>
          </cell>
          <cell r="BJ361">
            <v>21.674228529137238</v>
          </cell>
          <cell r="BK361">
            <v>0</v>
          </cell>
          <cell r="BL361">
            <v>0</v>
          </cell>
          <cell r="BM361">
            <v>6284.9314605656728</v>
          </cell>
          <cell r="BN361">
            <v>68.687775525307899</v>
          </cell>
          <cell r="BO361">
            <v>0</v>
          </cell>
          <cell r="BP361">
            <v>0</v>
          </cell>
          <cell r="BY361">
            <v>1564</v>
          </cell>
          <cell r="CF361">
            <v>13.156602953953046</v>
          </cell>
          <cell r="CG361">
            <v>2142.25</v>
          </cell>
          <cell r="CJ361">
            <v>0</v>
          </cell>
          <cell r="CK361">
            <v>0</v>
          </cell>
          <cell r="CL361">
            <v>0</v>
          </cell>
          <cell r="CM361">
            <v>0</v>
          </cell>
          <cell r="CN361">
            <v>0</v>
          </cell>
          <cell r="CO361">
            <v>0</v>
          </cell>
          <cell r="CX361">
            <v>0</v>
          </cell>
          <cell r="CY361">
            <v>0</v>
          </cell>
          <cell r="DB361">
            <v>0</v>
          </cell>
          <cell r="DC361">
            <v>0</v>
          </cell>
          <cell r="DJ361" t="str">
            <v>НКРКП</v>
          </cell>
          <cell r="DL361">
            <v>40942</v>
          </cell>
          <cell r="DM361">
            <v>28</v>
          </cell>
          <cell r="DT361">
            <v>813.16</v>
          </cell>
        </row>
        <row r="362">
          <cell r="W362">
            <v>129.16999999999999</v>
          </cell>
          <cell r="AF362">
            <v>39926</v>
          </cell>
          <cell r="AG362">
            <v>356</v>
          </cell>
          <cell r="AH362">
            <v>274.57594218594414</v>
          </cell>
          <cell r="AM362">
            <v>6267.1</v>
          </cell>
          <cell r="AO362">
            <v>809521.30699999991</v>
          </cell>
          <cell r="AQ362">
            <v>1720794.8872735305</v>
          </cell>
          <cell r="AU362">
            <v>0</v>
          </cell>
          <cell r="AW362">
            <v>0</v>
          </cell>
          <cell r="AY362">
            <v>672518.42673879524</v>
          </cell>
          <cell r="AZ362">
            <v>107.30934989688934</v>
          </cell>
          <cell r="BA362">
            <v>242924.07496585767</v>
          </cell>
          <cell r="BB362">
            <v>38.761799710529218</v>
          </cell>
          <cell r="BC362">
            <v>0</v>
          </cell>
          <cell r="BD362">
            <v>0</v>
          </cell>
          <cell r="BG362">
            <v>0</v>
          </cell>
          <cell r="BH362">
            <v>0</v>
          </cell>
          <cell r="BI362">
            <v>144255.23327512611</v>
          </cell>
          <cell r="BJ362">
            <v>23.017860457807615</v>
          </cell>
          <cell r="BK362">
            <v>0</v>
          </cell>
          <cell r="BL362">
            <v>0</v>
          </cell>
          <cell r="BM362">
            <v>430472.87072485615</v>
          </cell>
          <cell r="BN362">
            <v>68.687729687551837</v>
          </cell>
          <cell r="BO362">
            <v>0</v>
          </cell>
          <cell r="BP362">
            <v>0</v>
          </cell>
          <cell r="BY362">
            <v>1564</v>
          </cell>
          <cell r="CF362">
            <v>924.65273433811149</v>
          </cell>
          <cell r="CG362">
            <v>727.32</v>
          </cell>
          <cell r="CJ362">
            <v>0</v>
          </cell>
          <cell r="CK362">
            <v>0</v>
          </cell>
          <cell r="CL362">
            <v>0</v>
          </cell>
          <cell r="CM362">
            <v>0</v>
          </cell>
          <cell r="CN362">
            <v>0</v>
          </cell>
          <cell r="CO362">
            <v>0</v>
          </cell>
          <cell r="CX362">
            <v>0</v>
          </cell>
          <cell r="CY362">
            <v>0</v>
          </cell>
          <cell r="DB362">
            <v>0</v>
          </cell>
          <cell r="DC362">
            <v>0</v>
          </cell>
          <cell r="DJ362" t="str">
            <v>НКРЕ</v>
          </cell>
          <cell r="DL362">
            <v>40526</v>
          </cell>
          <cell r="DM362">
            <v>1854</v>
          </cell>
          <cell r="DO362" t="str">
            <v>Тариф на теплову енергію</v>
          </cell>
          <cell r="DT362">
            <v>161.46</v>
          </cell>
        </row>
        <row r="363">
          <cell r="W363">
            <v>533.39</v>
          </cell>
          <cell r="AF363">
            <v>39926</v>
          </cell>
          <cell r="AG363">
            <v>357</v>
          </cell>
          <cell r="AH363">
            <v>493.87994918484031</v>
          </cell>
          <cell r="AM363">
            <v>524.6</v>
          </cell>
          <cell r="AO363">
            <v>279816.39400000003</v>
          </cell>
          <cell r="AQ363">
            <v>259089.42134236725</v>
          </cell>
          <cell r="AU363">
            <v>0</v>
          </cell>
          <cell r="AW363">
            <v>0</v>
          </cell>
          <cell r="AY363">
            <v>161592.5477497825</v>
          </cell>
          <cell r="AZ363">
            <v>308.03001858517439</v>
          </cell>
          <cell r="BA363">
            <v>30782.099348342643</v>
          </cell>
          <cell r="BB363">
            <v>58.67727668384034</v>
          </cell>
          <cell r="BC363">
            <v>0</v>
          </cell>
          <cell r="BD363">
            <v>0</v>
          </cell>
          <cell r="BG363">
            <v>0</v>
          </cell>
          <cell r="BH363">
            <v>0</v>
          </cell>
          <cell r="BI363">
            <v>11370.406027242576</v>
          </cell>
          <cell r="BJ363">
            <v>21.674430093866899</v>
          </cell>
          <cell r="BK363">
            <v>0</v>
          </cell>
          <cell r="BL363">
            <v>0</v>
          </cell>
          <cell r="BM363">
            <v>36033.59131437177</v>
          </cell>
          <cell r="BN363">
            <v>68.687745547792161</v>
          </cell>
          <cell r="BO363">
            <v>0</v>
          </cell>
          <cell r="BP363">
            <v>0</v>
          </cell>
          <cell r="BY363">
            <v>1564</v>
          </cell>
          <cell r="CF363">
            <v>75.43122779777454</v>
          </cell>
          <cell r="CG363">
            <v>2142.25</v>
          </cell>
          <cell r="CJ363">
            <v>0</v>
          </cell>
          <cell r="CK363">
            <v>0</v>
          </cell>
          <cell r="CL363">
            <v>0</v>
          </cell>
          <cell r="CM363">
            <v>0</v>
          </cell>
          <cell r="CN363">
            <v>0</v>
          </cell>
          <cell r="CO363">
            <v>0</v>
          </cell>
          <cell r="CX363">
            <v>0</v>
          </cell>
          <cell r="CY363">
            <v>0</v>
          </cell>
          <cell r="DB363">
            <v>0</v>
          </cell>
          <cell r="DC363">
            <v>0</v>
          </cell>
          <cell r="DJ363" t="str">
            <v>НКРКП</v>
          </cell>
          <cell r="DL363">
            <v>40942</v>
          </cell>
          <cell r="DM363">
            <v>28</v>
          </cell>
          <cell r="DT363">
            <v>813.16</v>
          </cell>
        </row>
        <row r="364">
          <cell r="W364">
            <v>533.39</v>
          </cell>
          <cell r="AF364">
            <v>39926</v>
          </cell>
          <cell r="AG364">
            <v>357</v>
          </cell>
          <cell r="AH364">
            <v>493.88003990088976</v>
          </cell>
          <cell r="AM364">
            <v>142.9</v>
          </cell>
          <cell r="AO364">
            <v>76221.430999999997</v>
          </cell>
          <cell r="AQ364">
            <v>70575.457701837149</v>
          </cell>
          <cell r="AU364">
            <v>0</v>
          </cell>
          <cell r="AW364">
            <v>0</v>
          </cell>
          <cell r="AY364">
            <v>44017.467756298742</v>
          </cell>
          <cell r="AZ364">
            <v>308.02986533449081</v>
          </cell>
          <cell r="BA364">
            <v>8384.9656981046828</v>
          </cell>
          <cell r="BB364">
            <v>58.677156739710867</v>
          </cell>
          <cell r="BC364">
            <v>0</v>
          </cell>
          <cell r="BD364">
            <v>0</v>
          </cell>
          <cell r="BG364">
            <v>0</v>
          </cell>
          <cell r="BH364">
            <v>0</v>
          </cell>
          <cell r="BI364">
            <v>3097.2472568137114</v>
          </cell>
          <cell r="BJ364">
            <v>21.674228529137238</v>
          </cell>
          <cell r="BK364">
            <v>0</v>
          </cell>
          <cell r="BL364">
            <v>0</v>
          </cell>
          <cell r="BM364">
            <v>9815.4831225664984</v>
          </cell>
          <cell r="BN364">
            <v>68.687775525307899</v>
          </cell>
          <cell r="BO364">
            <v>0</v>
          </cell>
          <cell r="BP364">
            <v>0</v>
          </cell>
          <cell r="BY364">
            <v>1564</v>
          </cell>
          <cell r="CF364">
            <v>20.547306689834866</v>
          </cell>
          <cell r="CG364">
            <v>2142.25</v>
          </cell>
          <cell r="CJ364">
            <v>0</v>
          </cell>
          <cell r="CK364">
            <v>0</v>
          </cell>
          <cell r="CL364">
            <v>0</v>
          </cell>
          <cell r="CM364">
            <v>0</v>
          </cell>
          <cell r="CN364">
            <v>0</v>
          </cell>
          <cell r="CO364">
            <v>0</v>
          </cell>
          <cell r="CX364">
            <v>0</v>
          </cell>
          <cell r="CY364">
            <v>0</v>
          </cell>
          <cell r="DB364">
            <v>0</v>
          </cell>
          <cell r="DC364">
            <v>0</v>
          </cell>
          <cell r="DJ364" t="str">
            <v>НКРКП</v>
          </cell>
          <cell r="DL364">
            <v>40942</v>
          </cell>
          <cell r="DM364">
            <v>28</v>
          </cell>
          <cell r="DT364">
            <v>813.16</v>
          </cell>
        </row>
        <row r="365">
          <cell r="W365">
            <v>239.41666666666669</v>
          </cell>
          <cell r="AF365">
            <v>39926</v>
          </cell>
          <cell r="AG365">
            <v>356</v>
          </cell>
          <cell r="AH365">
            <v>274.5759421859438</v>
          </cell>
          <cell r="AM365">
            <v>11890.6</v>
          </cell>
          <cell r="AO365">
            <v>2846807.8166666669</v>
          </cell>
          <cell r="AQ365">
            <v>3264872.6981561836</v>
          </cell>
          <cell r="AU365">
            <v>0</v>
          </cell>
          <cell r="AW365">
            <v>0</v>
          </cell>
          <cell r="AY365">
            <v>1275972.555883951</v>
          </cell>
          <cell r="AZ365">
            <v>107.30934989688922</v>
          </cell>
          <cell r="BA365">
            <v>460901.05563801824</v>
          </cell>
          <cell r="BB365">
            <v>38.761799710529175</v>
          </cell>
          <cell r="BC365">
            <v>0</v>
          </cell>
          <cell r="BD365">
            <v>0</v>
          </cell>
          <cell r="BG365">
            <v>0</v>
          </cell>
          <cell r="BH365">
            <v>0</v>
          </cell>
          <cell r="BI365">
            <v>273696.17155960691</v>
          </cell>
          <cell r="BJ365">
            <v>23.017860457807586</v>
          </cell>
          <cell r="BK365">
            <v>0</v>
          </cell>
          <cell r="BL365">
            <v>0</v>
          </cell>
          <cell r="BM365">
            <v>816738.31862280285</v>
          </cell>
          <cell r="BN365">
            <v>68.687729687551752</v>
          </cell>
          <cell r="BO365">
            <v>0</v>
          </cell>
          <cell r="BP365">
            <v>0</v>
          </cell>
          <cell r="BY365">
            <v>1564</v>
          </cell>
          <cell r="CF365">
            <v>1754.3482317053717</v>
          </cell>
          <cell r="CG365">
            <v>727.32</v>
          </cell>
          <cell r="CJ365">
            <v>0</v>
          </cell>
          <cell r="CK365">
            <v>0</v>
          </cell>
          <cell r="CL365">
            <v>0</v>
          </cell>
          <cell r="CM365">
            <v>0</v>
          </cell>
          <cell r="CN365">
            <v>0</v>
          </cell>
          <cell r="CO365">
            <v>0</v>
          </cell>
          <cell r="CX365">
            <v>0</v>
          </cell>
          <cell r="CY365">
            <v>0</v>
          </cell>
          <cell r="DB365">
            <v>0</v>
          </cell>
          <cell r="DC365">
            <v>0</v>
          </cell>
          <cell r="DJ365" t="str">
            <v>НКРЕ</v>
          </cell>
          <cell r="DL365">
            <v>40526</v>
          </cell>
          <cell r="DM365">
            <v>1854</v>
          </cell>
          <cell r="DO365" t="str">
            <v>Тариф на теплову енергію</v>
          </cell>
          <cell r="DT365">
            <v>263.36</v>
          </cell>
        </row>
        <row r="366">
          <cell r="W366">
            <v>533.39166666666677</v>
          </cell>
          <cell r="AF366">
            <v>39926</v>
          </cell>
          <cell r="AG366">
            <v>357</v>
          </cell>
          <cell r="AH366">
            <v>493.87994918484014</v>
          </cell>
          <cell r="AM366">
            <v>663.8</v>
          </cell>
          <cell r="AO366">
            <v>354065.38833333337</v>
          </cell>
          <cell r="AQ366">
            <v>327837.51026889688</v>
          </cell>
          <cell r="AU366">
            <v>0</v>
          </cell>
          <cell r="AW366">
            <v>0</v>
          </cell>
          <cell r="AY366">
            <v>204470.32633683865</v>
          </cell>
          <cell r="AZ366">
            <v>308.03001858517428</v>
          </cell>
          <cell r="BA366">
            <v>38949.976262733195</v>
          </cell>
          <cell r="BB366">
            <v>58.677276683840311</v>
          </cell>
          <cell r="BC366">
            <v>0</v>
          </cell>
          <cell r="BD366">
            <v>0</v>
          </cell>
          <cell r="BG366">
            <v>0</v>
          </cell>
          <cell r="BH366">
            <v>0</v>
          </cell>
          <cell r="BI366">
            <v>14387.486696308843</v>
          </cell>
          <cell r="BJ366">
            <v>21.674430093866892</v>
          </cell>
          <cell r="BK366">
            <v>0</v>
          </cell>
          <cell r="BL366">
            <v>0</v>
          </cell>
          <cell r="BM366">
            <v>45594.925494624418</v>
          </cell>
          <cell r="BN366">
            <v>68.687745547792133</v>
          </cell>
          <cell r="BO366">
            <v>0</v>
          </cell>
          <cell r="BP366">
            <v>0</v>
          </cell>
          <cell r="BY366">
            <v>1564</v>
          </cell>
          <cell r="CF366">
            <v>95.44652880702003</v>
          </cell>
          <cell r="CG366">
            <v>2142.25</v>
          </cell>
          <cell r="CJ366">
            <v>0</v>
          </cell>
          <cell r="CK366">
            <v>0</v>
          </cell>
          <cell r="CL366">
            <v>0</v>
          </cell>
          <cell r="CM366">
            <v>0</v>
          </cell>
          <cell r="CN366">
            <v>0</v>
          </cell>
          <cell r="CO366">
            <v>0</v>
          </cell>
          <cell r="CX366">
            <v>0</v>
          </cell>
          <cell r="CY366">
            <v>0</v>
          </cell>
          <cell r="DB366">
            <v>0</v>
          </cell>
          <cell r="DC366">
            <v>0</v>
          </cell>
          <cell r="DJ366" t="str">
            <v>НКРКП</v>
          </cell>
          <cell r="DL366">
            <v>40942</v>
          </cell>
          <cell r="DM366">
            <v>28</v>
          </cell>
          <cell r="DT366">
            <v>813.16</v>
          </cell>
        </row>
        <row r="367">
          <cell r="W367">
            <v>533.39166666666677</v>
          </cell>
          <cell r="AF367">
            <v>39926</v>
          </cell>
          <cell r="AG367">
            <v>357</v>
          </cell>
          <cell r="AH367">
            <v>493.88003990089135</v>
          </cell>
          <cell r="AM367">
            <v>152.9</v>
          </cell>
          <cell r="AO367">
            <v>81555.585833333345</v>
          </cell>
          <cell r="AQ367">
            <v>75514.258100846288</v>
          </cell>
          <cell r="AU367">
            <v>0</v>
          </cell>
          <cell r="AW367">
            <v>0</v>
          </cell>
          <cell r="AY367">
            <v>47097.766409643795</v>
          </cell>
          <cell r="AZ367">
            <v>308.02986533449177</v>
          </cell>
          <cell r="BA367">
            <v>8971.7372655018189</v>
          </cell>
          <cell r="BB367">
            <v>58.677156739711045</v>
          </cell>
          <cell r="BC367">
            <v>0</v>
          </cell>
          <cell r="BD367">
            <v>0</v>
          </cell>
          <cell r="BG367">
            <v>0</v>
          </cell>
          <cell r="BH367">
            <v>0</v>
          </cell>
          <cell r="BI367">
            <v>3313.9895421050942</v>
          </cell>
          <cell r="BJ367">
            <v>21.674228529137306</v>
          </cell>
          <cell r="BK367">
            <v>0</v>
          </cell>
          <cell r="BL367">
            <v>0</v>
          </cell>
          <cell r="BM367">
            <v>10502.36087781961</v>
          </cell>
          <cell r="BN367">
            <v>68.687775525308112</v>
          </cell>
          <cell r="BO367">
            <v>0</v>
          </cell>
          <cell r="BP367">
            <v>0</v>
          </cell>
          <cell r="BY367">
            <v>1564</v>
          </cell>
          <cell r="CF367">
            <v>21.985186794092098</v>
          </cell>
          <cell r="CG367">
            <v>2142.25</v>
          </cell>
          <cell r="CJ367">
            <v>0</v>
          </cell>
          <cell r="CK367">
            <v>0</v>
          </cell>
          <cell r="CL367">
            <v>0</v>
          </cell>
          <cell r="CM367">
            <v>0</v>
          </cell>
          <cell r="CN367">
            <v>0</v>
          </cell>
          <cell r="CO367">
            <v>0</v>
          </cell>
          <cell r="CX367">
            <v>0</v>
          </cell>
          <cell r="CY367">
            <v>0</v>
          </cell>
          <cell r="DB367">
            <v>0</v>
          </cell>
          <cell r="DC367">
            <v>0</v>
          </cell>
          <cell r="DJ367" t="str">
            <v>НКРКП</v>
          </cell>
          <cell r="DL367">
            <v>40942</v>
          </cell>
          <cell r="DM367">
            <v>28</v>
          </cell>
          <cell r="DT367">
            <v>813.16</v>
          </cell>
        </row>
        <row r="368">
          <cell r="W368">
            <v>296.54201756081932</v>
          </cell>
          <cell r="AF368">
            <v>39926</v>
          </cell>
          <cell r="AG368">
            <v>356</v>
          </cell>
          <cell r="AH368">
            <v>274.5759421859438</v>
          </cell>
          <cell r="AM368">
            <v>7739.3</v>
          </cell>
          <cell r="AO368">
            <v>2295027.636508449</v>
          </cell>
          <cell r="AQ368">
            <v>2125025.5893596751</v>
          </cell>
          <cell r="AU368">
            <v>0</v>
          </cell>
          <cell r="AW368">
            <v>0</v>
          </cell>
          <cell r="AY368">
            <v>830499.25165699481</v>
          </cell>
          <cell r="AZ368">
            <v>107.30934989688923</v>
          </cell>
          <cell r="BA368">
            <v>299989.19649969845</v>
          </cell>
          <cell r="BB368">
            <v>38.761799710529175</v>
          </cell>
          <cell r="BC368">
            <v>0</v>
          </cell>
          <cell r="BD368">
            <v>0</v>
          </cell>
          <cell r="BG368">
            <v>0</v>
          </cell>
          <cell r="BH368">
            <v>0</v>
          </cell>
          <cell r="BI368">
            <v>178142.12744111026</v>
          </cell>
          <cell r="BJ368">
            <v>23.017860457807586</v>
          </cell>
          <cell r="BK368">
            <v>0</v>
          </cell>
          <cell r="BL368">
            <v>0</v>
          </cell>
          <cell r="BM368">
            <v>531594.94637086929</v>
          </cell>
          <cell r="BN368">
            <v>68.687729687551752</v>
          </cell>
          <cell r="BO368">
            <v>0</v>
          </cell>
          <cell r="BP368">
            <v>0</v>
          </cell>
          <cell r="BY368">
            <v>1564</v>
          </cell>
          <cell r="CF368">
            <v>1141.862249982119</v>
          </cell>
          <cell r="CG368">
            <v>727.32</v>
          </cell>
          <cell r="CJ368">
            <v>0</v>
          </cell>
          <cell r="CK368">
            <v>0</v>
          </cell>
          <cell r="CL368">
            <v>0</v>
          </cell>
          <cell r="CM368">
            <v>0</v>
          </cell>
          <cell r="CN368">
            <v>0</v>
          </cell>
          <cell r="CO368">
            <v>0</v>
          </cell>
          <cell r="CX368">
            <v>0</v>
          </cell>
          <cell r="CY368">
            <v>0</v>
          </cell>
          <cell r="DB368">
            <v>0</v>
          </cell>
          <cell r="DC368">
            <v>0</v>
          </cell>
          <cell r="DJ368" t="str">
            <v>НКРЕ</v>
          </cell>
          <cell r="DL368">
            <v>40526</v>
          </cell>
          <cell r="DM368">
            <v>1854</v>
          </cell>
          <cell r="DO368" t="str">
            <v>Тариф на теплову енергію</v>
          </cell>
          <cell r="DT368">
            <v>326.19</v>
          </cell>
        </row>
        <row r="369">
          <cell r="W369">
            <v>533.39034511962734</v>
          </cell>
          <cell r="AF369">
            <v>39926</v>
          </cell>
          <cell r="AG369">
            <v>357</v>
          </cell>
          <cell r="AH369">
            <v>493.87994918484009</v>
          </cell>
          <cell r="AM369">
            <v>215.8</v>
          </cell>
          <cell r="AO369">
            <v>115105.63647681559</v>
          </cell>
          <cell r="AQ369">
            <v>106579.29303408849</v>
          </cell>
          <cell r="AU369">
            <v>0</v>
          </cell>
          <cell r="AW369">
            <v>0</v>
          </cell>
          <cell r="AY369">
            <v>66472.878010680608</v>
          </cell>
          <cell r="AZ369">
            <v>308.03001858517428</v>
          </cell>
          <cell r="BA369">
            <v>12662.556308372739</v>
          </cell>
          <cell r="BB369">
            <v>58.677276683840311</v>
          </cell>
          <cell r="BC369">
            <v>0</v>
          </cell>
          <cell r="BD369">
            <v>0</v>
          </cell>
          <cell r="BG369">
            <v>0</v>
          </cell>
          <cell r="BH369">
            <v>0</v>
          </cell>
          <cell r="BI369">
            <v>4677.3420142564755</v>
          </cell>
          <cell r="BJ369">
            <v>21.674430093866892</v>
          </cell>
          <cell r="BK369">
            <v>0</v>
          </cell>
          <cell r="BL369">
            <v>0</v>
          </cell>
          <cell r="BM369">
            <v>14822.815489213543</v>
          </cell>
          <cell r="BN369">
            <v>68.687745547792133</v>
          </cell>
          <cell r="BO369">
            <v>0</v>
          </cell>
          <cell r="BP369">
            <v>0</v>
          </cell>
          <cell r="BY369">
            <v>1564</v>
          </cell>
          <cell r="CF369">
            <v>31.029468087609107</v>
          </cell>
          <cell r="CG369">
            <v>2142.25</v>
          </cell>
          <cell r="CJ369">
            <v>0</v>
          </cell>
          <cell r="CK369">
            <v>0</v>
          </cell>
          <cell r="CL369">
            <v>0</v>
          </cell>
          <cell r="CM369">
            <v>0</v>
          </cell>
          <cell r="CN369">
            <v>0</v>
          </cell>
          <cell r="CO369">
            <v>0</v>
          </cell>
          <cell r="CX369">
            <v>0</v>
          </cell>
          <cell r="CY369">
            <v>0</v>
          </cell>
          <cell r="DB369">
            <v>0</v>
          </cell>
          <cell r="DC369">
            <v>0</v>
          </cell>
          <cell r="DJ369" t="str">
            <v>НКРКП</v>
          </cell>
          <cell r="DL369">
            <v>40942</v>
          </cell>
          <cell r="DM369">
            <v>28</v>
          </cell>
          <cell r="DT369">
            <v>813.16</v>
          </cell>
        </row>
        <row r="370">
          <cell r="W370">
            <v>533.39034511962734</v>
          </cell>
          <cell r="AF370">
            <v>39926</v>
          </cell>
          <cell r="AG370">
            <v>357</v>
          </cell>
          <cell r="AH370">
            <v>493.88003990089129</v>
          </cell>
          <cell r="AM370">
            <v>507.1</v>
          </cell>
          <cell r="AO370">
            <v>270482.24401016306</v>
          </cell>
          <cell r="AQ370">
            <v>250446.56823374197</v>
          </cell>
          <cell r="AU370">
            <v>0</v>
          </cell>
          <cell r="AW370">
            <v>0</v>
          </cell>
          <cell r="AY370">
            <v>156201.9447111208</v>
          </cell>
          <cell r="AZ370">
            <v>308.02986533449177</v>
          </cell>
          <cell r="BA370">
            <v>29755.186182707472</v>
          </cell>
          <cell r="BB370">
            <v>58.677156739711045</v>
          </cell>
          <cell r="BC370">
            <v>0</v>
          </cell>
          <cell r="BD370">
            <v>0</v>
          </cell>
          <cell r="BG370">
            <v>0</v>
          </cell>
          <cell r="BH370">
            <v>0</v>
          </cell>
          <cell r="BI370">
            <v>10991.001287125528</v>
          </cell>
          <cell r="BJ370">
            <v>21.674228529137306</v>
          </cell>
          <cell r="BK370">
            <v>0</v>
          </cell>
          <cell r="BL370">
            <v>0</v>
          </cell>
          <cell r="BM370">
            <v>34831.570968883745</v>
          </cell>
          <cell r="BN370">
            <v>68.687775525308112</v>
          </cell>
          <cell r="BO370">
            <v>0</v>
          </cell>
          <cell r="BP370">
            <v>0</v>
          </cell>
          <cell r="BY370">
            <v>1564</v>
          </cell>
          <cell r="CF370">
            <v>72.914900086880991</v>
          </cell>
          <cell r="CG370">
            <v>2142.25</v>
          </cell>
          <cell r="CJ370">
            <v>0</v>
          </cell>
          <cell r="CK370">
            <v>0</v>
          </cell>
          <cell r="CL370">
            <v>0</v>
          </cell>
          <cell r="CM370">
            <v>0</v>
          </cell>
          <cell r="CN370">
            <v>0</v>
          </cell>
          <cell r="CO370">
            <v>0</v>
          </cell>
          <cell r="CX370">
            <v>0</v>
          </cell>
          <cell r="CY370">
            <v>0</v>
          </cell>
          <cell r="DB370">
            <v>0</v>
          </cell>
          <cell r="DC370">
            <v>0</v>
          </cell>
          <cell r="DJ370" t="str">
            <v>НКРКП</v>
          </cell>
          <cell r="DL370">
            <v>40942</v>
          </cell>
          <cell r="DM370">
            <v>28</v>
          </cell>
          <cell r="DT370">
            <v>813.16</v>
          </cell>
        </row>
        <row r="371">
          <cell r="W371">
            <v>296.54201756081932</v>
          </cell>
          <cell r="AF371">
            <v>39926</v>
          </cell>
          <cell r="AG371">
            <v>356</v>
          </cell>
          <cell r="AH371">
            <v>274.5759421859438</v>
          </cell>
          <cell r="AM371">
            <v>3092.2</v>
          </cell>
          <cell r="AO371">
            <v>916967.22670156544</v>
          </cell>
          <cell r="AQ371">
            <v>849043.72842737532</v>
          </cell>
          <cell r="AU371">
            <v>0</v>
          </cell>
          <cell r="AW371">
            <v>0</v>
          </cell>
          <cell r="AY371">
            <v>331821.97175116086</v>
          </cell>
          <cell r="AZ371">
            <v>107.30934989688923</v>
          </cell>
          <cell r="BA371">
            <v>119859.23706489831</v>
          </cell>
          <cell r="BB371">
            <v>38.761799710529175</v>
          </cell>
          <cell r="BC371">
            <v>0</v>
          </cell>
          <cell r="BD371">
            <v>0</v>
          </cell>
          <cell r="BG371">
            <v>0</v>
          </cell>
          <cell r="BH371">
            <v>0</v>
          </cell>
          <cell r="BI371">
            <v>71175.828107632609</v>
          </cell>
          <cell r="BJ371">
            <v>23.017860457807586</v>
          </cell>
          <cell r="BK371">
            <v>0</v>
          </cell>
          <cell r="BL371">
            <v>0</v>
          </cell>
          <cell r="BM371">
            <v>212396.1977398475</v>
          </cell>
          <cell r="BN371">
            <v>68.687729687551752</v>
          </cell>
          <cell r="BO371">
            <v>0</v>
          </cell>
          <cell r="BP371">
            <v>0</v>
          </cell>
          <cell r="BY371">
            <v>1564</v>
          </cell>
          <cell r="CF371">
            <v>456.22555649667385</v>
          </cell>
          <cell r="CG371">
            <v>727.32</v>
          </cell>
          <cell r="CJ371">
            <v>0</v>
          </cell>
          <cell r="CK371">
            <v>0</v>
          </cell>
          <cell r="CL371">
            <v>0</v>
          </cell>
          <cell r="CM371">
            <v>0</v>
          </cell>
          <cell r="CN371">
            <v>0</v>
          </cell>
          <cell r="CO371">
            <v>0</v>
          </cell>
          <cell r="CX371">
            <v>0</v>
          </cell>
          <cell r="CY371">
            <v>0</v>
          </cell>
          <cell r="DB371">
            <v>0</v>
          </cell>
          <cell r="DC371">
            <v>0</v>
          </cell>
          <cell r="DJ371" t="str">
            <v>НКРЕ</v>
          </cell>
          <cell r="DL371">
            <v>40526</v>
          </cell>
          <cell r="DM371">
            <v>1854</v>
          </cell>
          <cell r="DO371" t="str">
            <v>Тариф на теплову енергію</v>
          </cell>
          <cell r="DT371">
            <v>326.19</v>
          </cell>
        </row>
        <row r="372">
          <cell r="W372">
            <v>533.39034511962734</v>
          </cell>
          <cell r="AF372">
            <v>39926</v>
          </cell>
          <cell r="AG372">
            <v>357</v>
          </cell>
          <cell r="AH372">
            <v>493.87994918484009</v>
          </cell>
          <cell r="AM372">
            <v>24.6</v>
          </cell>
          <cell r="AO372">
            <v>13121.402489942833</v>
          </cell>
          <cell r="AQ372">
            <v>12149.446749947067</v>
          </cell>
          <cell r="AU372">
            <v>0</v>
          </cell>
          <cell r="AW372">
            <v>0</v>
          </cell>
          <cell r="AY372">
            <v>7577.5384571952873</v>
          </cell>
          <cell r="AZ372">
            <v>308.03001858517428</v>
          </cell>
          <cell r="BA372">
            <v>1443.4610064224717</v>
          </cell>
          <cell r="BB372">
            <v>58.677276683840304</v>
          </cell>
          <cell r="BC372">
            <v>0</v>
          </cell>
          <cell r="BD372">
            <v>0</v>
          </cell>
          <cell r="BG372">
            <v>0</v>
          </cell>
          <cell r="BH372">
            <v>0</v>
          </cell>
          <cell r="BI372">
            <v>533.19098030912562</v>
          </cell>
          <cell r="BJ372">
            <v>21.674430093866896</v>
          </cell>
          <cell r="BK372">
            <v>0</v>
          </cell>
          <cell r="BL372">
            <v>0</v>
          </cell>
          <cell r="BM372">
            <v>1689.7185404756865</v>
          </cell>
          <cell r="BN372">
            <v>68.687745547792133</v>
          </cell>
          <cell r="BO372">
            <v>0</v>
          </cell>
          <cell r="BP372">
            <v>0</v>
          </cell>
          <cell r="BY372">
            <v>1564</v>
          </cell>
          <cell r="CF372">
            <v>3.5371868162890827</v>
          </cell>
          <cell r="CG372">
            <v>2142.25</v>
          </cell>
          <cell r="CJ372">
            <v>0</v>
          </cell>
          <cell r="CK372">
            <v>0</v>
          </cell>
          <cell r="CL372">
            <v>0</v>
          </cell>
          <cell r="CM372">
            <v>0</v>
          </cell>
          <cell r="CN372">
            <v>0</v>
          </cell>
          <cell r="CO372">
            <v>0</v>
          </cell>
          <cell r="CX372">
            <v>0</v>
          </cell>
          <cell r="CY372">
            <v>0</v>
          </cell>
          <cell r="DB372">
            <v>0</v>
          </cell>
          <cell r="DC372">
            <v>0</v>
          </cell>
          <cell r="DJ372" t="str">
            <v>НКРКП</v>
          </cell>
          <cell r="DL372">
            <v>40942</v>
          </cell>
          <cell r="DM372">
            <v>28</v>
          </cell>
          <cell r="DT372">
            <v>813.16</v>
          </cell>
        </row>
        <row r="373">
          <cell r="W373">
            <v>533.39166666666677</v>
          </cell>
          <cell r="AF373">
            <v>39926</v>
          </cell>
          <cell r="AG373">
            <v>357</v>
          </cell>
          <cell r="AH373">
            <v>493.88003990089135</v>
          </cell>
          <cell r="AM373">
            <v>239</v>
          </cell>
          <cell r="AO373">
            <v>127480.60833333335</v>
          </cell>
          <cell r="AQ373">
            <v>118037.32953631303</v>
          </cell>
          <cell r="AU373">
            <v>0</v>
          </cell>
          <cell r="AW373">
            <v>0</v>
          </cell>
          <cell r="AY373">
            <v>73619.137814943533</v>
          </cell>
          <cell r="AZ373">
            <v>308.02986533449177</v>
          </cell>
          <cell r="BA373">
            <v>14023.84046079094</v>
          </cell>
          <cell r="BB373">
            <v>58.677156739711045</v>
          </cell>
          <cell r="BC373">
            <v>0</v>
          </cell>
          <cell r="BD373">
            <v>0</v>
          </cell>
          <cell r="BG373">
            <v>0</v>
          </cell>
          <cell r="BH373">
            <v>0</v>
          </cell>
          <cell r="BI373">
            <v>5180.1406184638163</v>
          </cell>
          <cell r="BJ373">
            <v>21.674228529137306</v>
          </cell>
          <cell r="BK373">
            <v>0</v>
          </cell>
          <cell r="BL373">
            <v>0</v>
          </cell>
          <cell r="BM373">
            <v>16416.378350548639</v>
          </cell>
          <cell r="BN373">
            <v>68.687775525308112</v>
          </cell>
          <cell r="BO373">
            <v>0</v>
          </cell>
          <cell r="BP373">
            <v>0</v>
          </cell>
          <cell r="BY373">
            <v>1564</v>
          </cell>
          <cell r="CF373">
            <v>34.36533449174631</v>
          </cell>
          <cell r="CG373">
            <v>2142.25</v>
          </cell>
          <cell r="CJ373">
            <v>0</v>
          </cell>
          <cell r="CK373">
            <v>0</v>
          </cell>
          <cell r="CL373">
            <v>0</v>
          </cell>
          <cell r="CM373">
            <v>0</v>
          </cell>
          <cell r="CN373">
            <v>0</v>
          </cell>
          <cell r="CO373">
            <v>0</v>
          </cell>
          <cell r="CX373">
            <v>0</v>
          </cell>
          <cell r="CY373">
            <v>0</v>
          </cell>
          <cell r="DB373">
            <v>0</v>
          </cell>
          <cell r="DC373">
            <v>0</v>
          </cell>
          <cell r="DJ373" t="str">
            <v>НКРКП</v>
          </cell>
          <cell r="DL373">
            <v>40942</v>
          </cell>
          <cell r="DM373">
            <v>28</v>
          </cell>
          <cell r="DT373">
            <v>813.16</v>
          </cell>
        </row>
        <row r="374">
          <cell r="W374">
            <v>296.54201756081932</v>
          </cell>
          <cell r="AF374">
            <v>39926</v>
          </cell>
          <cell r="AG374">
            <v>356</v>
          </cell>
          <cell r="AH374">
            <v>274.5759421859438</v>
          </cell>
          <cell r="AM374">
            <v>12120.8</v>
          </cell>
          <cell r="AO374">
            <v>3594326.4864511788</v>
          </cell>
          <cell r="AQ374">
            <v>3328080.0800473876</v>
          </cell>
          <cell r="AU374">
            <v>0</v>
          </cell>
          <cell r="AW374">
            <v>0</v>
          </cell>
          <cell r="AY374">
            <v>1300675.1682302149</v>
          </cell>
          <cell r="AZ374">
            <v>107.30934989688923</v>
          </cell>
          <cell r="BA374">
            <v>469824.02193138195</v>
          </cell>
          <cell r="BB374">
            <v>38.761799710529175</v>
          </cell>
          <cell r="BC374">
            <v>0</v>
          </cell>
          <cell r="BD374">
            <v>0</v>
          </cell>
          <cell r="BG374">
            <v>0</v>
          </cell>
          <cell r="BH374">
            <v>0</v>
          </cell>
          <cell r="BI374">
            <v>278994.8830369942</v>
          </cell>
          <cell r="BJ374">
            <v>23.01786045780759</v>
          </cell>
          <cell r="BK374">
            <v>0</v>
          </cell>
          <cell r="BL374">
            <v>0</v>
          </cell>
          <cell r="BM374">
            <v>832550.23399687721</v>
          </cell>
          <cell r="BN374">
            <v>68.687729687551752</v>
          </cell>
          <cell r="BO374">
            <v>0</v>
          </cell>
          <cell r="BP374">
            <v>0</v>
          </cell>
          <cell r="BY374">
            <v>1564</v>
          </cell>
          <cell r="CF374">
            <v>1788.3121160290034</v>
          </cell>
          <cell r="CG374">
            <v>727.32</v>
          </cell>
          <cell r="CJ374">
            <v>0</v>
          </cell>
          <cell r="CK374">
            <v>0</v>
          </cell>
          <cell r="CL374">
            <v>0</v>
          </cell>
          <cell r="CM374">
            <v>0</v>
          </cell>
          <cell r="CN374">
            <v>0</v>
          </cell>
          <cell r="CO374">
            <v>0</v>
          </cell>
          <cell r="CX374">
            <v>0</v>
          </cell>
          <cell r="CY374">
            <v>0</v>
          </cell>
          <cell r="DB374">
            <v>0</v>
          </cell>
          <cell r="DC374">
            <v>0</v>
          </cell>
          <cell r="DJ374" t="str">
            <v>НКРЕ</v>
          </cell>
          <cell r="DL374">
            <v>40526</v>
          </cell>
          <cell r="DM374">
            <v>1854</v>
          </cell>
          <cell r="DO374" t="str">
            <v>Тариф на теплову енергію</v>
          </cell>
          <cell r="DT374">
            <v>326.19</v>
          </cell>
        </row>
        <row r="375">
          <cell r="W375">
            <v>533.39166666666677</v>
          </cell>
          <cell r="AF375">
            <v>39926</v>
          </cell>
          <cell r="AG375">
            <v>357</v>
          </cell>
          <cell r="AH375">
            <v>493.88003990089129</v>
          </cell>
          <cell r="AM375">
            <v>645.1</v>
          </cell>
          <cell r="AO375">
            <v>344090.96416666673</v>
          </cell>
          <cell r="AQ375">
            <v>318602.01374006498</v>
          </cell>
          <cell r="AU375">
            <v>0</v>
          </cell>
          <cell r="AW375">
            <v>0</v>
          </cell>
          <cell r="AY375">
            <v>198710.06612728065</v>
          </cell>
          <cell r="AZ375">
            <v>308.02986533449177</v>
          </cell>
          <cell r="BA375">
            <v>37852.633812787601</v>
          </cell>
          <cell r="BB375">
            <v>58.677156739711052</v>
          </cell>
          <cell r="BC375">
            <v>0</v>
          </cell>
          <cell r="BD375">
            <v>0</v>
          </cell>
          <cell r="BG375">
            <v>0</v>
          </cell>
          <cell r="BH375">
            <v>0</v>
          </cell>
          <cell r="BI375">
            <v>13982.044824146476</v>
          </cell>
          <cell r="BJ375">
            <v>21.674228529137306</v>
          </cell>
          <cell r="BK375">
            <v>0</v>
          </cell>
          <cell r="BL375">
            <v>0</v>
          </cell>
          <cell r="BM375">
            <v>44310.483991376263</v>
          </cell>
          <cell r="BN375">
            <v>68.687775525308112</v>
          </cell>
          <cell r="BO375">
            <v>0</v>
          </cell>
          <cell r="BP375">
            <v>0</v>
          </cell>
          <cell r="BY375">
            <v>1564</v>
          </cell>
          <cell r="CF375">
            <v>92.757645525629897</v>
          </cell>
          <cell r="CG375">
            <v>2142.25</v>
          </cell>
          <cell r="CJ375">
            <v>0</v>
          </cell>
          <cell r="CK375">
            <v>0</v>
          </cell>
          <cell r="CL375">
            <v>0</v>
          </cell>
          <cell r="CM375">
            <v>0</v>
          </cell>
          <cell r="CN375">
            <v>0</v>
          </cell>
          <cell r="CO375">
            <v>0</v>
          </cell>
          <cell r="CX375">
            <v>0</v>
          </cell>
          <cell r="CY375">
            <v>0</v>
          </cell>
          <cell r="DB375">
            <v>0</v>
          </cell>
          <cell r="DC375">
            <v>0</v>
          </cell>
          <cell r="DJ375" t="str">
            <v>НКРКП</v>
          </cell>
          <cell r="DL375">
            <v>40942</v>
          </cell>
          <cell r="DM375">
            <v>28</v>
          </cell>
          <cell r="DT375">
            <v>813.16</v>
          </cell>
        </row>
        <row r="376">
          <cell r="W376">
            <v>296.54201756081932</v>
          </cell>
          <cell r="AF376">
            <v>39926</v>
          </cell>
          <cell r="AG376">
            <v>356</v>
          </cell>
          <cell r="AH376">
            <v>274.5759421859438</v>
          </cell>
          <cell r="AM376">
            <v>854.7</v>
          </cell>
          <cell r="AO376">
            <v>253454.46240923228</v>
          </cell>
          <cell r="AQ376">
            <v>234680.05778632616</v>
          </cell>
          <cell r="AU376">
            <v>0</v>
          </cell>
          <cell r="AW376">
            <v>0</v>
          </cell>
          <cell r="AY376">
            <v>91717.301356871219</v>
          </cell>
          <cell r="AZ376">
            <v>107.30934989688922</v>
          </cell>
          <cell r="BA376">
            <v>33129.710212589285</v>
          </cell>
          <cell r="BB376">
            <v>38.761799710529175</v>
          </cell>
          <cell r="BC376">
            <v>0</v>
          </cell>
          <cell r="BD376">
            <v>0</v>
          </cell>
          <cell r="BG376">
            <v>0</v>
          </cell>
          <cell r="BH376">
            <v>0</v>
          </cell>
          <cell r="BI376">
            <v>19673.365333288144</v>
          </cell>
          <cell r="BJ376">
            <v>23.017860457807586</v>
          </cell>
          <cell r="BK376">
            <v>0</v>
          </cell>
          <cell r="BL376">
            <v>0</v>
          </cell>
          <cell r="BM376">
            <v>58707.402563950483</v>
          </cell>
          <cell r="BN376">
            <v>68.687729687551752</v>
          </cell>
          <cell r="BO376">
            <v>0</v>
          </cell>
          <cell r="BP376">
            <v>0</v>
          </cell>
          <cell r="BY376">
            <v>1564</v>
          </cell>
          <cell r="CF376">
            <v>126.10309266467472</v>
          </cell>
          <cell r="CG376">
            <v>727.32</v>
          </cell>
          <cell r="CJ376">
            <v>0</v>
          </cell>
          <cell r="CK376">
            <v>0</v>
          </cell>
          <cell r="CL376">
            <v>0</v>
          </cell>
          <cell r="CM376">
            <v>0</v>
          </cell>
          <cell r="CN376">
            <v>0</v>
          </cell>
          <cell r="CO376">
            <v>0</v>
          </cell>
          <cell r="CX376">
            <v>0</v>
          </cell>
          <cell r="CY376">
            <v>0</v>
          </cell>
          <cell r="DB376">
            <v>0</v>
          </cell>
          <cell r="DC376">
            <v>0</v>
          </cell>
          <cell r="DJ376" t="str">
            <v>НКРЕ</v>
          </cell>
          <cell r="DL376">
            <v>40526</v>
          </cell>
          <cell r="DM376">
            <v>1854</v>
          </cell>
          <cell r="DO376" t="str">
            <v>Тариф на теплову енергію</v>
          </cell>
          <cell r="DT376">
            <v>326.19</v>
          </cell>
        </row>
        <row r="377">
          <cell r="W377">
            <v>533.39034511962734</v>
          </cell>
          <cell r="AF377">
            <v>39926</v>
          </cell>
          <cell r="AG377">
            <v>357</v>
          </cell>
          <cell r="AH377">
            <v>493.87994918484009</v>
          </cell>
          <cell r="AM377">
            <v>2568</v>
          </cell>
          <cell r="AO377">
            <v>1369746.4062672029</v>
          </cell>
          <cell r="AQ377">
            <v>1268283.7095066693</v>
          </cell>
          <cell r="AU377">
            <v>0</v>
          </cell>
          <cell r="AW377">
            <v>0</v>
          </cell>
          <cell r="AY377">
            <v>791021.08772672748</v>
          </cell>
          <cell r="AZ377">
            <v>308.03001858517428</v>
          </cell>
          <cell r="BA377">
            <v>150683.24652410191</v>
          </cell>
          <cell r="BB377">
            <v>58.677276683840304</v>
          </cell>
          <cell r="BC377">
            <v>0</v>
          </cell>
          <cell r="BD377">
            <v>0</v>
          </cell>
          <cell r="BG377">
            <v>0</v>
          </cell>
          <cell r="BH377">
            <v>0</v>
          </cell>
          <cell r="BI377">
            <v>55659.936481050179</v>
          </cell>
          <cell r="BJ377">
            <v>21.674430093866892</v>
          </cell>
          <cell r="BK377">
            <v>0</v>
          </cell>
          <cell r="BL377">
            <v>0</v>
          </cell>
          <cell r="BM377">
            <v>176390.13056673019</v>
          </cell>
          <cell r="BN377">
            <v>68.687745547792133</v>
          </cell>
          <cell r="BO377">
            <v>0</v>
          </cell>
          <cell r="BP377">
            <v>0</v>
          </cell>
          <cell r="BY377">
            <v>1564</v>
          </cell>
          <cell r="CF377">
            <v>369.24779448090908</v>
          </cell>
          <cell r="CG377">
            <v>2142.25</v>
          </cell>
          <cell r="CJ377">
            <v>0</v>
          </cell>
          <cell r="CK377">
            <v>0</v>
          </cell>
          <cell r="CL377">
            <v>0</v>
          </cell>
          <cell r="CM377">
            <v>0</v>
          </cell>
          <cell r="CN377">
            <v>0</v>
          </cell>
          <cell r="CO377">
            <v>0</v>
          </cell>
          <cell r="CX377">
            <v>0</v>
          </cell>
          <cell r="CY377">
            <v>0</v>
          </cell>
          <cell r="DB377">
            <v>0</v>
          </cell>
          <cell r="DC377">
            <v>0</v>
          </cell>
          <cell r="DJ377" t="str">
            <v>НКРКП</v>
          </cell>
          <cell r="DL377">
            <v>40942</v>
          </cell>
          <cell r="DM377">
            <v>28</v>
          </cell>
          <cell r="DT377">
            <v>813.16</v>
          </cell>
        </row>
        <row r="378">
          <cell r="W378">
            <v>278.89999999999998</v>
          </cell>
          <cell r="AF378">
            <v>39926</v>
          </cell>
          <cell r="AG378">
            <v>348</v>
          </cell>
          <cell r="AH378">
            <v>265.61900239409601</v>
          </cell>
          <cell r="AM378">
            <v>79843.100000000006</v>
          </cell>
          <cell r="AO378">
            <v>22268240.59</v>
          </cell>
          <cell r="AQ378">
            <v>21207844.57005205</v>
          </cell>
          <cell r="AU378">
            <v>0</v>
          </cell>
          <cell r="AW378">
            <v>0</v>
          </cell>
          <cell r="AY378">
            <v>8927423.4554513581</v>
          </cell>
          <cell r="AZ378">
            <v>111.8120846441503</v>
          </cell>
          <cell r="BA378">
            <v>2311514.6956688631</v>
          </cell>
          <cell r="BB378">
            <v>28.950713282285669</v>
          </cell>
          <cell r="BC378">
            <v>0</v>
          </cell>
          <cell r="BD378">
            <v>0</v>
          </cell>
          <cell r="BG378">
            <v>0</v>
          </cell>
          <cell r="BH378">
            <v>0</v>
          </cell>
          <cell r="BI378">
            <v>2227790.8933647927</v>
          </cell>
          <cell r="BJ378">
            <v>27.902109178686604</v>
          </cell>
          <cell r="BK378">
            <v>0</v>
          </cell>
          <cell r="BL378">
            <v>0</v>
          </cell>
          <cell r="BM378">
            <v>5599423.7276320215</v>
          </cell>
          <cell r="BN378">
            <v>70.130339724184324</v>
          </cell>
          <cell r="BO378">
            <v>0</v>
          </cell>
          <cell r="BP378">
            <v>0</v>
          </cell>
          <cell r="BY378">
            <v>1445</v>
          </cell>
          <cell r="CF378">
            <v>12274.409414633665</v>
          </cell>
          <cell r="CG378">
            <v>727.32</v>
          </cell>
          <cell r="CJ378">
            <v>0</v>
          </cell>
          <cell r="CK378">
            <v>0</v>
          </cell>
          <cell r="CL378">
            <v>0</v>
          </cell>
          <cell r="CM378">
            <v>0</v>
          </cell>
          <cell r="CN378">
            <v>0</v>
          </cell>
          <cell r="CO378">
            <v>0</v>
          </cell>
          <cell r="CX378">
            <v>0</v>
          </cell>
          <cell r="CY378">
            <v>0</v>
          </cell>
          <cell r="DB378">
            <v>0</v>
          </cell>
          <cell r="DC378">
            <v>0</v>
          </cell>
          <cell r="DJ378" t="str">
            <v>НКРЕ</v>
          </cell>
          <cell r="DL378">
            <v>40526</v>
          </cell>
          <cell r="DM378">
            <v>1854</v>
          </cell>
          <cell r="DO378" t="str">
            <v>Тариф на теплову енергію</v>
          </cell>
          <cell r="DT378">
            <v>306.79000000000002</v>
          </cell>
        </row>
        <row r="379">
          <cell r="W379">
            <v>501.22500000000002</v>
          </cell>
          <cell r="AF379">
            <v>39926</v>
          </cell>
          <cell r="AG379">
            <v>349</v>
          </cell>
          <cell r="AH379">
            <v>477.36534276387374</v>
          </cell>
          <cell r="AM379">
            <v>10091.9</v>
          </cell>
          <cell r="AO379">
            <v>5058312.5774999997</v>
          </cell>
          <cell r="AQ379">
            <v>4817523.3026387375</v>
          </cell>
          <cell r="AU379">
            <v>0</v>
          </cell>
          <cell r="AW379">
            <v>0</v>
          </cell>
          <cell r="AY379">
            <v>3273593.2459978778</v>
          </cell>
          <cell r="AZ379">
            <v>324.37828813185604</v>
          </cell>
          <cell r="BA379">
            <v>322057.39019899676</v>
          </cell>
          <cell r="BB379">
            <v>31.912463480513754</v>
          </cell>
          <cell r="BC379">
            <v>0</v>
          </cell>
          <cell r="BD379">
            <v>0</v>
          </cell>
          <cell r="BG379">
            <v>0</v>
          </cell>
          <cell r="BH379">
            <v>0</v>
          </cell>
          <cell r="BI379">
            <v>261617.95715451572</v>
          </cell>
          <cell r="BJ379">
            <v>25.923558215451575</v>
          </cell>
          <cell r="BK379">
            <v>0</v>
          </cell>
          <cell r="BL379">
            <v>0</v>
          </cell>
          <cell r="BM379">
            <v>727909.09280083783</v>
          </cell>
          <cell r="BN379">
            <v>72.128052477812687</v>
          </cell>
          <cell r="BO379">
            <v>0</v>
          </cell>
          <cell r="BP379">
            <v>0</v>
          </cell>
          <cell r="BY379">
            <v>1445</v>
          </cell>
          <cell r="CF379">
            <v>1528.1098125792405</v>
          </cell>
          <cell r="CG379">
            <v>2142.25</v>
          </cell>
          <cell r="CJ379">
            <v>0</v>
          </cell>
          <cell r="CK379">
            <v>0</v>
          </cell>
          <cell r="CL379">
            <v>0</v>
          </cell>
          <cell r="CM379">
            <v>0</v>
          </cell>
          <cell r="CN379">
            <v>0</v>
          </cell>
          <cell r="CO379">
            <v>0</v>
          </cell>
          <cell r="CX379">
            <v>0</v>
          </cell>
          <cell r="CY379">
            <v>0</v>
          </cell>
          <cell r="DB379">
            <v>0</v>
          </cell>
          <cell r="DC379">
            <v>0</v>
          </cell>
          <cell r="DJ379" t="str">
            <v>НКРКП</v>
          </cell>
          <cell r="DL379">
            <v>40942</v>
          </cell>
          <cell r="DM379">
            <v>28</v>
          </cell>
          <cell r="DT379">
            <v>780.97</v>
          </cell>
        </row>
        <row r="380">
          <cell r="W380">
            <v>501.22500000000002</v>
          </cell>
          <cell r="AF380">
            <v>39926</v>
          </cell>
          <cell r="AG380">
            <v>349</v>
          </cell>
          <cell r="AH380">
            <v>477.36688972941516</v>
          </cell>
          <cell r="AM380">
            <v>3137.6</v>
          </cell>
          <cell r="AO380">
            <v>1572643.56</v>
          </cell>
          <cell r="AQ380">
            <v>1497786.3532150129</v>
          </cell>
          <cell r="AU380">
            <v>0</v>
          </cell>
          <cell r="AW380">
            <v>0</v>
          </cell>
          <cell r="AY380">
            <v>1017769.3168425116</v>
          </cell>
          <cell r="AZ380">
            <v>324.3782881318561</v>
          </cell>
          <cell r="BA380">
            <v>100128.54541645997</v>
          </cell>
          <cell r="BB380">
            <v>31.912463480513757</v>
          </cell>
          <cell r="BC380">
            <v>0</v>
          </cell>
          <cell r="BD380">
            <v>0</v>
          </cell>
          <cell r="BG380">
            <v>0</v>
          </cell>
          <cell r="BH380">
            <v>0</v>
          </cell>
          <cell r="BI380">
            <v>81349.377713121896</v>
          </cell>
          <cell r="BJ380">
            <v>25.927262147221409</v>
          </cell>
          <cell r="BK380">
            <v>0</v>
          </cell>
          <cell r="BL380">
            <v>0</v>
          </cell>
          <cell r="BM380">
            <v>226308.97745438508</v>
          </cell>
          <cell r="BN380">
            <v>72.128052477812687</v>
          </cell>
          <cell r="BO380">
            <v>0</v>
          </cell>
          <cell r="BP380">
            <v>0</v>
          </cell>
          <cell r="BY380">
            <v>1445</v>
          </cell>
          <cell r="CF380">
            <v>475.09362438674833</v>
          </cell>
          <cell r="CG380">
            <v>2142.25</v>
          </cell>
          <cell r="CJ380">
            <v>0</v>
          </cell>
          <cell r="CK380">
            <v>0</v>
          </cell>
          <cell r="CL380">
            <v>0</v>
          </cell>
          <cell r="CM380">
            <v>0</v>
          </cell>
          <cell r="CN380">
            <v>0</v>
          </cell>
          <cell r="CO380">
            <v>0</v>
          </cell>
          <cell r="CX380">
            <v>0</v>
          </cell>
          <cell r="CY380">
            <v>0</v>
          </cell>
          <cell r="DB380">
            <v>0</v>
          </cell>
          <cell r="DC380">
            <v>0</v>
          </cell>
          <cell r="DJ380" t="str">
            <v>НКРКП</v>
          </cell>
          <cell r="DL380">
            <v>40942</v>
          </cell>
          <cell r="DM380">
            <v>28</v>
          </cell>
          <cell r="DT380">
            <v>780.97</v>
          </cell>
        </row>
        <row r="381">
          <cell r="W381">
            <v>286.87</v>
          </cell>
          <cell r="AF381">
            <v>39926</v>
          </cell>
          <cell r="AG381">
            <v>348</v>
          </cell>
          <cell r="AH381">
            <v>265.6190023940959</v>
          </cell>
          <cell r="AM381">
            <v>11616.2</v>
          </cell>
          <cell r="AO381">
            <v>3332339.2940000002</v>
          </cell>
          <cell r="AQ381">
            <v>3085483.4556102972</v>
          </cell>
          <cell r="AU381">
            <v>0</v>
          </cell>
          <cell r="AW381">
            <v>0</v>
          </cell>
          <cell r="AY381">
            <v>1298831.5376433788</v>
          </cell>
          <cell r="AZ381">
            <v>111.8120846441503</v>
          </cell>
          <cell r="BA381">
            <v>336297.27562968683</v>
          </cell>
          <cell r="BB381">
            <v>28.950713282285673</v>
          </cell>
          <cell r="BC381">
            <v>0</v>
          </cell>
          <cell r="BD381">
            <v>0</v>
          </cell>
          <cell r="BG381">
            <v>0</v>
          </cell>
          <cell r="BH381">
            <v>0</v>
          </cell>
          <cell r="BI381">
            <v>324116.48064145946</v>
          </cell>
          <cell r="BJ381">
            <v>27.902109178686615</v>
          </cell>
          <cell r="BK381">
            <v>0</v>
          </cell>
          <cell r="BL381">
            <v>0</v>
          </cell>
          <cell r="BM381">
            <v>814648.05230406998</v>
          </cell>
          <cell r="BN381">
            <v>70.130339724184324</v>
          </cell>
          <cell r="BO381">
            <v>0</v>
          </cell>
          <cell r="BP381">
            <v>0</v>
          </cell>
          <cell r="BY381">
            <v>1445</v>
          </cell>
          <cell r="CF381">
            <v>1785.7772887358781</v>
          </cell>
          <cell r="CG381">
            <v>727.32</v>
          </cell>
          <cell r="CJ381">
            <v>0</v>
          </cell>
          <cell r="CK381">
            <v>0</v>
          </cell>
          <cell r="CL381">
            <v>0</v>
          </cell>
          <cell r="CM381">
            <v>0</v>
          </cell>
          <cell r="CN381">
            <v>0</v>
          </cell>
          <cell r="CO381">
            <v>0</v>
          </cell>
          <cell r="CX381">
            <v>0</v>
          </cell>
          <cell r="CY381">
            <v>0</v>
          </cell>
          <cell r="DB381">
            <v>0</v>
          </cell>
          <cell r="DC381">
            <v>0</v>
          </cell>
          <cell r="DJ381" t="str">
            <v>НКРЕ</v>
          </cell>
          <cell r="DL381">
            <v>40526</v>
          </cell>
          <cell r="DM381">
            <v>1854</v>
          </cell>
          <cell r="DO381" t="str">
            <v>Тариф на теплову енергію</v>
          </cell>
          <cell r="DT381">
            <v>315.56</v>
          </cell>
        </row>
        <row r="382">
          <cell r="W382">
            <v>515.54999999999995</v>
          </cell>
          <cell r="AF382">
            <v>39926</v>
          </cell>
          <cell r="AG382">
            <v>349</v>
          </cell>
          <cell r="AH382">
            <v>477.3653427638738</v>
          </cell>
          <cell r="AM382">
            <v>2788.3</v>
          </cell>
          <cell r="AO382">
            <v>1437508.0649999999</v>
          </cell>
          <cell r="AQ382">
            <v>1331037.7852285095</v>
          </cell>
          <cell r="AU382">
            <v>0</v>
          </cell>
          <cell r="AW382">
            <v>0</v>
          </cell>
          <cell r="AY382">
            <v>904463.98079805425</v>
          </cell>
          <cell r="AZ382">
            <v>324.37828813185604</v>
          </cell>
          <cell r="BA382">
            <v>88981.521922716507</v>
          </cell>
          <cell r="BB382">
            <v>31.912463480513754</v>
          </cell>
          <cell r="BC382">
            <v>0</v>
          </cell>
          <cell r="BD382">
            <v>0</v>
          </cell>
          <cell r="BG382">
            <v>0</v>
          </cell>
          <cell r="BH382">
            <v>0</v>
          </cell>
          <cell r="BI382">
            <v>72282.657372143643</v>
          </cell>
          <cell r="BJ382">
            <v>25.923558215451578</v>
          </cell>
          <cell r="BK382">
            <v>0</v>
          </cell>
          <cell r="BL382">
            <v>0</v>
          </cell>
          <cell r="BM382">
            <v>201114.64872388513</v>
          </cell>
          <cell r="BN382">
            <v>72.128052477812687</v>
          </cell>
          <cell r="BO382">
            <v>0</v>
          </cell>
          <cell r="BP382">
            <v>0</v>
          </cell>
          <cell r="BY382">
            <v>1445</v>
          </cell>
          <cell r="CF382">
            <v>422.20281517005685</v>
          </cell>
          <cell r="CG382">
            <v>2142.25</v>
          </cell>
          <cell r="CJ382">
            <v>0</v>
          </cell>
          <cell r="CK382">
            <v>0</v>
          </cell>
          <cell r="CL382">
            <v>0</v>
          </cell>
          <cell r="CM382">
            <v>0</v>
          </cell>
          <cell r="CN382">
            <v>0</v>
          </cell>
          <cell r="CO382">
            <v>0</v>
          </cell>
          <cell r="CX382">
            <v>0</v>
          </cell>
          <cell r="CY382">
            <v>0</v>
          </cell>
          <cell r="DB382">
            <v>0</v>
          </cell>
          <cell r="DC382">
            <v>0</v>
          </cell>
          <cell r="DJ382" t="str">
            <v>НКРКП</v>
          </cell>
          <cell r="DL382">
            <v>40942</v>
          </cell>
          <cell r="DM382">
            <v>28</v>
          </cell>
          <cell r="DT382">
            <v>795.29</v>
          </cell>
        </row>
        <row r="383">
          <cell r="W383">
            <v>515.54999999999995</v>
          </cell>
          <cell r="AF383">
            <v>39926</v>
          </cell>
          <cell r="AG383">
            <v>349</v>
          </cell>
          <cell r="AH383">
            <v>477.36688972941516</v>
          </cell>
          <cell r="AM383">
            <v>126.7</v>
          </cell>
          <cell r="AO383">
            <v>65320.184999999998</v>
          </cell>
          <cell r="AQ383">
            <v>60482.3849287169</v>
          </cell>
          <cell r="AU383">
            <v>0</v>
          </cell>
          <cell r="AW383">
            <v>0</v>
          </cell>
          <cell r="AY383">
            <v>41098.729106306171</v>
          </cell>
          <cell r="AZ383">
            <v>324.3782881318561</v>
          </cell>
          <cell r="BA383">
            <v>4043.3091229810925</v>
          </cell>
          <cell r="BB383">
            <v>31.912463480513754</v>
          </cell>
          <cell r="BC383">
            <v>0</v>
          </cell>
          <cell r="BD383">
            <v>0</v>
          </cell>
          <cell r="BG383">
            <v>0</v>
          </cell>
          <cell r="BH383">
            <v>0</v>
          </cell>
          <cell r="BI383">
            <v>3284.9841140529529</v>
          </cell>
          <cell r="BJ383">
            <v>25.927262147221413</v>
          </cell>
          <cell r="BK383">
            <v>0</v>
          </cell>
          <cell r="BL383">
            <v>0</v>
          </cell>
          <cell r="BM383">
            <v>9138.6242489388678</v>
          </cell>
          <cell r="BN383">
            <v>72.128052477812687</v>
          </cell>
          <cell r="BO383">
            <v>0</v>
          </cell>
          <cell r="BP383">
            <v>0</v>
          </cell>
          <cell r="BY383">
            <v>1445</v>
          </cell>
          <cell r="CF383">
            <v>19.184842621685689</v>
          </cell>
          <cell r="CG383">
            <v>2142.25</v>
          </cell>
          <cell r="CJ383">
            <v>0</v>
          </cell>
          <cell r="CK383">
            <v>0</v>
          </cell>
          <cell r="CL383">
            <v>0</v>
          </cell>
          <cell r="CM383">
            <v>0</v>
          </cell>
          <cell r="CN383">
            <v>0</v>
          </cell>
          <cell r="CO383">
            <v>0</v>
          </cell>
          <cell r="CX383">
            <v>0</v>
          </cell>
          <cell r="CY383">
            <v>0</v>
          </cell>
          <cell r="DB383">
            <v>0</v>
          </cell>
          <cell r="DC383">
            <v>0</v>
          </cell>
          <cell r="DJ383" t="str">
            <v>НКРКП</v>
          </cell>
          <cell r="DL383">
            <v>40942</v>
          </cell>
          <cell r="DM383">
            <v>28</v>
          </cell>
          <cell r="DT383">
            <v>795.29</v>
          </cell>
        </row>
        <row r="384">
          <cell r="W384">
            <v>286.87</v>
          </cell>
          <cell r="AF384">
            <v>39926</v>
          </cell>
          <cell r="AG384">
            <v>348</v>
          </cell>
          <cell r="AH384">
            <v>265.6190023940959</v>
          </cell>
          <cell r="AM384">
            <v>2486.8000000000002</v>
          </cell>
          <cell r="AO384">
            <v>713388.31600000011</v>
          </cell>
          <cell r="AQ384">
            <v>660541.33515363769</v>
          </cell>
          <cell r="AU384">
            <v>0</v>
          </cell>
          <cell r="AW384">
            <v>0</v>
          </cell>
          <cell r="AY384">
            <v>278054.29209307302</v>
          </cell>
          <cell r="AZ384">
            <v>111.81208464415032</v>
          </cell>
          <cell r="BA384">
            <v>71994.633790388005</v>
          </cell>
          <cell r="BB384">
            <v>28.950713282285669</v>
          </cell>
          <cell r="BC384">
            <v>0</v>
          </cell>
          <cell r="BD384">
            <v>0</v>
          </cell>
          <cell r="BG384">
            <v>0</v>
          </cell>
          <cell r="BH384">
            <v>0</v>
          </cell>
          <cell r="BI384">
            <v>69386.965105557872</v>
          </cell>
          <cell r="BJ384">
            <v>27.902109178686612</v>
          </cell>
          <cell r="BK384">
            <v>0</v>
          </cell>
          <cell r="BL384">
            <v>0</v>
          </cell>
          <cell r="BM384">
            <v>174400.1288261016</v>
          </cell>
          <cell r="BN384">
            <v>70.130339724184324</v>
          </cell>
          <cell r="BO384">
            <v>0</v>
          </cell>
          <cell r="BP384">
            <v>0</v>
          </cell>
          <cell r="BY384">
            <v>1445</v>
          </cell>
          <cell r="CF384">
            <v>382.29980214083622</v>
          </cell>
          <cell r="CG384">
            <v>727.32</v>
          </cell>
          <cell r="CJ384">
            <v>0</v>
          </cell>
          <cell r="CK384">
            <v>0</v>
          </cell>
          <cell r="CL384">
            <v>0</v>
          </cell>
          <cell r="CM384">
            <v>0</v>
          </cell>
          <cell r="CN384">
            <v>0</v>
          </cell>
          <cell r="CO384">
            <v>0</v>
          </cell>
          <cell r="CX384">
            <v>0</v>
          </cell>
          <cell r="CY384">
            <v>0</v>
          </cell>
          <cell r="DB384">
            <v>0</v>
          </cell>
          <cell r="DC384">
            <v>0</v>
          </cell>
          <cell r="DJ384" t="str">
            <v>НКРЕ</v>
          </cell>
          <cell r="DL384">
            <v>40526</v>
          </cell>
          <cell r="DM384">
            <v>1854</v>
          </cell>
          <cell r="DO384" t="str">
            <v>Тариф на теплову енергію</v>
          </cell>
          <cell r="DT384">
            <v>315.56</v>
          </cell>
        </row>
        <row r="385">
          <cell r="W385">
            <v>515.54999999999995</v>
          </cell>
          <cell r="AF385">
            <v>39926</v>
          </cell>
          <cell r="AG385">
            <v>349</v>
          </cell>
          <cell r="AH385">
            <v>477.3653427638738</v>
          </cell>
          <cell r="AM385">
            <v>83</v>
          </cell>
          <cell r="AO385">
            <v>42790.649999999994</v>
          </cell>
          <cell r="AQ385">
            <v>39621.323449401527</v>
          </cell>
          <cell r="AU385">
            <v>0</v>
          </cell>
          <cell r="AW385">
            <v>0</v>
          </cell>
          <cell r="AY385">
            <v>26923.397914944053</v>
          </cell>
          <cell r="AZ385">
            <v>324.37828813185604</v>
          </cell>
          <cell r="BA385">
            <v>2648.7344688826415</v>
          </cell>
          <cell r="BB385">
            <v>31.912463480513754</v>
          </cell>
          <cell r="BC385">
            <v>0</v>
          </cell>
          <cell r="BD385">
            <v>0</v>
          </cell>
          <cell r="BG385">
            <v>0</v>
          </cell>
          <cell r="BH385">
            <v>0</v>
          </cell>
          <cell r="BI385">
            <v>2151.6553318824808</v>
          </cell>
          <cell r="BJ385">
            <v>25.923558215451575</v>
          </cell>
          <cell r="BK385">
            <v>0</v>
          </cell>
          <cell r="BL385">
            <v>0</v>
          </cell>
          <cell r="BM385">
            <v>5986.6283556584531</v>
          </cell>
          <cell r="BN385">
            <v>72.128052477812687</v>
          </cell>
          <cell r="BO385">
            <v>0</v>
          </cell>
          <cell r="BP385">
            <v>0</v>
          </cell>
          <cell r="BY385">
            <v>1445</v>
          </cell>
          <cell r="CF385">
            <v>12.56781324072543</v>
          </cell>
          <cell r="CG385">
            <v>2142.25</v>
          </cell>
          <cell r="CJ385">
            <v>0</v>
          </cell>
          <cell r="CK385">
            <v>0</v>
          </cell>
          <cell r="CL385">
            <v>0</v>
          </cell>
          <cell r="CM385">
            <v>0</v>
          </cell>
          <cell r="CN385">
            <v>0</v>
          </cell>
          <cell r="CO385">
            <v>0</v>
          </cell>
          <cell r="CX385">
            <v>0</v>
          </cell>
          <cell r="CY385">
            <v>0</v>
          </cell>
          <cell r="DB385">
            <v>0</v>
          </cell>
          <cell r="DC385">
            <v>0</v>
          </cell>
          <cell r="DJ385" t="str">
            <v>НКРКП</v>
          </cell>
          <cell r="DL385">
            <v>40942</v>
          </cell>
          <cell r="DM385">
            <v>28</v>
          </cell>
          <cell r="DT385">
            <v>795.29</v>
          </cell>
        </row>
        <row r="386">
          <cell r="W386">
            <v>515.54999999999995</v>
          </cell>
          <cell r="AF386">
            <v>39926</v>
          </cell>
          <cell r="AG386">
            <v>349</v>
          </cell>
          <cell r="AH386">
            <v>477.36688972941516</v>
          </cell>
          <cell r="AM386">
            <v>92.5</v>
          </cell>
          <cell r="AO386">
            <v>47688.374999999993</v>
          </cell>
          <cell r="AQ386">
            <v>44156.437299970901</v>
          </cell>
          <cell r="AU386">
            <v>0</v>
          </cell>
          <cell r="AW386">
            <v>0</v>
          </cell>
          <cell r="AY386">
            <v>30004.991652196688</v>
          </cell>
          <cell r="AZ386">
            <v>324.3782881318561</v>
          </cell>
          <cell r="BA386">
            <v>2951.9028719475223</v>
          </cell>
          <cell r="BB386">
            <v>31.912463480513754</v>
          </cell>
          <cell r="BC386">
            <v>0</v>
          </cell>
          <cell r="BD386">
            <v>0</v>
          </cell>
          <cell r="BG386">
            <v>0</v>
          </cell>
          <cell r="BH386">
            <v>0</v>
          </cell>
          <cell r="BI386">
            <v>2398.2717486179808</v>
          </cell>
          <cell r="BJ386">
            <v>25.927262147221416</v>
          </cell>
          <cell r="BK386">
            <v>0</v>
          </cell>
          <cell r="BL386">
            <v>0</v>
          </cell>
          <cell r="BM386">
            <v>6671.8448541976732</v>
          </cell>
          <cell r="BN386">
            <v>72.128052477812687</v>
          </cell>
          <cell r="BO386">
            <v>0</v>
          </cell>
          <cell r="BP386">
            <v>0</v>
          </cell>
          <cell r="BY386">
            <v>1445</v>
          </cell>
          <cell r="CF386">
            <v>14.006297888760269</v>
          </cell>
          <cell r="CG386">
            <v>2142.25</v>
          </cell>
          <cell r="CJ386">
            <v>0</v>
          </cell>
          <cell r="CK386">
            <v>0</v>
          </cell>
          <cell r="CL386">
            <v>0</v>
          </cell>
          <cell r="CM386">
            <v>0</v>
          </cell>
          <cell r="CN386">
            <v>0</v>
          </cell>
          <cell r="CO386">
            <v>0</v>
          </cell>
          <cell r="CX386">
            <v>0</v>
          </cell>
          <cell r="CY386">
            <v>0</v>
          </cell>
          <cell r="DB386">
            <v>0</v>
          </cell>
          <cell r="DC386">
            <v>0</v>
          </cell>
          <cell r="DJ386" t="str">
            <v>НКРКП</v>
          </cell>
          <cell r="DL386">
            <v>40942</v>
          </cell>
          <cell r="DM386">
            <v>28</v>
          </cell>
          <cell r="DT386">
            <v>795.29</v>
          </cell>
        </row>
        <row r="387">
          <cell r="W387">
            <v>278.89999999999998</v>
          </cell>
          <cell r="AF387">
            <v>39926</v>
          </cell>
          <cell r="AG387">
            <v>348</v>
          </cell>
          <cell r="AH387">
            <v>265.61900239409601</v>
          </cell>
          <cell r="AM387">
            <v>7135.7</v>
          </cell>
          <cell r="AO387">
            <v>1990146.7299999997</v>
          </cell>
          <cell r="AQ387">
            <v>1895377.5153835509</v>
          </cell>
          <cell r="AU387">
            <v>0</v>
          </cell>
          <cell r="AW387">
            <v>0</v>
          </cell>
          <cell r="AY387">
            <v>797857.49239526328</v>
          </cell>
          <cell r="AZ387">
            <v>111.8120846441503</v>
          </cell>
          <cell r="BA387">
            <v>206583.60476840584</v>
          </cell>
          <cell r="BB387">
            <v>28.950713282285669</v>
          </cell>
          <cell r="BC387">
            <v>0</v>
          </cell>
          <cell r="BD387">
            <v>0</v>
          </cell>
          <cell r="BG387">
            <v>0</v>
          </cell>
          <cell r="BH387">
            <v>0</v>
          </cell>
          <cell r="BI387">
            <v>199101.08046635403</v>
          </cell>
          <cell r="BJ387">
            <v>27.902109178686608</v>
          </cell>
          <cell r="BK387">
            <v>0</v>
          </cell>
          <cell r="BL387">
            <v>0</v>
          </cell>
          <cell r="BM387">
            <v>500429.06516986206</v>
          </cell>
          <cell r="BN387">
            <v>70.130339724184324</v>
          </cell>
          <cell r="BO387">
            <v>0</v>
          </cell>
          <cell r="BP387">
            <v>0</v>
          </cell>
          <cell r="BY387">
            <v>1445</v>
          </cell>
          <cell r="CF387">
            <v>1096.9827481648563</v>
          </cell>
          <cell r="CG387">
            <v>727.32</v>
          </cell>
          <cell r="CJ387">
            <v>0</v>
          </cell>
          <cell r="CK387">
            <v>0</v>
          </cell>
          <cell r="CL387">
            <v>0</v>
          </cell>
          <cell r="CM387">
            <v>0</v>
          </cell>
          <cell r="CN387">
            <v>0</v>
          </cell>
          <cell r="CO387">
            <v>0</v>
          </cell>
          <cell r="CX387">
            <v>0</v>
          </cell>
          <cell r="CY387">
            <v>0</v>
          </cell>
          <cell r="DB387">
            <v>0</v>
          </cell>
          <cell r="DC387">
            <v>0</v>
          </cell>
          <cell r="DJ387" t="str">
            <v>НКРЕ</v>
          </cell>
          <cell r="DL387">
            <v>40526</v>
          </cell>
          <cell r="DM387">
            <v>1854</v>
          </cell>
          <cell r="DO387" t="str">
            <v>Тариф на теплову енергію</v>
          </cell>
          <cell r="DT387">
            <v>306.79000000000002</v>
          </cell>
        </row>
        <row r="388">
          <cell r="W388">
            <v>501.22500000000002</v>
          </cell>
          <cell r="AF388">
            <v>39926</v>
          </cell>
          <cell r="AG388">
            <v>349</v>
          </cell>
          <cell r="AH388">
            <v>477.3653427638738</v>
          </cell>
          <cell r="AM388">
            <v>1740.5</v>
          </cell>
          <cell r="AO388">
            <v>872382.11250000005</v>
          </cell>
          <cell r="AQ388">
            <v>830854.37908052234</v>
          </cell>
          <cell r="AU388">
            <v>0</v>
          </cell>
          <cell r="AW388">
            <v>0</v>
          </cell>
          <cell r="AY388">
            <v>564580.41049349552</v>
          </cell>
          <cell r="AZ388">
            <v>324.3782881318561</v>
          </cell>
          <cell r="BA388">
            <v>55543.642687834188</v>
          </cell>
          <cell r="BB388">
            <v>31.912463480513754</v>
          </cell>
          <cell r="BC388">
            <v>0</v>
          </cell>
          <cell r="BD388">
            <v>0</v>
          </cell>
          <cell r="BG388">
            <v>0</v>
          </cell>
          <cell r="BH388">
            <v>0</v>
          </cell>
          <cell r="BI388">
            <v>45119.953073993463</v>
          </cell>
          <cell r="BJ388">
            <v>25.923558215451575</v>
          </cell>
          <cell r="BK388">
            <v>0</v>
          </cell>
          <cell r="BL388">
            <v>0</v>
          </cell>
          <cell r="BM388">
            <v>125538.87533763298</v>
          </cell>
          <cell r="BN388">
            <v>72.128052477812687</v>
          </cell>
          <cell r="BO388">
            <v>0</v>
          </cell>
          <cell r="BP388">
            <v>0</v>
          </cell>
          <cell r="BY388">
            <v>1445</v>
          </cell>
          <cell r="CF388">
            <v>263.54552946364595</v>
          </cell>
          <cell r="CG388">
            <v>2142.25</v>
          </cell>
          <cell r="CJ388">
            <v>0</v>
          </cell>
          <cell r="CK388">
            <v>0</v>
          </cell>
          <cell r="CL388">
            <v>0</v>
          </cell>
          <cell r="CM388">
            <v>0</v>
          </cell>
          <cell r="CN388">
            <v>0</v>
          </cell>
          <cell r="CO388">
            <v>0</v>
          </cell>
          <cell r="CX388">
            <v>0</v>
          </cell>
          <cell r="CY388">
            <v>0</v>
          </cell>
          <cell r="DB388">
            <v>0</v>
          </cell>
          <cell r="DC388">
            <v>0</v>
          </cell>
          <cell r="DJ388" t="str">
            <v>НКРКП</v>
          </cell>
          <cell r="DL388">
            <v>40942</v>
          </cell>
          <cell r="DM388">
            <v>28</v>
          </cell>
          <cell r="DT388">
            <v>780.97</v>
          </cell>
        </row>
        <row r="389">
          <cell r="W389">
            <v>501.22500000000002</v>
          </cell>
          <cell r="AF389">
            <v>39926</v>
          </cell>
          <cell r="AG389">
            <v>349</v>
          </cell>
          <cell r="AH389">
            <v>477.36688972941516</v>
          </cell>
          <cell r="AM389">
            <v>80.599999999999994</v>
          </cell>
          <cell r="AO389">
            <v>40398.735000000001</v>
          </cell>
          <cell r="AQ389">
            <v>38475.77131219086</v>
          </cell>
          <cell r="AU389">
            <v>0</v>
          </cell>
          <cell r="AW389">
            <v>0</v>
          </cell>
          <cell r="AY389">
            <v>26144.890023427597</v>
          </cell>
          <cell r="AZ389">
            <v>324.37828813185604</v>
          </cell>
          <cell r="BA389">
            <v>2572.1445565294089</v>
          </cell>
          <cell r="BB389">
            <v>31.912463480513761</v>
          </cell>
          <cell r="BC389">
            <v>0</v>
          </cell>
          <cell r="BD389">
            <v>0</v>
          </cell>
          <cell r="BG389">
            <v>0</v>
          </cell>
          <cell r="BH389">
            <v>0</v>
          </cell>
          <cell r="BI389">
            <v>2089.7373290660457</v>
          </cell>
          <cell r="BJ389">
            <v>25.927262147221413</v>
          </cell>
          <cell r="BK389">
            <v>0</v>
          </cell>
          <cell r="BL389">
            <v>0</v>
          </cell>
          <cell r="BM389">
            <v>5813.5210297117019</v>
          </cell>
          <cell r="BN389">
            <v>72.128052477812687</v>
          </cell>
          <cell r="BO389">
            <v>0</v>
          </cell>
          <cell r="BP389">
            <v>0</v>
          </cell>
          <cell r="BY389">
            <v>1445</v>
          </cell>
          <cell r="CF389">
            <v>12.204406592800838</v>
          </cell>
          <cell r="CG389">
            <v>2142.25</v>
          </cell>
          <cell r="CJ389">
            <v>0</v>
          </cell>
          <cell r="CK389">
            <v>0</v>
          </cell>
          <cell r="CL389">
            <v>0</v>
          </cell>
          <cell r="CM389">
            <v>0</v>
          </cell>
          <cell r="CN389">
            <v>0</v>
          </cell>
          <cell r="CO389">
            <v>0</v>
          </cell>
          <cell r="CX389">
            <v>0</v>
          </cell>
          <cell r="CY389">
            <v>0</v>
          </cell>
          <cell r="DB389">
            <v>0</v>
          </cell>
          <cell r="DC389">
            <v>0</v>
          </cell>
          <cell r="DJ389" t="str">
            <v>НКРКП</v>
          </cell>
          <cell r="DL389">
            <v>40942</v>
          </cell>
          <cell r="DM389">
            <v>28</v>
          </cell>
          <cell r="DT389">
            <v>780.97</v>
          </cell>
        </row>
        <row r="390">
          <cell r="W390">
            <v>178.37500000000003</v>
          </cell>
          <cell r="AF390">
            <v>39926</v>
          </cell>
          <cell r="AG390">
            <v>350</v>
          </cell>
          <cell r="AH390">
            <v>345.29921174147609</v>
          </cell>
          <cell r="AM390">
            <v>21141</v>
          </cell>
          <cell r="AO390">
            <v>3771025.8750000005</v>
          </cell>
          <cell r="AQ390">
            <v>7299970.6354265455</v>
          </cell>
          <cell r="AU390">
            <v>0</v>
          </cell>
          <cell r="AW390">
            <v>0</v>
          </cell>
          <cell r="AY390">
            <v>1999783.1731061118</v>
          </cell>
          <cell r="AZ390">
            <v>94.59264808221522</v>
          </cell>
          <cell r="BA390">
            <v>1601015.2039055333</v>
          </cell>
          <cell r="BB390">
            <v>75.730344066294563</v>
          </cell>
          <cell r="BC390">
            <v>0</v>
          </cell>
          <cell r="BD390">
            <v>0</v>
          </cell>
          <cell r="BG390">
            <v>0</v>
          </cell>
          <cell r="BH390">
            <v>0</v>
          </cell>
          <cell r="BI390">
            <v>626351.30521307851</v>
          </cell>
          <cell r="BJ390">
            <v>29.627326295495884</v>
          </cell>
          <cell r="BK390">
            <v>0</v>
          </cell>
          <cell r="BL390">
            <v>0</v>
          </cell>
          <cell r="BM390">
            <v>2350942.0454920009</v>
          </cell>
          <cell r="BN390">
            <v>111.20297268303301</v>
          </cell>
          <cell r="BO390">
            <v>0</v>
          </cell>
          <cell r="BP390">
            <v>0</v>
          </cell>
          <cell r="BY390">
            <v>1524</v>
          </cell>
          <cell r="CF390">
            <v>2749.5231440165426</v>
          </cell>
          <cell r="CG390">
            <v>727.32</v>
          </cell>
          <cell r="CJ390">
            <v>0</v>
          </cell>
          <cell r="CK390">
            <v>0</v>
          </cell>
          <cell r="CL390">
            <v>0</v>
          </cell>
          <cell r="CM390">
            <v>0</v>
          </cell>
          <cell r="CN390">
            <v>0</v>
          </cell>
          <cell r="CO390">
            <v>0</v>
          </cell>
          <cell r="CX390">
            <v>0</v>
          </cell>
          <cell r="CY390">
            <v>0</v>
          </cell>
          <cell r="DB390">
            <v>0</v>
          </cell>
          <cell r="DC390">
            <v>0</v>
          </cell>
          <cell r="DJ390" t="str">
            <v>НКРЕ</v>
          </cell>
          <cell r="DL390">
            <v>40526</v>
          </cell>
          <cell r="DM390">
            <v>1854</v>
          </cell>
          <cell r="DO390" t="str">
            <v>Тариф на теплову енергію</v>
          </cell>
          <cell r="DT390">
            <v>379.83</v>
          </cell>
        </row>
        <row r="391">
          <cell r="W391">
            <v>964.49166666666679</v>
          </cell>
          <cell r="AF391">
            <v>39926</v>
          </cell>
          <cell r="AG391">
            <v>351</v>
          </cell>
          <cell r="AH391">
            <v>513.22450607902738</v>
          </cell>
          <cell r="AM391">
            <v>8039</v>
          </cell>
          <cell r="AO391">
            <v>7753548.5083333347</v>
          </cell>
          <cell r="AQ391">
            <v>4125811.8043693011</v>
          </cell>
          <cell r="AU391">
            <v>0</v>
          </cell>
          <cell r="AW391">
            <v>0</v>
          </cell>
          <cell r="AY391">
            <v>2449373.3580309143</v>
          </cell>
          <cell r="AZ391">
            <v>304.6863239247312</v>
          </cell>
          <cell r="BA391">
            <v>285307.53085106384</v>
          </cell>
          <cell r="BB391">
            <v>35.490425531914894</v>
          </cell>
          <cell r="BC391">
            <v>0</v>
          </cell>
          <cell r="BD391">
            <v>0</v>
          </cell>
          <cell r="BG391">
            <v>0</v>
          </cell>
          <cell r="BH391">
            <v>0</v>
          </cell>
          <cell r="BI391">
            <v>225299.69452887538</v>
          </cell>
          <cell r="BJ391">
            <v>28.025835866261399</v>
          </cell>
          <cell r="BK391">
            <v>0</v>
          </cell>
          <cell r="BL391">
            <v>0</v>
          </cell>
          <cell r="BM391">
            <v>893960.62378419458</v>
          </cell>
          <cell r="BN391">
            <v>111.20296352583587</v>
          </cell>
          <cell r="BO391">
            <v>0</v>
          </cell>
          <cell r="BP391">
            <v>0</v>
          </cell>
          <cell r="BY391">
            <v>1524</v>
          </cell>
          <cell r="CF391">
            <v>1143.364853789667</v>
          </cell>
          <cell r="CG391">
            <v>2142.25</v>
          </cell>
          <cell r="CJ391">
            <v>0</v>
          </cell>
          <cell r="CK391">
            <v>0</v>
          </cell>
          <cell r="CL391">
            <v>0</v>
          </cell>
          <cell r="CM391">
            <v>0</v>
          </cell>
          <cell r="CN391">
            <v>0</v>
          </cell>
          <cell r="CO391">
            <v>0</v>
          </cell>
          <cell r="CX391">
            <v>0</v>
          </cell>
          <cell r="CY391">
            <v>0</v>
          </cell>
          <cell r="DB391">
            <v>0</v>
          </cell>
          <cell r="DC391">
            <v>0</v>
          </cell>
          <cell r="DJ391" t="str">
            <v>НКРКП</v>
          </cell>
          <cell r="DL391">
            <v>40942</v>
          </cell>
          <cell r="DM391">
            <v>28</v>
          </cell>
          <cell r="DT391">
            <v>853.5</v>
          </cell>
        </row>
        <row r="392">
          <cell r="W392">
            <v>964.49166666666679</v>
          </cell>
          <cell r="AF392">
            <v>39926</v>
          </cell>
          <cell r="AG392">
            <v>351</v>
          </cell>
          <cell r="AH392">
            <v>513.22442638623329</v>
          </cell>
          <cell r="AM392">
            <v>2723</v>
          </cell>
          <cell r="AO392">
            <v>2626310.8083333336</v>
          </cell>
          <cell r="AQ392">
            <v>1397510.1130497132</v>
          </cell>
          <cell r="AU392">
            <v>0</v>
          </cell>
          <cell r="AW392">
            <v>0</v>
          </cell>
          <cell r="AY392">
            <v>829660.86004704307</v>
          </cell>
          <cell r="AZ392">
            <v>304.6863239247312</v>
          </cell>
          <cell r="BA392">
            <v>96640.467495219884</v>
          </cell>
          <cell r="BB392">
            <v>35.490439770554495</v>
          </cell>
          <cell r="BC392">
            <v>0</v>
          </cell>
          <cell r="BD392">
            <v>0</v>
          </cell>
          <cell r="BG392">
            <v>0</v>
          </cell>
          <cell r="BH392">
            <v>0</v>
          </cell>
          <cell r="BI392">
            <v>76314.287762906315</v>
          </cell>
          <cell r="BJ392">
            <v>28.025812619502869</v>
          </cell>
          <cell r="BK392">
            <v>0</v>
          </cell>
          <cell r="BL392">
            <v>0</v>
          </cell>
          <cell r="BM392">
            <v>302806.19072657742</v>
          </cell>
          <cell r="BN392">
            <v>111.203154875717</v>
          </cell>
          <cell r="BO392">
            <v>0</v>
          </cell>
          <cell r="BP392">
            <v>0</v>
          </cell>
          <cell r="BY392">
            <v>1524</v>
          </cell>
          <cell r="CF392">
            <v>387.28479871492266</v>
          </cell>
          <cell r="CG392">
            <v>2142.25</v>
          </cell>
          <cell r="CJ392">
            <v>0</v>
          </cell>
          <cell r="CK392">
            <v>0</v>
          </cell>
          <cell r="CL392">
            <v>0</v>
          </cell>
          <cell r="CM392">
            <v>0</v>
          </cell>
          <cell r="CN392">
            <v>0</v>
          </cell>
          <cell r="CO392">
            <v>0</v>
          </cell>
          <cell r="CX392">
            <v>0</v>
          </cell>
          <cell r="CY392">
            <v>0</v>
          </cell>
          <cell r="DB392">
            <v>0</v>
          </cell>
          <cell r="DC392">
            <v>0</v>
          </cell>
          <cell r="DJ392" t="str">
            <v>НКРКП</v>
          </cell>
          <cell r="DL392">
            <v>40942</v>
          </cell>
          <cell r="DM392">
            <v>28</v>
          </cell>
          <cell r="DT392">
            <v>964.49</v>
          </cell>
        </row>
        <row r="393">
          <cell r="W393">
            <v>192.64166666666665</v>
          </cell>
          <cell r="AF393">
            <v>39926</v>
          </cell>
          <cell r="AG393">
            <v>350</v>
          </cell>
          <cell r="AH393">
            <v>345.29921174147603</v>
          </cell>
          <cell r="AM393">
            <v>11975</v>
          </cell>
          <cell r="AO393">
            <v>2306883.958333333</v>
          </cell>
          <cell r="AQ393">
            <v>4134958.0606041756</v>
          </cell>
          <cell r="AU393">
            <v>0</v>
          </cell>
          <cell r="AW393">
            <v>0</v>
          </cell>
          <cell r="AY393">
            <v>1132746.960784527</v>
          </cell>
          <cell r="AZ393">
            <v>94.592648082215206</v>
          </cell>
          <cell r="BA393">
            <v>906870.87019387737</v>
          </cell>
          <cell r="BB393">
            <v>75.730344066294563</v>
          </cell>
          <cell r="BC393">
            <v>0</v>
          </cell>
          <cell r="BD393">
            <v>0</v>
          </cell>
          <cell r="BG393">
            <v>0</v>
          </cell>
          <cell r="BH393">
            <v>0</v>
          </cell>
          <cell r="BI393">
            <v>354787.23238856322</v>
          </cell>
          <cell r="BJ393">
            <v>29.627326295495884</v>
          </cell>
          <cell r="BK393">
            <v>0</v>
          </cell>
          <cell r="BL393">
            <v>0</v>
          </cell>
          <cell r="BM393">
            <v>1331655.5978793202</v>
          </cell>
          <cell r="BN393">
            <v>111.202972683033</v>
          </cell>
          <cell r="BO393">
            <v>0</v>
          </cell>
          <cell r="BP393">
            <v>0</v>
          </cell>
          <cell r="BY393">
            <v>1524</v>
          </cell>
          <cell r="CF393">
            <v>1557.4258383992287</v>
          </cell>
          <cell r="CG393">
            <v>727.32</v>
          </cell>
          <cell r="CJ393">
            <v>0</v>
          </cell>
          <cell r="CK393">
            <v>0</v>
          </cell>
          <cell r="CL393">
            <v>0</v>
          </cell>
          <cell r="CM393">
            <v>0</v>
          </cell>
          <cell r="CN393">
            <v>0</v>
          </cell>
          <cell r="CO393">
            <v>0</v>
          </cell>
          <cell r="CX393">
            <v>0</v>
          </cell>
          <cell r="CY393">
            <v>0</v>
          </cell>
          <cell r="DB393">
            <v>0</v>
          </cell>
          <cell r="DC393">
            <v>0</v>
          </cell>
          <cell r="DJ393" t="str">
            <v>НКРЕ</v>
          </cell>
          <cell r="DL393">
            <v>40526</v>
          </cell>
          <cell r="DM393">
            <v>1854</v>
          </cell>
          <cell r="DO393" t="str">
            <v>Тариф на теплову енергію</v>
          </cell>
          <cell r="DT393">
            <v>240.8</v>
          </cell>
        </row>
        <row r="394">
          <cell r="W394">
            <v>934.41666666666663</v>
          </cell>
          <cell r="AF394">
            <v>39926</v>
          </cell>
          <cell r="AG394">
            <v>351</v>
          </cell>
          <cell r="AH394">
            <v>513.22450607902738</v>
          </cell>
          <cell r="AM394">
            <v>2652</v>
          </cell>
          <cell r="AO394">
            <v>2478073</v>
          </cell>
          <cell r="AQ394">
            <v>1361071.3901215806</v>
          </cell>
          <cell r="AU394">
            <v>0</v>
          </cell>
          <cell r="AW394">
            <v>0</v>
          </cell>
          <cell r="AY394">
            <v>808028.13104838715</v>
          </cell>
          <cell r="AZ394">
            <v>304.6863239247312</v>
          </cell>
          <cell r="BA394">
            <v>94120.608510638296</v>
          </cell>
          <cell r="BB394">
            <v>35.490425531914894</v>
          </cell>
          <cell r="BC394">
            <v>0</v>
          </cell>
          <cell r="BD394">
            <v>0</v>
          </cell>
          <cell r="BG394">
            <v>0</v>
          </cell>
          <cell r="BH394">
            <v>0</v>
          </cell>
          <cell r="BI394">
            <v>74324.516717325227</v>
          </cell>
          <cell r="BJ394">
            <v>28.025835866261399</v>
          </cell>
          <cell r="BK394">
            <v>0</v>
          </cell>
          <cell r="BL394">
            <v>0</v>
          </cell>
          <cell r="BM394">
            <v>294910.25927051675</v>
          </cell>
          <cell r="BN394">
            <v>111.20296352583588</v>
          </cell>
          <cell r="BO394">
            <v>0</v>
          </cell>
          <cell r="BP394">
            <v>0</v>
          </cell>
          <cell r="BY394">
            <v>1524</v>
          </cell>
          <cell r="CF394">
            <v>377.1866640440598</v>
          </cell>
          <cell r="CG394">
            <v>2142.25</v>
          </cell>
          <cell r="CJ394">
            <v>0</v>
          </cell>
          <cell r="CK394">
            <v>0</v>
          </cell>
          <cell r="CL394">
            <v>0</v>
          </cell>
          <cell r="CM394">
            <v>0</v>
          </cell>
          <cell r="CN394">
            <v>0</v>
          </cell>
          <cell r="CO394">
            <v>0</v>
          </cell>
          <cell r="CX394">
            <v>0</v>
          </cell>
          <cell r="CY394">
            <v>0</v>
          </cell>
          <cell r="DB394">
            <v>0</v>
          </cell>
          <cell r="DC394">
            <v>0</v>
          </cell>
          <cell r="DJ394" t="str">
            <v>НКРКП</v>
          </cell>
          <cell r="DL394">
            <v>40942</v>
          </cell>
          <cell r="DM394">
            <v>28</v>
          </cell>
          <cell r="DT394">
            <v>999.9</v>
          </cell>
        </row>
        <row r="395">
          <cell r="W395">
            <v>934.41666666666663</v>
          </cell>
          <cell r="AF395">
            <v>39926</v>
          </cell>
          <cell r="AG395">
            <v>351</v>
          </cell>
          <cell r="AH395">
            <v>513.22442638623329</v>
          </cell>
          <cell r="AM395">
            <v>28</v>
          </cell>
          <cell r="AO395">
            <v>26163.666666666664</v>
          </cell>
          <cell r="AQ395">
            <v>14370.283938814533</v>
          </cell>
          <cell r="AU395">
            <v>0</v>
          </cell>
          <cell r="AW395">
            <v>0</v>
          </cell>
          <cell r="AY395">
            <v>8531.2170698924747</v>
          </cell>
          <cell r="AZ395">
            <v>304.68632392473125</v>
          </cell>
          <cell r="BA395">
            <v>993.73231357552595</v>
          </cell>
          <cell r="BB395">
            <v>35.490439770554495</v>
          </cell>
          <cell r="BC395">
            <v>0</v>
          </cell>
          <cell r="BD395">
            <v>0</v>
          </cell>
          <cell r="BG395">
            <v>0</v>
          </cell>
          <cell r="BH395">
            <v>0</v>
          </cell>
          <cell r="BI395">
            <v>784.72275334608048</v>
          </cell>
          <cell r="BJ395">
            <v>28.025812619502876</v>
          </cell>
          <cell r="BK395">
            <v>0</v>
          </cell>
          <cell r="BL395">
            <v>0</v>
          </cell>
          <cell r="BM395">
            <v>3113.688336520077</v>
          </cell>
          <cell r="BN395">
            <v>111.20315487571703</v>
          </cell>
          <cell r="BO395">
            <v>0</v>
          </cell>
          <cell r="BP395">
            <v>0</v>
          </cell>
          <cell r="BY395">
            <v>1524</v>
          </cell>
          <cell r="CF395">
            <v>3.9823629687909787</v>
          </cell>
          <cell r="CG395">
            <v>2142.25</v>
          </cell>
          <cell r="CJ395">
            <v>0</v>
          </cell>
          <cell r="CK395">
            <v>0</v>
          </cell>
          <cell r="CL395">
            <v>0</v>
          </cell>
          <cell r="CM395">
            <v>0</v>
          </cell>
          <cell r="CN395">
            <v>0</v>
          </cell>
          <cell r="CO395">
            <v>0</v>
          </cell>
          <cell r="CX395">
            <v>0</v>
          </cell>
          <cell r="CY395">
            <v>0</v>
          </cell>
          <cell r="DB395">
            <v>0</v>
          </cell>
          <cell r="DC395">
            <v>0</v>
          </cell>
          <cell r="DJ395" t="str">
            <v>НКРКП</v>
          </cell>
          <cell r="DL395">
            <v>40942</v>
          </cell>
          <cell r="DM395">
            <v>28</v>
          </cell>
          <cell r="DT395">
            <v>999.9</v>
          </cell>
        </row>
        <row r="396">
          <cell r="W396">
            <v>192.64166666666665</v>
          </cell>
          <cell r="AF396">
            <v>39926</v>
          </cell>
          <cell r="AG396">
            <v>350</v>
          </cell>
          <cell r="AH396">
            <v>345.29921174147609</v>
          </cell>
          <cell r="AM396">
            <v>6199</v>
          </cell>
          <cell r="AO396">
            <v>1194185.6916666667</v>
          </cell>
          <cell r="AQ396">
            <v>2140509.8135854104</v>
          </cell>
          <cell r="AU396">
            <v>0</v>
          </cell>
          <cell r="AW396">
            <v>0</v>
          </cell>
          <cell r="AY396">
            <v>586379.82546165213</v>
          </cell>
          <cell r="AZ396">
            <v>94.59264808221522</v>
          </cell>
          <cell r="BA396">
            <v>469452.40286696004</v>
          </cell>
          <cell r="BB396">
            <v>75.730344066294563</v>
          </cell>
          <cell r="BC396">
            <v>0</v>
          </cell>
          <cell r="BD396">
            <v>0</v>
          </cell>
          <cell r="BG396">
            <v>0</v>
          </cell>
          <cell r="BH396">
            <v>0</v>
          </cell>
          <cell r="BI396">
            <v>183659.79570577902</v>
          </cell>
          <cell r="BJ396">
            <v>29.627326295495891</v>
          </cell>
          <cell r="BK396">
            <v>0</v>
          </cell>
          <cell r="BL396">
            <v>0</v>
          </cell>
          <cell r="BM396">
            <v>689347.22766212164</v>
          </cell>
          <cell r="BN396">
            <v>111.20297268303301</v>
          </cell>
          <cell r="BO396">
            <v>0</v>
          </cell>
          <cell r="BP396">
            <v>0</v>
          </cell>
          <cell r="BY396">
            <v>1524</v>
          </cell>
          <cell r="CF396">
            <v>806.2198557191499</v>
          </cell>
          <cell r="CG396">
            <v>727.32</v>
          </cell>
          <cell r="CJ396">
            <v>0</v>
          </cell>
          <cell r="CK396">
            <v>0</v>
          </cell>
          <cell r="CL396">
            <v>0</v>
          </cell>
          <cell r="CM396">
            <v>0</v>
          </cell>
          <cell r="CN396">
            <v>0</v>
          </cell>
          <cell r="CO396">
            <v>0</v>
          </cell>
          <cell r="CX396">
            <v>0</v>
          </cell>
          <cell r="CY396">
            <v>0</v>
          </cell>
          <cell r="DB396">
            <v>0</v>
          </cell>
          <cell r="DC396">
            <v>0</v>
          </cell>
          <cell r="DJ396" t="str">
            <v>НКРЕ</v>
          </cell>
          <cell r="DL396">
            <v>40526</v>
          </cell>
          <cell r="DM396">
            <v>1854</v>
          </cell>
          <cell r="DO396" t="str">
            <v>Тариф на теплову енергію</v>
          </cell>
          <cell r="DT396">
            <v>240.8</v>
          </cell>
        </row>
        <row r="397">
          <cell r="W397">
            <v>934.41666666666663</v>
          </cell>
          <cell r="AF397">
            <v>39926</v>
          </cell>
          <cell r="AG397">
            <v>351</v>
          </cell>
          <cell r="AH397">
            <v>513.22450607902738</v>
          </cell>
          <cell r="AM397">
            <v>1544</v>
          </cell>
          <cell r="AO397">
            <v>1442739.3333333333</v>
          </cell>
          <cell r="AQ397">
            <v>792418.63738601829</v>
          </cell>
          <cell r="AU397">
            <v>0</v>
          </cell>
          <cell r="AW397">
            <v>0</v>
          </cell>
          <cell r="AY397">
            <v>470435.68413978501</v>
          </cell>
          <cell r="AZ397">
            <v>304.6863239247312</v>
          </cell>
          <cell r="BA397">
            <v>54797.2170212766</v>
          </cell>
          <cell r="BB397">
            <v>35.490425531914894</v>
          </cell>
          <cell r="BC397">
            <v>0</v>
          </cell>
          <cell r="BD397">
            <v>0</v>
          </cell>
          <cell r="BG397">
            <v>0</v>
          </cell>
          <cell r="BH397">
            <v>0</v>
          </cell>
          <cell r="BI397">
            <v>43271.890577507605</v>
          </cell>
          <cell r="BJ397">
            <v>28.025835866261403</v>
          </cell>
          <cell r="BK397">
            <v>0</v>
          </cell>
          <cell r="BL397">
            <v>0</v>
          </cell>
          <cell r="BM397">
            <v>171697.3756838906</v>
          </cell>
          <cell r="BN397">
            <v>111.20296352583588</v>
          </cell>
          <cell r="BO397">
            <v>0</v>
          </cell>
          <cell r="BP397">
            <v>0</v>
          </cell>
          <cell r="BY397">
            <v>1524</v>
          </cell>
          <cell r="CF397">
            <v>219.59887227904539</v>
          </cell>
          <cell r="CG397">
            <v>2142.25</v>
          </cell>
          <cell r="CJ397">
            <v>0</v>
          </cell>
          <cell r="CK397">
            <v>0</v>
          </cell>
          <cell r="CL397">
            <v>0</v>
          </cell>
          <cell r="CM397">
            <v>0</v>
          </cell>
          <cell r="CN397">
            <v>0</v>
          </cell>
          <cell r="CO397">
            <v>0</v>
          </cell>
          <cell r="CX397">
            <v>0</v>
          </cell>
          <cell r="CY397">
            <v>0</v>
          </cell>
          <cell r="DB397">
            <v>0</v>
          </cell>
          <cell r="DC397">
            <v>0</v>
          </cell>
          <cell r="DJ397" t="str">
            <v>НКРКП</v>
          </cell>
          <cell r="DL397">
            <v>40942</v>
          </cell>
          <cell r="DM397">
            <v>28</v>
          </cell>
          <cell r="DT397">
            <v>999.9</v>
          </cell>
        </row>
        <row r="398">
          <cell r="W398">
            <v>934.41666666666663</v>
          </cell>
          <cell r="AF398">
            <v>39926</v>
          </cell>
          <cell r="AG398">
            <v>351</v>
          </cell>
          <cell r="AH398">
            <v>513.22442638623329</v>
          </cell>
          <cell r="AM398">
            <v>21</v>
          </cell>
          <cell r="AO398">
            <v>19622.75</v>
          </cell>
          <cell r="AQ398">
            <v>10777.712954110899</v>
          </cell>
          <cell r="AU398">
            <v>0</v>
          </cell>
          <cell r="AW398">
            <v>0</v>
          </cell>
          <cell r="AY398">
            <v>6398.4128024193551</v>
          </cell>
          <cell r="AZ398">
            <v>304.6863239247312</v>
          </cell>
          <cell r="BA398">
            <v>745.29923518164435</v>
          </cell>
          <cell r="BB398">
            <v>35.490439770554495</v>
          </cell>
          <cell r="BC398">
            <v>0</v>
          </cell>
          <cell r="BD398">
            <v>0</v>
          </cell>
          <cell r="BG398">
            <v>0</v>
          </cell>
          <cell r="BH398">
            <v>0</v>
          </cell>
          <cell r="BI398">
            <v>588.54206500956025</v>
          </cell>
          <cell r="BJ398">
            <v>28.025812619502869</v>
          </cell>
          <cell r="BK398">
            <v>0</v>
          </cell>
          <cell r="BL398">
            <v>0</v>
          </cell>
          <cell r="BM398">
            <v>2335.2662523900572</v>
          </cell>
          <cell r="BN398">
            <v>111.203154875717</v>
          </cell>
          <cell r="BO398">
            <v>0</v>
          </cell>
          <cell r="BP398">
            <v>0</v>
          </cell>
          <cell r="BY398">
            <v>1524</v>
          </cell>
          <cell r="CF398">
            <v>2.9867722265932337</v>
          </cell>
          <cell r="CG398">
            <v>2142.25</v>
          </cell>
          <cell r="CJ398">
            <v>0</v>
          </cell>
          <cell r="CK398">
            <v>0</v>
          </cell>
          <cell r="CL398">
            <v>0</v>
          </cell>
          <cell r="CM398">
            <v>0</v>
          </cell>
          <cell r="CN398">
            <v>0</v>
          </cell>
          <cell r="CO398">
            <v>0</v>
          </cell>
          <cell r="CX398">
            <v>0</v>
          </cell>
          <cell r="CY398">
            <v>0</v>
          </cell>
          <cell r="DB398">
            <v>0</v>
          </cell>
          <cell r="DC398">
            <v>0</v>
          </cell>
          <cell r="DJ398" t="str">
            <v>НКРКП</v>
          </cell>
          <cell r="DL398">
            <v>40942</v>
          </cell>
          <cell r="DM398">
            <v>28</v>
          </cell>
          <cell r="DT398">
            <v>999.9</v>
          </cell>
        </row>
        <row r="399">
          <cell r="W399">
            <v>192.64166666666665</v>
          </cell>
          <cell r="AF399">
            <v>39926</v>
          </cell>
          <cell r="AG399">
            <v>350</v>
          </cell>
          <cell r="AH399">
            <v>345.29921174147603</v>
          </cell>
          <cell r="AM399">
            <v>889</v>
          </cell>
          <cell r="AO399">
            <v>171258.44166666665</v>
          </cell>
          <cell r="AQ399">
            <v>306970.9992381722</v>
          </cell>
          <cell r="AU399">
            <v>0</v>
          </cell>
          <cell r="AW399">
            <v>0</v>
          </cell>
          <cell r="AY399">
            <v>84092.864145089319</v>
          </cell>
          <cell r="AZ399">
            <v>94.592648082215206</v>
          </cell>
          <cell r="BA399">
            <v>67324.275874935862</v>
          </cell>
          <cell r="BB399">
            <v>75.730344066294563</v>
          </cell>
          <cell r="BC399">
            <v>0</v>
          </cell>
          <cell r="BD399">
            <v>0</v>
          </cell>
          <cell r="BG399">
            <v>0</v>
          </cell>
          <cell r="BH399">
            <v>0</v>
          </cell>
          <cell r="BI399">
            <v>26338.693076695843</v>
          </cell>
          <cell r="BJ399">
            <v>29.627326295495887</v>
          </cell>
          <cell r="BK399">
            <v>0</v>
          </cell>
          <cell r="BL399">
            <v>0</v>
          </cell>
          <cell r="BM399">
            <v>98859.442715216341</v>
          </cell>
          <cell r="BN399">
            <v>111.20297268303301</v>
          </cell>
          <cell r="BO399">
            <v>0</v>
          </cell>
          <cell r="BP399">
            <v>0</v>
          </cell>
          <cell r="BY399">
            <v>1524</v>
          </cell>
          <cell r="CF399">
            <v>115.62017288826007</v>
          </cell>
          <cell r="CG399">
            <v>727.32</v>
          </cell>
          <cell r="CJ399">
            <v>0</v>
          </cell>
          <cell r="CK399">
            <v>0</v>
          </cell>
          <cell r="CL399">
            <v>0</v>
          </cell>
          <cell r="CM399">
            <v>0</v>
          </cell>
          <cell r="CN399">
            <v>0</v>
          </cell>
          <cell r="CO399">
            <v>0</v>
          </cell>
          <cell r="CX399">
            <v>0</v>
          </cell>
          <cell r="CY399">
            <v>0</v>
          </cell>
          <cell r="DB399">
            <v>0</v>
          </cell>
          <cell r="DC399">
            <v>0</v>
          </cell>
          <cell r="DJ399" t="str">
            <v>НКРЕ</v>
          </cell>
          <cell r="DL399">
            <v>40526</v>
          </cell>
          <cell r="DM399">
            <v>1854</v>
          </cell>
          <cell r="DO399" t="str">
            <v>Тариф на теплову енергію</v>
          </cell>
          <cell r="DT399">
            <v>240.8</v>
          </cell>
        </row>
        <row r="400">
          <cell r="W400">
            <v>934.41666666666663</v>
          </cell>
          <cell r="AF400">
            <v>39926</v>
          </cell>
          <cell r="AG400">
            <v>351</v>
          </cell>
          <cell r="AH400">
            <v>513.22450607902738</v>
          </cell>
          <cell r="AM400">
            <v>1157</v>
          </cell>
          <cell r="AO400">
            <v>1081120.0833333333</v>
          </cell>
          <cell r="AQ400">
            <v>593800.7535334347</v>
          </cell>
          <cell r="AU400">
            <v>0</v>
          </cell>
          <cell r="AW400">
            <v>0</v>
          </cell>
          <cell r="AY400">
            <v>352522.07678091398</v>
          </cell>
          <cell r="AZ400">
            <v>304.6863239247312</v>
          </cell>
          <cell r="BA400">
            <v>41062.422340425532</v>
          </cell>
          <cell r="BB400">
            <v>35.490425531914894</v>
          </cell>
          <cell r="BC400">
            <v>0</v>
          </cell>
          <cell r="BD400">
            <v>0</v>
          </cell>
          <cell r="BG400">
            <v>0</v>
          </cell>
          <cell r="BH400">
            <v>0</v>
          </cell>
          <cell r="BI400">
            <v>32425.892097264441</v>
          </cell>
          <cell r="BJ400">
            <v>28.025835866261399</v>
          </cell>
          <cell r="BK400">
            <v>0</v>
          </cell>
          <cell r="BL400">
            <v>0</v>
          </cell>
          <cell r="BM400">
            <v>128661.82879939211</v>
          </cell>
          <cell r="BN400">
            <v>111.20296352583588</v>
          </cell>
          <cell r="BO400">
            <v>0</v>
          </cell>
          <cell r="BP400">
            <v>0</v>
          </cell>
          <cell r="BY400">
            <v>1524</v>
          </cell>
          <cell r="CF400">
            <v>164.55692696039864</v>
          </cell>
          <cell r="CG400">
            <v>2142.25</v>
          </cell>
          <cell r="CJ400">
            <v>0</v>
          </cell>
          <cell r="CK400">
            <v>0</v>
          </cell>
          <cell r="CL400">
            <v>0</v>
          </cell>
          <cell r="CM400">
            <v>0</v>
          </cell>
          <cell r="CN400">
            <v>0</v>
          </cell>
          <cell r="CO400">
            <v>0</v>
          </cell>
          <cell r="CX400">
            <v>0</v>
          </cell>
          <cell r="CY400">
            <v>0</v>
          </cell>
          <cell r="DB400">
            <v>0</v>
          </cell>
          <cell r="DC400">
            <v>0</v>
          </cell>
          <cell r="DJ400" t="str">
            <v>НКРКП</v>
          </cell>
          <cell r="DL400">
            <v>40942</v>
          </cell>
          <cell r="DM400">
            <v>28</v>
          </cell>
          <cell r="DT400">
            <v>999.9</v>
          </cell>
        </row>
        <row r="401">
          <cell r="W401">
            <v>934.41666666666663</v>
          </cell>
          <cell r="AF401">
            <v>39926</v>
          </cell>
          <cell r="AG401">
            <v>351</v>
          </cell>
          <cell r="AH401">
            <v>513.22442638623329</v>
          </cell>
          <cell r="AM401">
            <v>61</v>
          </cell>
          <cell r="AO401">
            <v>56999.416666666664</v>
          </cell>
          <cell r="AQ401">
            <v>31306.690009560232</v>
          </cell>
          <cell r="AU401">
            <v>0</v>
          </cell>
          <cell r="AW401">
            <v>0</v>
          </cell>
          <cell r="AY401">
            <v>18585.865759408603</v>
          </cell>
          <cell r="AZ401">
            <v>304.6863239247312</v>
          </cell>
          <cell r="BA401">
            <v>2164.9168260038241</v>
          </cell>
          <cell r="BB401">
            <v>35.490439770554495</v>
          </cell>
          <cell r="BC401">
            <v>0</v>
          </cell>
          <cell r="BD401">
            <v>0</v>
          </cell>
          <cell r="BG401">
            <v>0</v>
          </cell>
          <cell r="BH401">
            <v>0</v>
          </cell>
          <cell r="BI401">
            <v>1709.574569789675</v>
          </cell>
          <cell r="BJ401">
            <v>28.025812619502869</v>
          </cell>
          <cell r="BK401">
            <v>0</v>
          </cell>
          <cell r="BL401">
            <v>0</v>
          </cell>
          <cell r="BM401">
            <v>6783.3924474187379</v>
          </cell>
          <cell r="BN401">
            <v>111.20315487571702</v>
          </cell>
          <cell r="BO401">
            <v>0</v>
          </cell>
          <cell r="BP401">
            <v>0</v>
          </cell>
          <cell r="BY401">
            <v>1524</v>
          </cell>
          <cell r="CF401">
            <v>8.6758621820089168</v>
          </cell>
          <cell r="CG401">
            <v>2142.25</v>
          </cell>
          <cell r="CJ401">
            <v>0</v>
          </cell>
          <cell r="CK401">
            <v>0</v>
          </cell>
          <cell r="CL401">
            <v>0</v>
          </cell>
          <cell r="CM401">
            <v>0</v>
          </cell>
          <cell r="CN401">
            <v>0</v>
          </cell>
          <cell r="CO401">
            <v>0</v>
          </cell>
          <cell r="CX401">
            <v>0</v>
          </cell>
          <cell r="CY401">
            <v>0</v>
          </cell>
          <cell r="DB401">
            <v>0</v>
          </cell>
          <cell r="DC401">
            <v>0</v>
          </cell>
          <cell r="DJ401" t="str">
            <v>НКРКП</v>
          </cell>
          <cell r="DL401">
            <v>40942</v>
          </cell>
          <cell r="DM401">
            <v>28</v>
          </cell>
          <cell r="DT401">
            <v>999.9</v>
          </cell>
        </row>
        <row r="402">
          <cell r="W402">
            <v>192.64166666666665</v>
          </cell>
          <cell r="AF402">
            <v>39926</v>
          </cell>
          <cell r="AG402">
            <v>350</v>
          </cell>
          <cell r="AH402">
            <v>345.29921174147609</v>
          </cell>
          <cell r="AM402">
            <v>15837</v>
          </cell>
          <cell r="AO402">
            <v>3050866.0749999997</v>
          </cell>
          <cell r="AQ402">
            <v>5468503.6163497567</v>
          </cell>
          <cell r="AU402">
            <v>0</v>
          </cell>
          <cell r="AW402">
            <v>0</v>
          </cell>
          <cell r="AY402">
            <v>1498063.7676780424</v>
          </cell>
          <cell r="AZ402">
            <v>94.59264808221522</v>
          </cell>
          <cell r="BA402">
            <v>1199341.458977907</v>
          </cell>
          <cell r="BB402">
            <v>75.730344066294563</v>
          </cell>
          <cell r="BC402">
            <v>0</v>
          </cell>
          <cell r="BD402">
            <v>0</v>
          </cell>
          <cell r="BG402">
            <v>0</v>
          </cell>
          <cell r="BH402">
            <v>0</v>
          </cell>
          <cell r="BI402">
            <v>469207.9665417684</v>
          </cell>
          <cell r="BJ402">
            <v>29.627326295495891</v>
          </cell>
          <cell r="BK402">
            <v>0</v>
          </cell>
          <cell r="BL402">
            <v>0</v>
          </cell>
          <cell r="BM402">
            <v>1761121.4783811937</v>
          </cell>
          <cell r="BN402">
            <v>111.20297268303301</v>
          </cell>
          <cell r="BO402">
            <v>0</v>
          </cell>
          <cell r="BP402">
            <v>0</v>
          </cell>
          <cell r="BY402">
            <v>1524</v>
          </cell>
          <cell r="CF402">
            <v>2059.7037998103206</v>
          </cell>
          <cell r="CG402">
            <v>727.32</v>
          </cell>
          <cell r="CJ402">
            <v>0</v>
          </cell>
          <cell r="CK402">
            <v>0</v>
          </cell>
          <cell r="CL402">
            <v>0</v>
          </cell>
          <cell r="CM402">
            <v>0</v>
          </cell>
          <cell r="CN402">
            <v>0</v>
          </cell>
          <cell r="CO402">
            <v>0</v>
          </cell>
          <cell r="CX402">
            <v>0</v>
          </cell>
          <cell r="CY402">
            <v>0</v>
          </cell>
          <cell r="DB402">
            <v>0</v>
          </cell>
          <cell r="DC402">
            <v>0</v>
          </cell>
          <cell r="DJ402" t="str">
            <v>НКРЕ</v>
          </cell>
          <cell r="DL402">
            <v>40526</v>
          </cell>
          <cell r="DM402">
            <v>1854</v>
          </cell>
          <cell r="DO402" t="str">
            <v>Тариф на теплову енергію</v>
          </cell>
          <cell r="DT402">
            <v>240.8</v>
          </cell>
        </row>
        <row r="403">
          <cell r="W403">
            <v>934.41666666666663</v>
          </cell>
          <cell r="AF403">
            <v>39926</v>
          </cell>
          <cell r="AG403">
            <v>351</v>
          </cell>
          <cell r="AH403">
            <v>513.22450607902749</v>
          </cell>
          <cell r="AM403">
            <v>4850</v>
          </cell>
          <cell r="AO403">
            <v>4531920.833333333</v>
          </cell>
          <cell r="AQ403">
            <v>2489138.8544832831</v>
          </cell>
          <cell r="AU403">
            <v>0</v>
          </cell>
          <cell r="AW403">
            <v>0</v>
          </cell>
          <cell r="AY403">
            <v>1477728.6710349463</v>
          </cell>
          <cell r="AZ403">
            <v>304.6863239247312</v>
          </cell>
          <cell r="BA403">
            <v>172128.56382978725</v>
          </cell>
          <cell r="BB403">
            <v>35.490425531914894</v>
          </cell>
          <cell r="BC403">
            <v>0</v>
          </cell>
          <cell r="BD403">
            <v>0</v>
          </cell>
          <cell r="BG403">
            <v>0</v>
          </cell>
          <cell r="BH403">
            <v>0</v>
          </cell>
          <cell r="BI403">
            <v>135925.30395136779</v>
          </cell>
          <cell r="BJ403">
            <v>28.025835866261399</v>
          </cell>
          <cell r="BK403">
            <v>0</v>
          </cell>
          <cell r="BL403">
            <v>0</v>
          </cell>
          <cell r="BM403">
            <v>539334.37310030404</v>
          </cell>
          <cell r="BN403">
            <v>111.20296352583588</v>
          </cell>
          <cell r="BO403">
            <v>0</v>
          </cell>
          <cell r="BP403">
            <v>0</v>
          </cell>
          <cell r="BY403">
            <v>1524</v>
          </cell>
          <cell r="CF403">
            <v>689.80215709415165</v>
          </cell>
          <cell r="CG403">
            <v>2142.25</v>
          </cell>
          <cell r="CJ403">
            <v>0</v>
          </cell>
          <cell r="CK403">
            <v>0</v>
          </cell>
          <cell r="CL403">
            <v>0</v>
          </cell>
          <cell r="CM403">
            <v>0</v>
          </cell>
          <cell r="CN403">
            <v>0</v>
          </cell>
          <cell r="CO403">
            <v>0</v>
          </cell>
          <cell r="CX403">
            <v>0</v>
          </cell>
          <cell r="CY403">
            <v>0</v>
          </cell>
          <cell r="DB403">
            <v>0</v>
          </cell>
          <cell r="DC403">
            <v>0</v>
          </cell>
          <cell r="DJ403" t="str">
            <v>НКРКП</v>
          </cell>
          <cell r="DL403">
            <v>40942</v>
          </cell>
          <cell r="DM403">
            <v>28</v>
          </cell>
          <cell r="DT403">
            <v>999.9</v>
          </cell>
        </row>
        <row r="404">
          <cell r="W404">
            <v>934.41666666666663</v>
          </cell>
          <cell r="AF404">
            <v>39926</v>
          </cell>
          <cell r="AG404">
            <v>351</v>
          </cell>
          <cell r="AH404">
            <v>513.22442638623329</v>
          </cell>
          <cell r="AM404">
            <v>1281</v>
          </cell>
          <cell r="AO404">
            <v>1196987.75</v>
          </cell>
          <cell r="AQ404">
            <v>657440.49020076485</v>
          </cell>
          <cell r="AU404">
            <v>0</v>
          </cell>
          <cell r="AW404">
            <v>0</v>
          </cell>
          <cell r="AY404">
            <v>390303.18094758061</v>
          </cell>
          <cell r="AZ404">
            <v>304.68632392473114</v>
          </cell>
          <cell r="BA404">
            <v>45463.25334608031</v>
          </cell>
          <cell r="BB404">
            <v>35.490439770554495</v>
          </cell>
          <cell r="BC404">
            <v>0</v>
          </cell>
          <cell r="BD404">
            <v>0</v>
          </cell>
          <cell r="BG404">
            <v>0</v>
          </cell>
          <cell r="BH404">
            <v>0</v>
          </cell>
          <cell r="BI404">
            <v>35901.065965583177</v>
          </cell>
          <cell r="BJ404">
            <v>28.025812619502869</v>
          </cell>
          <cell r="BK404">
            <v>0</v>
          </cell>
          <cell r="BL404">
            <v>0</v>
          </cell>
          <cell r="BM404">
            <v>142451.24139579351</v>
          </cell>
          <cell r="BN404">
            <v>111.20315487571702</v>
          </cell>
          <cell r="BO404">
            <v>0</v>
          </cell>
          <cell r="BP404">
            <v>0</v>
          </cell>
          <cell r="BY404">
            <v>1524</v>
          </cell>
          <cell r="CF404">
            <v>182.19310582218725</v>
          </cell>
          <cell r="CG404">
            <v>2142.25</v>
          </cell>
          <cell r="CJ404">
            <v>0</v>
          </cell>
          <cell r="CK404">
            <v>0</v>
          </cell>
          <cell r="CL404">
            <v>0</v>
          </cell>
          <cell r="CM404">
            <v>0</v>
          </cell>
          <cell r="CN404">
            <v>0</v>
          </cell>
          <cell r="CO404">
            <v>0</v>
          </cell>
          <cell r="CX404">
            <v>0</v>
          </cell>
          <cell r="CY404">
            <v>0</v>
          </cell>
          <cell r="DB404">
            <v>0</v>
          </cell>
          <cell r="DC404">
            <v>0</v>
          </cell>
          <cell r="DJ404" t="str">
            <v>НКРКП</v>
          </cell>
          <cell r="DL404">
            <v>40942</v>
          </cell>
          <cell r="DM404">
            <v>28</v>
          </cell>
          <cell r="DT404">
            <v>999.9</v>
          </cell>
        </row>
        <row r="405">
          <cell r="W405">
            <v>205.10833333333335</v>
          </cell>
          <cell r="AF405">
            <v>39926</v>
          </cell>
          <cell r="AG405">
            <v>350</v>
          </cell>
          <cell r="AH405">
            <v>345.29921174147609</v>
          </cell>
          <cell r="AM405">
            <v>6779</v>
          </cell>
          <cell r="AO405">
            <v>1390429.3916666668</v>
          </cell>
          <cell r="AQ405">
            <v>2340783.3563954663</v>
          </cell>
          <cell r="AU405">
            <v>0</v>
          </cell>
          <cell r="AW405">
            <v>0</v>
          </cell>
          <cell r="AY405">
            <v>641243.56134933699</v>
          </cell>
          <cell r="AZ405">
            <v>94.59264808221522</v>
          </cell>
          <cell r="BA405">
            <v>513376.00242541084</v>
          </cell>
          <cell r="BB405">
            <v>75.730344066294563</v>
          </cell>
          <cell r="BC405">
            <v>0</v>
          </cell>
          <cell r="BD405">
            <v>0</v>
          </cell>
          <cell r="BG405">
            <v>0</v>
          </cell>
          <cell r="BH405">
            <v>0</v>
          </cell>
          <cell r="BI405">
            <v>200843.64495716663</v>
          </cell>
          <cell r="BJ405">
            <v>29.627326295495887</v>
          </cell>
          <cell r="BK405">
            <v>0</v>
          </cell>
          <cell r="BL405">
            <v>0</v>
          </cell>
          <cell r="BM405">
            <v>753844.95181828074</v>
          </cell>
          <cell r="BN405">
            <v>111.20297268303301</v>
          </cell>
          <cell r="BO405">
            <v>0</v>
          </cell>
          <cell r="BP405">
            <v>0</v>
          </cell>
          <cell r="BY405">
            <v>1524</v>
          </cell>
          <cell r="CF405">
            <v>881.65258943702486</v>
          </cell>
          <cell r="CG405">
            <v>727.32</v>
          </cell>
          <cell r="CJ405">
            <v>0</v>
          </cell>
          <cell r="CK405">
            <v>0</v>
          </cell>
          <cell r="CL405">
            <v>0</v>
          </cell>
          <cell r="CM405">
            <v>0</v>
          </cell>
          <cell r="CN405">
            <v>0</v>
          </cell>
          <cell r="CO405">
            <v>0</v>
          </cell>
          <cell r="CX405">
            <v>0</v>
          </cell>
          <cell r="CY405">
            <v>0</v>
          </cell>
          <cell r="DB405">
            <v>0</v>
          </cell>
          <cell r="DC405">
            <v>0</v>
          </cell>
          <cell r="DJ405" t="str">
            <v>НКРЕ</v>
          </cell>
          <cell r="DL405">
            <v>40526</v>
          </cell>
          <cell r="DM405">
            <v>1854</v>
          </cell>
          <cell r="DO405" t="str">
            <v>Тариф на теплову енергію</v>
          </cell>
          <cell r="DT405">
            <v>225.62</v>
          </cell>
        </row>
        <row r="406">
          <cell r="W406">
            <v>905.5916666666667</v>
          </cell>
          <cell r="AF406">
            <v>39926</v>
          </cell>
          <cell r="AG406">
            <v>351</v>
          </cell>
          <cell r="AH406">
            <v>513.22450607902738</v>
          </cell>
          <cell r="AM406">
            <v>1425</v>
          </cell>
          <cell r="AO406">
            <v>1290468.125</v>
          </cell>
          <cell r="AQ406">
            <v>731344.92116261402</v>
          </cell>
          <cell r="AU406">
            <v>0</v>
          </cell>
          <cell r="AW406">
            <v>0</v>
          </cell>
          <cell r="AY406">
            <v>434178.01159274194</v>
          </cell>
          <cell r="AZ406">
            <v>304.6863239247312</v>
          </cell>
          <cell r="BA406">
            <v>50573.856382978724</v>
          </cell>
          <cell r="BB406">
            <v>35.490425531914894</v>
          </cell>
          <cell r="BC406">
            <v>0</v>
          </cell>
          <cell r="BD406">
            <v>0</v>
          </cell>
          <cell r="BG406">
            <v>0</v>
          </cell>
          <cell r="BH406">
            <v>0</v>
          </cell>
          <cell r="BI406">
            <v>39936.816109422492</v>
          </cell>
          <cell r="BJ406">
            <v>28.025835866261399</v>
          </cell>
          <cell r="BK406">
            <v>0</v>
          </cell>
          <cell r="BL406">
            <v>0</v>
          </cell>
          <cell r="BM406">
            <v>158464.2230243161</v>
          </cell>
          <cell r="BN406">
            <v>111.20296352583586</v>
          </cell>
          <cell r="BO406">
            <v>0</v>
          </cell>
          <cell r="BP406">
            <v>0</v>
          </cell>
          <cell r="BY406">
            <v>1524</v>
          </cell>
          <cell r="CF406">
            <v>202.67382966168373</v>
          </cell>
          <cell r="CG406">
            <v>2142.25</v>
          </cell>
          <cell r="CJ406">
            <v>0</v>
          </cell>
          <cell r="CK406">
            <v>0</v>
          </cell>
          <cell r="CL406">
            <v>0</v>
          </cell>
          <cell r="CM406">
            <v>0</v>
          </cell>
          <cell r="CN406">
            <v>0</v>
          </cell>
          <cell r="CO406">
            <v>0</v>
          </cell>
          <cell r="CX406">
            <v>0</v>
          </cell>
          <cell r="CY406">
            <v>0</v>
          </cell>
          <cell r="DB406">
            <v>0</v>
          </cell>
          <cell r="DC406">
            <v>0</v>
          </cell>
          <cell r="DJ406" t="str">
            <v>НКРКП</v>
          </cell>
          <cell r="DL406">
            <v>40942</v>
          </cell>
          <cell r="DM406">
            <v>28</v>
          </cell>
          <cell r="DT406">
            <v>999.9</v>
          </cell>
        </row>
        <row r="407">
          <cell r="W407">
            <v>905.5916666666667</v>
          </cell>
          <cell r="AF407">
            <v>39926</v>
          </cell>
          <cell r="AG407">
            <v>351</v>
          </cell>
          <cell r="AH407">
            <v>513.22442638623329</v>
          </cell>
          <cell r="AM407">
            <v>44</v>
          </cell>
          <cell r="AO407">
            <v>39846.033333333333</v>
          </cell>
          <cell r="AQ407">
            <v>22581.874760994266</v>
          </cell>
          <cell r="AU407">
            <v>0</v>
          </cell>
          <cell r="AW407">
            <v>0</v>
          </cell>
          <cell r="AY407">
            <v>13406.198252688173</v>
          </cell>
          <cell r="AZ407">
            <v>304.6863239247312</v>
          </cell>
          <cell r="BA407">
            <v>1561.5793499043978</v>
          </cell>
          <cell r="BB407">
            <v>35.490439770554495</v>
          </cell>
          <cell r="BC407">
            <v>0</v>
          </cell>
          <cell r="BD407">
            <v>0</v>
          </cell>
          <cell r="BG407">
            <v>0</v>
          </cell>
          <cell r="BH407">
            <v>0</v>
          </cell>
          <cell r="BI407">
            <v>1233.1357552581262</v>
          </cell>
          <cell r="BJ407">
            <v>28.025812619502869</v>
          </cell>
          <cell r="BK407">
            <v>0</v>
          </cell>
          <cell r="BL407">
            <v>0</v>
          </cell>
          <cell r="BM407">
            <v>4892.9388145315488</v>
          </cell>
          <cell r="BN407">
            <v>111.20315487571702</v>
          </cell>
          <cell r="BO407">
            <v>0</v>
          </cell>
          <cell r="BP407">
            <v>0</v>
          </cell>
          <cell r="BY407">
            <v>1524</v>
          </cell>
          <cell r="CF407">
            <v>6.2579989509572522</v>
          </cell>
          <cell r="CG407">
            <v>2142.25</v>
          </cell>
          <cell r="CJ407">
            <v>0</v>
          </cell>
          <cell r="CK407">
            <v>0</v>
          </cell>
          <cell r="CL407">
            <v>0</v>
          </cell>
          <cell r="CM407">
            <v>0</v>
          </cell>
          <cell r="CN407">
            <v>0</v>
          </cell>
          <cell r="CO407">
            <v>0</v>
          </cell>
          <cell r="CX407">
            <v>0</v>
          </cell>
          <cell r="CY407">
            <v>0</v>
          </cell>
          <cell r="DB407">
            <v>0</v>
          </cell>
          <cell r="DC407">
            <v>0</v>
          </cell>
          <cell r="DJ407" t="str">
            <v>НКРКП</v>
          </cell>
          <cell r="DL407">
            <v>40942</v>
          </cell>
          <cell r="DM407">
            <v>28</v>
          </cell>
          <cell r="DT407">
            <v>999.9</v>
          </cell>
        </row>
        <row r="408">
          <cell r="W408">
            <v>554.2833333333333</v>
          </cell>
          <cell r="AF408">
            <v>39926</v>
          </cell>
          <cell r="AG408">
            <v>351</v>
          </cell>
          <cell r="AH408">
            <v>513.22450607902738</v>
          </cell>
          <cell r="AM408">
            <v>2463</v>
          </cell>
          <cell r="AO408">
            <v>1365199.8499999999</v>
          </cell>
          <cell r="AQ408">
            <v>1264071.9584726444</v>
          </cell>
          <cell r="AU408">
            <v>0</v>
          </cell>
          <cell r="AW408">
            <v>0</v>
          </cell>
          <cell r="AY408">
            <v>750442.41582661297</v>
          </cell>
          <cell r="AZ408">
            <v>304.6863239247312</v>
          </cell>
          <cell r="BA408">
            <v>87412.918085106387</v>
          </cell>
          <cell r="BB408">
            <v>35.490425531914894</v>
          </cell>
          <cell r="BC408">
            <v>0</v>
          </cell>
          <cell r="BD408">
            <v>0</v>
          </cell>
          <cell r="BG408">
            <v>0</v>
          </cell>
          <cell r="BH408">
            <v>0</v>
          </cell>
          <cell r="BI408">
            <v>69027.633738601828</v>
          </cell>
          <cell r="BJ408">
            <v>28.025835866261399</v>
          </cell>
          <cell r="BK408">
            <v>0</v>
          </cell>
          <cell r="BL408">
            <v>0</v>
          </cell>
          <cell r="BM408">
            <v>273892.89916413376</v>
          </cell>
          <cell r="BN408">
            <v>111.20296352583587</v>
          </cell>
          <cell r="BO408">
            <v>0</v>
          </cell>
          <cell r="BP408">
            <v>0</v>
          </cell>
          <cell r="BY408">
            <v>1524</v>
          </cell>
          <cell r="CF408">
            <v>350.3057140047207</v>
          </cell>
          <cell r="CG408">
            <v>2142.25</v>
          </cell>
          <cell r="CJ408">
            <v>0</v>
          </cell>
          <cell r="CK408">
            <v>0</v>
          </cell>
          <cell r="CL408">
            <v>0</v>
          </cell>
          <cell r="CM408">
            <v>0</v>
          </cell>
          <cell r="CN408">
            <v>0</v>
          </cell>
          <cell r="CO408">
            <v>0</v>
          </cell>
          <cell r="CX408">
            <v>0</v>
          </cell>
          <cell r="CY408">
            <v>0</v>
          </cell>
          <cell r="DB408">
            <v>0</v>
          </cell>
          <cell r="DC408">
            <v>0</v>
          </cell>
          <cell r="DJ408" t="str">
            <v>НКРКП</v>
          </cell>
          <cell r="DL408">
            <v>40942</v>
          </cell>
          <cell r="DM408">
            <v>28</v>
          </cell>
          <cell r="DT408">
            <v>819.78</v>
          </cell>
        </row>
        <row r="409">
          <cell r="W409">
            <v>372.91666666666669</v>
          </cell>
          <cell r="AF409">
            <v>39926</v>
          </cell>
          <cell r="AG409">
            <v>350</v>
          </cell>
          <cell r="AH409">
            <v>345.29921174147609</v>
          </cell>
          <cell r="AM409">
            <v>1499</v>
          </cell>
          <cell r="AO409">
            <v>559002.08333333337</v>
          </cell>
          <cell r="AQ409">
            <v>517603.51840047265</v>
          </cell>
          <cell r="AU409">
            <v>0</v>
          </cell>
          <cell r="AW409">
            <v>0</v>
          </cell>
          <cell r="AY409">
            <v>141794.37947524062</v>
          </cell>
          <cell r="AZ409">
            <v>94.59264808221522</v>
          </cell>
          <cell r="BA409">
            <v>113519.78575537555</v>
          </cell>
          <cell r="BB409">
            <v>75.730344066294563</v>
          </cell>
          <cell r="BC409">
            <v>0</v>
          </cell>
          <cell r="BD409">
            <v>0</v>
          </cell>
          <cell r="BG409">
            <v>0</v>
          </cell>
          <cell r="BH409">
            <v>0</v>
          </cell>
          <cell r="BI409">
            <v>44411.362116948338</v>
          </cell>
          <cell r="BJ409">
            <v>29.627326295495887</v>
          </cell>
          <cell r="BK409">
            <v>0</v>
          </cell>
          <cell r="BL409">
            <v>0</v>
          </cell>
          <cell r="BM409">
            <v>166693.25605186648</v>
          </cell>
          <cell r="BN409">
            <v>111.20297268303301</v>
          </cell>
          <cell r="BO409">
            <v>0</v>
          </cell>
          <cell r="BP409">
            <v>0</v>
          </cell>
          <cell r="BY409">
            <v>1524</v>
          </cell>
          <cell r="CF409">
            <v>194.95459972947341</v>
          </cell>
          <cell r="CG409">
            <v>727.32</v>
          </cell>
          <cell r="CJ409">
            <v>0</v>
          </cell>
          <cell r="CK409">
            <v>0</v>
          </cell>
          <cell r="CL409">
            <v>0</v>
          </cell>
          <cell r="CM409">
            <v>0</v>
          </cell>
          <cell r="CN409">
            <v>0</v>
          </cell>
          <cell r="CO409">
            <v>0</v>
          </cell>
          <cell r="CX409">
            <v>0</v>
          </cell>
          <cell r="CY409">
            <v>0</v>
          </cell>
          <cell r="DB409">
            <v>0</v>
          </cell>
          <cell r="DC409">
            <v>0</v>
          </cell>
          <cell r="DJ409" t="str">
            <v>НКРЕ</v>
          </cell>
          <cell r="DL409">
            <v>40526</v>
          </cell>
          <cell r="DM409">
            <v>1854</v>
          </cell>
          <cell r="DO409" t="str">
            <v>Тариф на теплову енергію</v>
          </cell>
          <cell r="DT409">
            <v>410.21</v>
          </cell>
        </row>
        <row r="410">
          <cell r="W410">
            <v>554.2833333333333</v>
          </cell>
          <cell r="AF410">
            <v>39926</v>
          </cell>
          <cell r="AG410">
            <v>351</v>
          </cell>
          <cell r="AH410">
            <v>513.22450607902738</v>
          </cell>
          <cell r="AM410">
            <v>4190</v>
          </cell>
          <cell r="AO410">
            <v>2322447.1666666665</v>
          </cell>
          <cell r="AQ410">
            <v>2150410.6804711246</v>
          </cell>
          <cell r="AU410">
            <v>0</v>
          </cell>
          <cell r="AW410">
            <v>0</v>
          </cell>
          <cell r="AY410">
            <v>1276635.6972446237</v>
          </cell>
          <cell r="AZ410">
            <v>304.6863239247312</v>
          </cell>
          <cell r="BA410">
            <v>148704.88297872341</v>
          </cell>
          <cell r="BB410">
            <v>35.490425531914894</v>
          </cell>
          <cell r="BC410">
            <v>0</v>
          </cell>
          <cell r="BD410">
            <v>0</v>
          </cell>
          <cell r="BG410">
            <v>0</v>
          </cell>
          <cell r="BH410">
            <v>0</v>
          </cell>
          <cell r="BI410">
            <v>117428.25227963526</v>
          </cell>
          <cell r="BJ410">
            <v>28.025835866261399</v>
          </cell>
          <cell r="BK410">
            <v>0</v>
          </cell>
          <cell r="BL410">
            <v>0</v>
          </cell>
          <cell r="BM410">
            <v>465940.41717325227</v>
          </cell>
          <cell r="BN410">
            <v>111.20296352583587</v>
          </cell>
          <cell r="BO410">
            <v>0</v>
          </cell>
          <cell r="BP410">
            <v>0</v>
          </cell>
          <cell r="BY410">
            <v>1524</v>
          </cell>
          <cell r="CF410">
            <v>595.93217282979288</v>
          </cell>
          <cell r="CG410">
            <v>2142.25</v>
          </cell>
          <cell r="CJ410">
            <v>0</v>
          </cell>
          <cell r="CK410">
            <v>0</v>
          </cell>
          <cell r="CL410">
            <v>0</v>
          </cell>
          <cell r="CM410">
            <v>0</v>
          </cell>
          <cell r="CN410">
            <v>0</v>
          </cell>
          <cell r="CO410">
            <v>0</v>
          </cell>
          <cell r="CX410">
            <v>0</v>
          </cell>
          <cell r="CY410">
            <v>0</v>
          </cell>
          <cell r="DB410">
            <v>0</v>
          </cell>
          <cell r="DC410">
            <v>0</v>
          </cell>
          <cell r="DJ410" t="str">
            <v>НКРКП</v>
          </cell>
          <cell r="DL410">
            <v>40942</v>
          </cell>
          <cell r="DM410">
            <v>28</v>
          </cell>
          <cell r="DT410">
            <v>819.78</v>
          </cell>
        </row>
        <row r="411">
          <cell r="W411">
            <v>554.2833333333333</v>
          </cell>
          <cell r="AF411">
            <v>39926</v>
          </cell>
          <cell r="AG411">
            <v>351</v>
          </cell>
          <cell r="AH411">
            <v>513.22442638623329</v>
          </cell>
          <cell r="AM411">
            <v>26</v>
          </cell>
          <cell r="AO411">
            <v>14411.366666666665</v>
          </cell>
          <cell r="AQ411">
            <v>13343.835086042065</v>
          </cell>
          <cell r="AU411">
            <v>0</v>
          </cell>
          <cell r="AW411">
            <v>0</v>
          </cell>
          <cell r="AY411">
            <v>7921.844422043011</v>
          </cell>
          <cell r="AZ411">
            <v>304.6863239247312</v>
          </cell>
          <cell r="BA411">
            <v>922.75143403441689</v>
          </cell>
          <cell r="BB411">
            <v>35.490439770554495</v>
          </cell>
          <cell r="BC411">
            <v>0</v>
          </cell>
          <cell r="BD411">
            <v>0</v>
          </cell>
          <cell r="BG411">
            <v>0</v>
          </cell>
          <cell r="BH411">
            <v>0</v>
          </cell>
          <cell r="BI411">
            <v>728.67112810707454</v>
          </cell>
          <cell r="BJ411">
            <v>28.025812619502865</v>
          </cell>
          <cell r="BK411">
            <v>0</v>
          </cell>
          <cell r="BL411">
            <v>0</v>
          </cell>
          <cell r="BM411">
            <v>2891.2820267686425</v>
          </cell>
          <cell r="BN411">
            <v>111.20315487571702</v>
          </cell>
          <cell r="BO411">
            <v>0</v>
          </cell>
          <cell r="BP411">
            <v>0</v>
          </cell>
          <cell r="BY411">
            <v>1524</v>
          </cell>
          <cell r="CF411">
            <v>3.6979084710201944</v>
          </cell>
          <cell r="CG411">
            <v>2142.25</v>
          </cell>
          <cell r="CJ411">
            <v>0</v>
          </cell>
          <cell r="CK411">
            <v>0</v>
          </cell>
          <cell r="CL411">
            <v>0</v>
          </cell>
          <cell r="CM411">
            <v>0</v>
          </cell>
          <cell r="CN411">
            <v>0</v>
          </cell>
          <cell r="CO411">
            <v>0</v>
          </cell>
          <cell r="CX411">
            <v>0</v>
          </cell>
          <cell r="CY411">
            <v>0</v>
          </cell>
          <cell r="DB411">
            <v>0</v>
          </cell>
          <cell r="DC411">
            <v>0</v>
          </cell>
          <cell r="DJ411" t="str">
            <v>НКРКП</v>
          </cell>
          <cell r="DL411">
            <v>40942</v>
          </cell>
          <cell r="DM411">
            <v>28</v>
          </cell>
          <cell r="DT411">
            <v>819.78</v>
          </cell>
        </row>
        <row r="412">
          <cell r="W412">
            <v>178.34</v>
          </cell>
          <cell r="AF412">
            <v>39927</v>
          </cell>
          <cell r="AG412">
            <v>352</v>
          </cell>
          <cell r="AH412">
            <v>370.90954180444027</v>
          </cell>
          <cell r="AM412">
            <v>4234</v>
          </cell>
          <cell r="AO412">
            <v>755091.56</v>
          </cell>
          <cell r="AQ412">
            <v>1570431</v>
          </cell>
          <cell r="AU412">
            <v>0</v>
          </cell>
          <cell r="AW412">
            <v>0</v>
          </cell>
          <cell r="AY412">
            <v>522966.37909499998</v>
          </cell>
          <cell r="AZ412">
            <v>123.51591381554086</v>
          </cell>
          <cell r="BA412">
            <v>0</v>
          </cell>
          <cell r="BB412">
            <v>0</v>
          </cell>
          <cell r="BC412">
            <v>0</v>
          </cell>
          <cell r="BD412">
            <v>0</v>
          </cell>
          <cell r="BG412">
            <v>0</v>
          </cell>
          <cell r="BH412">
            <v>0</v>
          </cell>
          <cell r="BI412">
            <v>202821.3</v>
          </cell>
          <cell r="BJ412">
            <v>47.90299952763344</v>
          </cell>
          <cell r="BK412">
            <v>0</v>
          </cell>
          <cell r="BL412">
            <v>0</v>
          </cell>
          <cell r="BM412">
            <v>612154.30000000005</v>
          </cell>
          <cell r="BN412">
            <v>144.58060935285783</v>
          </cell>
          <cell r="BO412">
            <v>0</v>
          </cell>
          <cell r="BP412">
            <v>0</v>
          </cell>
          <cell r="BY412">
            <v>1643</v>
          </cell>
          <cell r="CF412">
            <v>719.03499999999997</v>
          </cell>
          <cell r="CG412">
            <v>727.31700000000001</v>
          </cell>
          <cell r="CJ412">
            <v>0</v>
          </cell>
          <cell r="CK412">
            <v>0</v>
          </cell>
          <cell r="CL412">
            <v>0</v>
          </cell>
          <cell r="CM412">
            <v>0</v>
          </cell>
          <cell r="CN412">
            <v>0</v>
          </cell>
          <cell r="CO412">
            <v>0</v>
          </cell>
          <cell r="CX412">
            <v>0</v>
          </cell>
          <cell r="CY412">
            <v>0</v>
          </cell>
          <cell r="DB412">
            <v>0</v>
          </cell>
          <cell r="DC412">
            <v>0</v>
          </cell>
          <cell r="DJ412" t="str">
            <v>НКРЕ</v>
          </cell>
          <cell r="DL412">
            <v>40526</v>
          </cell>
          <cell r="DM412">
            <v>1854</v>
          </cell>
          <cell r="DO412" t="str">
            <v>Тариф на теплову енергію</v>
          </cell>
          <cell r="DT412">
            <v>408</v>
          </cell>
        </row>
        <row r="413">
          <cell r="W413">
            <v>911.33333333333326</v>
          </cell>
          <cell r="AF413">
            <v>39927</v>
          </cell>
          <cell r="AG413">
            <v>353</v>
          </cell>
          <cell r="AH413">
            <v>597.61752004935227</v>
          </cell>
          <cell r="AM413">
            <v>4863</v>
          </cell>
          <cell r="AO413">
            <v>4431814</v>
          </cell>
          <cell r="AQ413">
            <v>2906214</v>
          </cell>
          <cell r="AU413">
            <v>0</v>
          </cell>
          <cell r="AW413">
            <v>0</v>
          </cell>
          <cell r="AY413">
            <v>1763142.4442499999</v>
          </cell>
          <cell r="AZ413">
            <v>362.56270702241414</v>
          </cell>
          <cell r="BA413">
            <v>0</v>
          </cell>
          <cell r="BB413">
            <v>0</v>
          </cell>
          <cell r="BC413">
            <v>0</v>
          </cell>
          <cell r="BD413">
            <v>0</v>
          </cell>
          <cell r="BG413">
            <v>0</v>
          </cell>
          <cell r="BH413">
            <v>0</v>
          </cell>
          <cell r="BI413">
            <v>156131.4</v>
          </cell>
          <cell r="BJ413">
            <v>32.105983960518195</v>
          </cell>
          <cell r="BK413">
            <v>0</v>
          </cell>
          <cell r="BL413">
            <v>0</v>
          </cell>
          <cell r="BM413">
            <v>704422.7</v>
          </cell>
          <cell r="BN413">
            <v>144.85352662965246</v>
          </cell>
          <cell r="BO413">
            <v>0</v>
          </cell>
          <cell r="BP413">
            <v>0</v>
          </cell>
          <cell r="BY413">
            <v>1643</v>
          </cell>
          <cell r="CF413">
            <v>823.03300000000002</v>
          </cell>
          <cell r="CG413">
            <v>2142.25</v>
          </cell>
          <cell r="CJ413">
            <v>0</v>
          </cell>
          <cell r="CK413">
            <v>0</v>
          </cell>
          <cell r="CL413">
            <v>0</v>
          </cell>
          <cell r="CM413">
            <v>0</v>
          </cell>
          <cell r="CN413">
            <v>0</v>
          </cell>
          <cell r="CO413">
            <v>0</v>
          </cell>
          <cell r="CX413">
            <v>0</v>
          </cell>
          <cell r="CY413">
            <v>0</v>
          </cell>
          <cell r="DB413">
            <v>0</v>
          </cell>
          <cell r="DC413">
            <v>0</v>
          </cell>
          <cell r="DJ413" t="str">
            <v>НКРКП</v>
          </cell>
          <cell r="DL413">
            <v>40942</v>
          </cell>
          <cell r="DM413">
            <v>28</v>
          </cell>
          <cell r="DT413">
            <v>999.9</v>
          </cell>
        </row>
        <row r="414">
          <cell r="W414">
            <v>911.33333333333326</v>
          </cell>
          <cell r="AF414">
            <v>39927</v>
          </cell>
          <cell r="AG414">
            <v>353</v>
          </cell>
          <cell r="AH414">
            <v>597.61917549661246</v>
          </cell>
          <cell r="AM414">
            <v>390.99900000000002</v>
          </cell>
          <cell r="AO414">
            <v>356330.42200000002</v>
          </cell>
          <cell r="AQ414">
            <v>233668.5</v>
          </cell>
          <cell r="AU414">
            <v>0</v>
          </cell>
          <cell r="AW414">
            <v>0</v>
          </cell>
          <cell r="AY414">
            <v>141762.322625</v>
          </cell>
          <cell r="AZ414">
            <v>362.56441224913618</v>
          </cell>
          <cell r="BA414">
            <v>0</v>
          </cell>
          <cell r="BB414">
            <v>0</v>
          </cell>
          <cell r="BC414">
            <v>0</v>
          </cell>
          <cell r="BD414">
            <v>0</v>
          </cell>
          <cell r="BG414">
            <v>0</v>
          </cell>
          <cell r="BH414">
            <v>0</v>
          </cell>
          <cell r="BI414">
            <v>12553.5</v>
          </cell>
          <cell r="BJ414">
            <v>32.106220220512071</v>
          </cell>
          <cell r="BK414">
            <v>0</v>
          </cell>
          <cell r="BL414">
            <v>0</v>
          </cell>
          <cell r="BM414">
            <v>56637.5</v>
          </cell>
          <cell r="BN414">
            <v>144.85331164529831</v>
          </cell>
          <cell r="BO414">
            <v>0</v>
          </cell>
          <cell r="BP414">
            <v>0</v>
          </cell>
          <cell r="BY414">
            <v>1643</v>
          </cell>
          <cell r="CF414">
            <v>66.174499999999995</v>
          </cell>
          <cell r="CG414">
            <v>2142.25</v>
          </cell>
          <cell r="CJ414">
            <v>0</v>
          </cell>
          <cell r="CK414">
            <v>0</v>
          </cell>
          <cell r="CL414">
            <v>0</v>
          </cell>
          <cell r="CM414">
            <v>0</v>
          </cell>
          <cell r="CN414">
            <v>0</v>
          </cell>
          <cell r="CO414">
            <v>0</v>
          </cell>
          <cell r="CX414">
            <v>0</v>
          </cell>
          <cell r="CY414">
            <v>0</v>
          </cell>
          <cell r="DB414">
            <v>0</v>
          </cell>
          <cell r="DC414">
            <v>0</v>
          </cell>
          <cell r="DJ414" t="str">
            <v>НКРКП</v>
          </cell>
          <cell r="DL414">
            <v>40942</v>
          </cell>
          <cell r="DM414">
            <v>28</v>
          </cell>
          <cell r="DT414">
            <v>999.9</v>
          </cell>
        </row>
        <row r="415">
          <cell r="W415">
            <v>178.34</v>
          </cell>
          <cell r="AF415">
            <v>39927</v>
          </cell>
          <cell r="AG415">
            <v>352</v>
          </cell>
          <cell r="AH415">
            <v>370.9095730214849</v>
          </cell>
          <cell r="AM415">
            <v>7354</v>
          </cell>
          <cell r="AO415">
            <v>1311512.3600000001</v>
          </cell>
          <cell r="AQ415">
            <v>2727669</v>
          </cell>
          <cell r="AU415">
            <v>0</v>
          </cell>
          <cell r="AW415">
            <v>0</v>
          </cell>
          <cell r="AY415">
            <v>908335.29154500004</v>
          </cell>
          <cell r="AZ415">
            <v>123.5158133729943</v>
          </cell>
          <cell r="BA415">
            <v>0</v>
          </cell>
          <cell r="BB415">
            <v>0</v>
          </cell>
          <cell r="BC415">
            <v>0</v>
          </cell>
          <cell r="BD415">
            <v>0</v>
          </cell>
          <cell r="BG415">
            <v>0</v>
          </cell>
          <cell r="BH415">
            <v>0</v>
          </cell>
          <cell r="BI415">
            <v>352278.7</v>
          </cell>
          <cell r="BJ415">
            <v>47.90300516725592</v>
          </cell>
          <cell r="BK415">
            <v>0</v>
          </cell>
          <cell r="BL415">
            <v>0</v>
          </cell>
          <cell r="BM415">
            <v>1063245.7</v>
          </cell>
          <cell r="BN415">
            <v>144.58059559423441</v>
          </cell>
          <cell r="BO415">
            <v>0</v>
          </cell>
          <cell r="BP415">
            <v>0</v>
          </cell>
          <cell r="BY415">
            <v>1643</v>
          </cell>
          <cell r="CF415">
            <v>1248.885</v>
          </cell>
          <cell r="CG415">
            <v>727.31700000000001</v>
          </cell>
          <cell r="CJ415">
            <v>0</v>
          </cell>
          <cell r="CK415">
            <v>0</v>
          </cell>
          <cell r="CL415">
            <v>0</v>
          </cell>
          <cell r="CM415">
            <v>0</v>
          </cell>
          <cell r="CN415">
            <v>0</v>
          </cell>
          <cell r="CO415">
            <v>0</v>
          </cell>
          <cell r="CX415">
            <v>0</v>
          </cell>
          <cell r="CY415">
            <v>0</v>
          </cell>
          <cell r="DB415">
            <v>0</v>
          </cell>
          <cell r="DC415">
            <v>0</v>
          </cell>
          <cell r="DJ415" t="str">
            <v>НКРЕ</v>
          </cell>
          <cell r="DL415">
            <v>40526</v>
          </cell>
          <cell r="DM415">
            <v>1854</v>
          </cell>
          <cell r="DO415" t="str">
            <v>Тариф на теплову енергію</v>
          </cell>
          <cell r="DT415">
            <v>408</v>
          </cell>
        </row>
        <row r="416">
          <cell r="W416">
            <v>911.33333333333326</v>
          </cell>
          <cell r="AF416">
            <v>39927</v>
          </cell>
          <cell r="AG416">
            <v>353</v>
          </cell>
          <cell r="AH416">
            <v>597.61763054463779</v>
          </cell>
          <cell r="AM416">
            <v>3562</v>
          </cell>
          <cell r="AO416">
            <v>3246169.333333333</v>
          </cell>
          <cell r="AQ416">
            <v>2128714</v>
          </cell>
          <cell r="AU416">
            <v>0</v>
          </cell>
          <cell r="AW416">
            <v>0</v>
          </cell>
          <cell r="AY416">
            <v>1291448.98575</v>
          </cell>
          <cell r="AZ416">
            <v>362.56288201852891</v>
          </cell>
          <cell r="BA416">
            <v>0</v>
          </cell>
          <cell r="BB416">
            <v>0</v>
          </cell>
          <cell r="BC416">
            <v>0</v>
          </cell>
          <cell r="BD416">
            <v>0</v>
          </cell>
          <cell r="BG416">
            <v>0</v>
          </cell>
          <cell r="BH416">
            <v>0</v>
          </cell>
          <cell r="BI416">
            <v>114361.60000000001</v>
          </cell>
          <cell r="BJ416">
            <v>32.106007860752385</v>
          </cell>
          <cell r="BK416">
            <v>0</v>
          </cell>
          <cell r="BL416">
            <v>0</v>
          </cell>
          <cell r="BM416">
            <v>515968.3</v>
          </cell>
          <cell r="BN416">
            <v>144.85353733857383</v>
          </cell>
          <cell r="BO416">
            <v>0</v>
          </cell>
          <cell r="BP416">
            <v>0</v>
          </cell>
          <cell r="BY416">
            <v>1643</v>
          </cell>
          <cell r="CF416">
            <v>602.84699999999998</v>
          </cell>
          <cell r="CG416">
            <v>2142.25</v>
          </cell>
          <cell r="CJ416">
            <v>0</v>
          </cell>
          <cell r="CK416">
            <v>0</v>
          </cell>
          <cell r="CL416">
            <v>0</v>
          </cell>
          <cell r="CM416">
            <v>0</v>
          </cell>
          <cell r="CN416">
            <v>0</v>
          </cell>
          <cell r="CO416">
            <v>0</v>
          </cell>
          <cell r="CX416">
            <v>0</v>
          </cell>
          <cell r="CY416">
            <v>0</v>
          </cell>
          <cell r="DB416">
            <v>0</v>
          </cell>
          <cell r="DC416">
            <v>0</v>
          </cell>
          <cell r="DJ416" t="str">
            <v>НКРКП</v>
          </cell>
          <cell r="DL416">
            <v>40942</v>
          </cell>
          <cell r="DM416">
            <v>28</v>
          </cell>
          <cell r="DT416">
            <v>999.9</v>
          </cell>
        </row>
        <row r="417">
          <cell r="W417">
            <v>911.33</v>
          </cell>
          <cell r="AF417">
            <v>39927</v>
          </cell>
          <cell r="AG417">
            <v>353</v>
          </cell>
          <cell r="AH417">
            <v>597.61817045454541</v>
          </cell>
          <cell r="AM417">
            <v>880</v>
          </cell>
          <cell r="AO417">
            <v>801970.4</v>
          </cell>
          <cell r="AQ417">
            <v>525903.99</v>
          </cell>
          <cell r="AU417">
            <v>0</v>
          </cell>
          <cell r="AW417">
            <v>0</v>
          </cell>
          <cell r="AY417">
            <v>319054.93262500002</v>
          </cell>
          <cell r="AZ417">
            <v>362.5624234375</v>
          </cell>
          <cell r="BA417">
            <v>0</v>
          </cell>
          <cell r="BB417">
            <v>0</v>
          </cell>
          <cell r="BC417">
            <v>0</v>
          </cell>
          <cell r="BD417">
            <v>0</v>
          </cell>
          <cell r="BG417">
            <v>0</v>
          </cell>
          <cell r="BH417">
            <v>0</v>
          </cell>
          <cell r="BI417">
            <v>28253.7</v>
          </cell>
          <cell r="BJ417">
            <v>32.106477272727275</v>
          </cell>
          <cell r="BK417">
            <v>0</v>
          </cell>
          <cell r="BL417">
            <v>0</v>
          </cell>
          <cell r="BM417">
            <v>127471.4</v>
          </cell>
          <cell r="BN417">
            <v>144.85386363636363</v>
          </cell>
          <cell r="BO417">
            <v>0</v>
          </cell>
          <cell r="BP417">
            <v>0</v>
          </cell>
          <cell r="BY417">
            <v>1643</v>
          </cell>
          <cell r="CF417">
            <v>148.93450000000001</v>
          </cell>
          <cell r="CG417">
            <v>2142.25</v>
          </cell>
          <cell r="CJ417">
            <v>0</v>
          </cell>
          <cell r="CK417">
            <v>0</v>
          </cell>
          <cell r="CL417">
            <v>0</v>
          </cell>
          <cell r="CM417">
            <v>0</v>
          </cell>
          <cell r="CN417">
            <v>0</v>
          </cell>
          <cell r="CO417">
            <v>0</v>
          </cell>
          <cell r="CX417">
            <v>0</v>
          </cell>
          <cell r="CY417">
            <v>0</v>
          </cell>
          <cell r="DB417">
            <v>0</v>
          </cell>
          <cell r="DC417">
            <v>0</v>
          </cell>
          <cell r="DJ417" t="str">
            <v>НКРКП</v>
          </cell>
          <cell r="DL417">
            <v>40942</v>
          </cell>
          <cell r="DM417">
            <v>28</v>
          </cell>
          <cell r="DT417">
            <v>999.9</v>
          </cell>
        </row>
        <row r="418">
          <cell r="AF418">
            <v>39897</v>
          </cell>
          <cell r="AG418" t="str">
            <v>№ 47</v>
          </cell>
          <cell r="AM418">
            <v>116546</v>
          </cell>
          <cell r="AO418">
            <v>14411071.98529</v>
          </cell>
          <cell r="AQ418">
            <v>14411072.004148608</v>
          </cell>
          <cell r="AU418">
            <v>0</v>
          </cell>
          <cell r="AW418">
            <v>0</v>
          </cell>
          <cell r="AY418">
            <v>11460520.455166366</v>
          </cell>
          <cell r="AZ418">
            <v>98.33473868829789</v>
          </cell>
          <cell r="BA418">
            <v>415026.95515793381</v>
          </cell>
          <cell r="BB418">
            <v>3.5610570517901414</v>
          </cell>
          <cell r="BG418">
            <v>0</v>
          </cell>
          <cell r="BH418">
            <v>0</v>
          </cell>
          <cell r="BI418">
            <v>2535477.4227363947</v>
          </cell>
          <cell r="BJ418">
            <v>21.755164679494747</v>
          </cell>
          <cell r="BK418">
            <v>0</v>
          </cell>
          <cell r="BL418">
            <v>0</v>
          </cell>
          <cell r="BO418">
            <v>0</v>
          </cell>
          <cell r="BP418">
            <v>0</v>
          </cell>
          <cell r="CF418">
            <v>15757.191408412205</v>
          </cell>
          <cell r="CG418">
            <v>727.32</v>
          </cell>
          <cell r="CJ418">
            <v>0</v>
          </cell>
          <cell r="CK418">
            <v>0</v>
          </cell>
          <cell r="CL418">
            <v>0</v>
          </cell>
          <cell r="CM418">
            <v>0</v>
          </cell>
          <cell r="CN418">
            <v>0</v>
          </cell>
          <cell r="CO418">
            <v>0</v>
          </cell>
          <cell r="CX418">
            <v>0</v>
          </cell>
          <cell r="CY418">
            <v>0</v>
          </cell>
          <cell r="DJ418" t="str">
            <v>НКРЕ</v>
          </cell>
          <cell r="DL418">
            <v>40526</v>
          </cell>
          <cell r="DM418" t="str">
            <v>№ 1737</v>
          </cell>
          <cell r="DO418" t="str">
            <v>умовно-змінна величина двоставкового тарифу на теплову енергію</v>
          </cell>
        </row>
        <row r="419">
          <cell r="AF419">
            <v>39897</v>
          </cell>
          <cell r="AG419" t="str">
            <v>№ 47</v>
          </cell>
          <cell r="AM419">
            <v>32358</v>
          </cell>
          <cell r="AO419">
            <v>10163971.380000001</v>
          </cell>
          <cell r="AQ419">
            <v>10163919.086830299</v>
          </cell>
          <cell r="AU419">
            <v>0</v>
          </cell>
          <cell r="AW419">
            <v>0</v>
          </cell>
          <cell r="AY419">
            <v>9311410.4231547471</v>
          </cell>
          <cell r="AZ419">
            <v>287.76223571156277</v>
          </cell>
          <cell r="BA419">
            <v>148548.2801090877</v>
          </cell>
          <cell r="BB419">
            <v>4.5907744640919619</v>
          </cell>
          <cell r="BG419">
            <v>0</v>
          </cell>
          <cell r="BH419">
            <v>0</v>
          </cell>
          <cell r="BI419">
            <v>703957.53690507601</v>
          </cell>
          <cell r="BJ419">
            <v>21.755285768745782</v>
          </cell>
          <cell r="BK419">
            <v>0</v>
          </cell>
          <cell r="BL419">
            <v>0</v>
          </cell>
          <cell r="BO419">
            <v>0</v>
          </cell>
          <cell r="BP419">
            <v>0</v>
          </cell>
          <cell r="CF419">
            <v>4346.5563884489429</v>
          </cell>
          <cell r="CG419">
            <v>2142.25</v>
          </cell>
          <cell r="CJ419">
            <v>0</v>
          </cell>
          <cell r="CK419">
            <v>0</v>
          </cell>
          <cell r="CL419">
            <v>0</v>
          </cell>
          <cell r="CM419">
            <v>0</v>
          </cell>
          <cell r="CN419">
            <v>0</v>
          </cell>
          <cell r="CO419">
            <v>0</v>
          </cell>
          <cell r="CX419">
            <v>0</v>
          </cell>
          <cell r="CY419">
            <v>0</v>
          </cell>
          <cell r="DJ419" t="str">
            <v>НКРКП</v>
          </cell>
          <cell r="DL419">
            <v>40816</v>
          </cell>
          <cell r="DM419">
            <v>164</v>
          </cell>
        </row>
        <row r="420">
          <cell r="AF420">
            <v>39897</v>
          </cell>
          <cell r="AG420" t="str">
            <v>№ 47</v>
          </cell>
          <cell r="AM420">
            <v>8115</v>
          </cell>
          <cell r="AO420">
            <v>2547217.35</v>
          </cell>
          <cell r="AQ420">
            <v>2547334.1421984956</v>
          </cell>
          <cell r="AU420">
            <v>0</v>
          </cell>
          <cell r="AW420">
            <v>0</v>
          </cell>
          <cell r="AY420">
            <v>2331344.3884979375</v>
          </cell>
          <cell r="AZ420">
            <v>287.28827954380006</v>
          </cell>
          <cell r="BA420">
            <v>39432.874302353797</v>
          </cell>
          <cell r="BB420">
            <v>4.8592574617811213</v>
          </cell>
          <cell r="BG420">
            <v>0</v>
          </cell>
          <cell r="BH420">
            <v>0</v>
          </cell>
          <cell r="BI420">
            <v>176556.87898932301</v>
          </cell>
          <cell r="BJ420">
            <v>21.756855081863588</v>
          </cell>
          <cell r="BK420">
            <v>0</v>
          </cell>
          <cell r="BL420">
            <v>0</v>
          </cell>
          <cell r="BO420">
            <v>0</v>
          </cell>
          <cell r="BP420">
            <v>0</v>
          </cell>
          <cell r="CF420">
            <v>1088.2690575320048</v>
          </cell>
          <cell r="CG420">
            <v>2142.25</v>
          </cell>
          <cell r="CJ420">
            <v>0</v>
          </cell>
          <cell r="CK420">
            <v>0</v>
          </cell>
          <cell r="CL420">
            <v>0</v>
          </cell>
          <cell r="CM420">
            <v>0</v>
          </cell>
          <cell r="CN420">
            <v>0</v>
          </cell>
          <cell r="CO420">
            <v>0</v>
          </cell>
          <cell r="CX420">
            <v>0</v>
          </cell>
          <cell r="CY420">
            <v>0</v>
          </cell>
          <cell r="DJ420" t="str">
            <v>НКРКП</v>
          </cell>
          <cell r="DL420">
            <v>40816</v>
          </cell>
          <cell r="DM420">
            <v>164</v>
          </cell>
        </row>
        <row r="421">
          <cell r="AF421">
            <v>39897</v>
          </cell>
          <cell r="AG421" t="str">
            <v>№ 47</v>
          </cell>
          <cell r="AO421">
            <v>10437801.677999998</v>
          </cell>
          <cell r="AQ421">
            <v>9534809.9276523273</v>
          </cell>
          <cell r="AY421">
            <v>1789504.01116414</v>
          </cell>
          <cell r="AZ421">
            <v>2857.3545557324837</v>
          </cell>
          <cell r="BC421">
            <v>0</v>
          </cell>
          <cell r="BD421">
            <v>0</v>
          </cell>
          <cell r="BG421">
            <v>0</v>
          </cell>
          <cell r="BH421">
            <v>0</v>
          </cell>
          <cell r="BI421">
            <v>389387.50341501256</v>
          </cell>
          <cell r="BJ421">
            <v>621.74666828736758</v>
          </cell>
          <cell r="BK421">
            <v>0</v>
          </cell>
          <cell r="BL421">
            <v>0</v>
          </cell>
          <cell r="BM421">
            <v>5260244.5594212189</v>
          </cell>
          <cell r="BN421">
            <v>8399.1897544568219</v>
          </cell>
          <cell r="BO421">
            <v>0</v>
          </cell>
          <cell r="BP421">
            <v>0</v>
          </cell>
          <cell r="BY421">
            <v>1104.1199999999999</v>
          </cell>
          <cell r="CF421">
            <v>2460.4080888249187</v>
          </cell>
          <cell r="CG421">
            <v>727.32</v>
          </cell>
          <cell r="CX421">
            <v>0</v>
          </cell>
          <cell r="CY421">
            <v>0</v>
          </cell>
          <cell r="DB421">
            <v>0</v>
          </cell>
          <cell r="DC421">
            <v>0</v>
          </cell>
          <cell r="DJ421" t="str">
            <v>МОС</v>
          </cell>
          <cell r="DL421">
            <v>40003</v>
          </cell>
          <cell r="DM421">
            <v>314</v>
          </cell>
          <cell r="DO421" t="str">
            <v>плата за одиницю приєднаного теплового навантаження в розрахунку на 1 кв. м щомісячно протягом року</v>
          </cell>
        </row>
        <row r="422">
          <cell r="AF422">
            <v>39897</v>
          </cell>
          <cell r="AG422" t="str">
            <v>№ 47</v>
          </cell>
          <cell r="AO422">
            <v>5526407.1744000008</v>
          </cell>
          <cell r="AQ422">
            <v>3535553.4441805226</v>
          </cell>
          <cell r="AY422">
            <v>1453932.3040380047</v>
          </cell>
          <cell r="AZ422">
            <v>8361.6994711180396</v>
          </cell>
          <cell r="BC422">
            <v>0</v>
          </cell>
          <cell r="BD422">
            <v>0</v>
          </cell>
          <cell r="BG422">
            <v>0</v>
          </cell>
          <cell r="BH422">
            <v>0</v>
          </cell>
          <cell r="BI422">
            <v>107584.82273247119</v>
          </cell>
          <cell r="BJ422">
            <v>618.73028946670809</v>
          </cell>
          <cell r="BK422">
            <v>0</v>
          </cell>
          <cell r="BL422">
            <v>0</v>
          </cell>
          <cell r="BM422">
            <v>1460441.6697457554</v>
          </cell>
          <cell r="BN422">
            <v>8399.1354367710792</v>
          </cell>
          <cell r="BO422">
            <v>0</v>
          </cell>
          <cell r="BP422">
            <v>0</v>
          </cell>
          <cell r="BY422">
            <v>1104.1199999999999</v>
          </cell>
          <cell r="CF422">
            <v>678.69403852865196</v>
          </cell>
          <cell r="CG422">
            <v>2142.25</v>
          </cell>
          <cell r="CX422">
            <v>0</v>
          </cell>
          <cell r="CY422">
            <v>0</v>
          </cell>
          <cell r="DB422">
            <v>0</v>
          </cell>
          <cell r="DC422">
            <v>0</v>
          </cell>
          <cell r="DJ422" t="str">
            <v>МОС</v>
          </cell>
          <cell r="DL422">
            <v>40003</v>
          </cell>
          <cell r="DM422">
            <v>314</v>
          </cell>
          <cell r="DO422" t="str">
            <v>плата за одиницю приєднаного теплового навантаження в розрахунку на 1 кв. м щомісячно протягом року</v>
          </cell>
        </row>
        <row r="423">
          <cell r="AF423">
            <v>39897</v>
          </cell>
          <cell r="AG423" t="str">
            <v>№ 47</v>
          </cell>
          <cell r="AO423">
            <v>1903120.7124000001</v>
          </cell>
          <cell r="AQ423">
            <v>886141.85270565399</v>
          </cell>
          <cell r="AY423">
            <v>364023.02839116717</v>
          </cell>
          <cell r="AZ423">
            <v>8347.6203538609243</v>
          </cell>
          <cell r="BC423">
            <v>0</v>
          </cell>
          <cell r="BD423">
            <v>0</v>
          </cell>
          <cell r="BG423">
            <v>0</v>
          </cell>
          <cell r="BH423">
            <v>0</v>
          </cell>
          <cell r="BI423">
            <v>26948.258917738414</v>
          </cell>
          <cell r="BJ423">
            <v>617.9659447289124</v>
          </cell>
          <cell r="BK423">
            <v>0</v>
          </cell>
          <cell r="BL423">
            <v>0</v>
          </cell>
          <cell r="BM423">
            <v>366277.74205289979</v>
          </cell>
          <cell r="BN423">
            <v>8399.3244829595442</v>
          </cell>
          <cell r="BO423">
            <v>0</v>
          </cell>
          <cell r="BP423">
            <v>0</v>
          </cell>
          <cell r="BY423">
            <v>1104.1199999999999</v>
          </cell>
          <cell r="CF423">
            <v>169.92555882421155</v>
          </cell>
          <cell r="CG423">
            <v>2142.25</v>
          </cell>
          <cell r="CX423">
            <v>0</v>
          </cell>
          <cell r="CY423">
            <v>0</v>
          </cell>
          <cell r="DB423">
            <v>0</v>
          </cell>
          <cell r="DC423">
            <v>0</v>
          </cell>
          <cell r="DJ423" t="str">
            <v>МОС</v>
          </cell>
          <cell r="DL423">
            <v>40003</v>
          </cell>
          <cell r="DM423">
            <v>314</v>
          </cell>
          <cell r="DO423" t="str">
            <v>плата за одиницю приєднаного теплового навантаження в розрахунку на 1 кв. м щомісячно протягом року</v>
          </cell>
        </row>
        <row r="424">
          <cell r="W424">
            <v>370.77377654600002</v>
          </cell>
          <cell r="AF424">
            <v>39968</v>
          </cell>
          <cell r="AG424">
            <v>1691</v>
          </cell>
          <cell r="AH424">
            <v>370.77377654662973</v>
          </cell>
          <cell r="AM424">
            <v>3249</v>
          </cell>
          <cell r="AO424">
            <v>1204643.9999979541</v>
          </cell>
          <cell r="AQ424">
            <v>1204644</v>
          </cell>
          <cell r="AU424">
            <v>0</v>
          </cell>
          <cell r="AW424">
            <v>0</v>
          </cell>
          <cell r="AY424">
            <v>423729.99999803881</v>
          </cell>
          <cell r="AZ424">
            <v>130.41859033488421</v>
          </cell>
          <cell r="BA424">
            <v>423730</v>
          </cell>
          <cell r="BB424">
            <v>130.41859033548783</v>
          </cell>
          <cell r="BC424">
            <v>0</v>
          </cell>
          <cell r="BD424">
            <v>0</v>
          </cell>
          <cell r="BG424">
            <v>0</v>
          </cell>
          <cell r="BH424">
            <v>0</v>
          </cell>
          <cell r="BI424">
            <v>43441</v>
          </cell>
          <cell r="BJ424">
            <v>13.370575561711295</v>
          </cell>
          <cell r="BK424">
            <v>0</v>
          </cell>
          <cell r="BL424">
            <v>0</v>
          </cell>
          <cell r="BM424">
            <v>372283.4</v>
          </cell>
          <cell r="BN424">
            <v>114.58399507540783</v>
          </cell>
          <cell r="BO424">
            <v>0</v>
          </cell>
          <cell r="BP424">
            <v>0</v>
          </cell>
          <cell r="BY424">
            <v>1555.83</v>
          </cell>
          <cell r="CF424">
            <v>582.59088158999998</v>
          </cell>
          <cell r="CG424">
            <v>727.32</v>
          </cell>
          <cell r="CJ424">
            <v>0</v>
          </cell>
          <cell r="CK424">
            <v>0</v>
          </cell>
          <cell r="CL424">
            <v>0</v>
          </cell>
          <cell r="CM424">
            <v>0</v>
          </cell>
          <cell r="CN424">
            <v>0</v>
          </cell>
          <cell r="CO424">
            <v>0</v>
          </cell>
          <cell r="CX424">
            <v>0</v>
          </cell>
          <cell r="CY424">
            <v>0</v>
          </cell>
          <cell r="DB424">
            <v>0</v>
          </cell>
          <cell r="DC424">
            <v>0</v>
          </cell>
          <cell r="DJ424" t="str">
            <v>НКРЕ</v>
          </cell>
          <cell r="DL424">
            <v>40526</v>
          </cell>
          <cell r="DM424">
            <v>1749</v>
          </cell>
          <cell r="DO424" t="str">
            <v>тариф на теплову енергію</v>
          </cell>
          <cell r="DT424">
            <v>407.85</v>
          </cell>
        </row>
        <row r="425">
          <cell r="W425">
            <v>524.70000000000005</v>
          </cell>
          <cell r="AF425">
            <v>39968</v>
          </cell>
          <cell r="AH425">
            <v>437.25000000000017</v>
          </cell>
          <cell r="AM425">
            <v>1144.76</v>
          </cell>
          <cell r="AO425">
            <v>600655.57200000004</v>
          </cell>
          <cell r="AQ425">
            <v>500546.31000000017</v>
          </cell>
          <cell r="AU425">
            <v>0</v>
          </cell>
          <cell r="AW425">
            <v>0</v>
          </cell>
          <cell r="AY425">
            <v>302308.22080000001</v>
          </cell>
          <cell r="AZ425">
            <v>264.08</v>
          </cell>
          <cell r="BA425">
            <v>0</v>
          </cell>
          <cell r="BB425">
            <v>0</v>
          </cell>
          <cell r="BC425">
            <v>0</v>
          </cell>
          <cell r="BD425">
            <v>0</v>
          </cell>
          <cell r="BG425">
            <v>0</v>
          </cell>
          <cell r="BH425">
            <v>0</v>
          </cell>
          <cell r="BI425">
            <v>0</v>
          </cell>
          <cell r="BJ425">
            <v>0</v>
          </cell>
          <cell r="BK425">
            <v>0</v>
          </cell>
          <cell r="BL425">
            <v>0</v>
          </cell>
          <cell r="BM425">
            <v>0</v>
          </cell>
          <cell r="BN425">
            <v>0</v>
          </cell>
          <cell r="BO425">
            <v>0</v>
          </cell>
          <cell r="BP425">
            <v>0</v>
          </cell>
          <cell r="BY425">
            <v>1555.83</v>
          </cell>
          <cell r="CF425">
            <v>197.16953692833476</v>
          </cell>
          <cell r="CG425">
            <v>1533.24</v>
          </cell>
          <cell r="CJ425">
            <v>0</v>
          </cell>
          <cell r="CK425">
            <v>0</v>
          </cell>
          <cell r="CL425">
            <v>0</v>
          </cell>
          <cell r="CM425">
            <v>0</v>
          </cell>
          <cell r="CN425">
            <v>0</v>
          </cell>
          <cell r="CO425">
            <v>0</v>
          </cell>
          <cell r="CX425">
            <v>0</v>
          </cell>
          <cell r="CY425">
            <v>0</v>
          </cell>
          <cell r="DB425">
            <v>0</v>
          </cell>
          <cell r="DC425">
            <v>0</v>
          </cell>
          <cell r="DJ425" t="str">
            <v>НКРКП</v>
          </cell>
          <cell r="DL425">
            <v>40816</v>
          </cell>
          <cell r="DM425">
            <v>100</v>
          </cell>
          <cell r="DT425">
            <v>906.84</v>
          </cell>
        </row>
        <row r="426">
          <cell r="W426">
            <v>627.67999999999995</v>
          </cell>
          <cell r="AF426">
            <v>39968</v>
          </cell>
          <cell r="AG426">
            <v>1692</v>
          </cell>
          <cell r="AH426">
            <v>627.71</v>
          </cell>
          <cell r="AM426">
            <v>34</v>
          </cell>
          <cell r="AO426">
            <v>21341.119999999999</v>
          </cell>
          <cell r="AQ426">
            <v>21342.140000000003</v>
          </cell>
          <cell r="AU426">
            <v>0</v>
          </cell>
          <cell r="AW426">
            <v>0</v>
          </cell>
          <cell r="AY426">
            <v>12904.963839223192</v>
          </cell>
          <cell r="AZ426">
            <v>379.55775997715273</v>
          </cell>
          <cell r="BA426">
            <v>0</v>
          </cell>
          <cell r="BB426">
            <v>0</v>
          </cell>
          <cell r="BC426">
            <v>0</v>
          </cell>
          <cell r="BD426">
            <v>0</v>
          </cell>
          <cell r="BG426">
            <v>0</v>
          </cell>
          <cell r="BH426">
            <v>0</v>
          </cell>
          <cell r="BI426">
            <v>449</v>
          </cell>
          <cell r="BJ426">
            <v>13.205882352941176</v>
          </cell>
          <cell r="BK426">
            <v>0</v>
          </cell>
          <cell r="BL426">
            <v>0</v>
          </cell>
          <cell r="BM426">
            <v>3.79</v>
          </cell>
          <cell r="BN426">
            <v>0.11147058823529411</v>
          </cell>
          <cell r="BO426">
            <v>0</v>
          </cell>
          <cell r="BP426">
            <v>0</v>
          </cell>
          <cell r="BY426">
            <v>1555.83</v>
          </cell>
          <cell r="CF426">
            <v>6.0239951449512157</v>
          </cell>
          <cell r="CG426">
            <v>2142.2600000000002</v>
          </cell>
          <cell r="CJ426">
            <v>0</v>
          </cell>
          <cell r="CK426">
            <v>0</v>
          </cell>
          <cell r="CL426">
            <v>0</v>
          </cell>
          <cell r="CM426">
            <v>0</v>
          </cell>
          <cell r="CN426">
            <v>0</v>
          </cell>
          <cell r="CO426">
            <v>0</v>
          </cell>
          <cell r="CX426">
            <v>0</v>
          </cell>
          <cell r="CY426">
            <v>0</v>
          </cell>
          <cell r="DB426">
            <v>0</v>
          </cell>
          <cell r="DC426">
            <v>0</v>
          </cell>
          <cell r="DJ426" t="str">
            <v>НКРКП</v>
          </cell>
          <cell r="DL426">
            <v>40816</v>
          </cell>
          <cell r="DM426">
            <v>100</v>
          </cell>
          <cell r="DT426">
            <v>912.91</v>
          </cell>
        </row>
        <row r="427">
          <cell r="W427">
            <v>803.76</v>
          </cell>
          <cell r="AF427">
            <v>39968</v>
          </cell>
          <cell r="AG427">
            <v>1702</v>
          </cell>
          <cell r="AH427">
            <v>803.76095617529882</v>
          </cell>
          <cell r="AM427">
            <v>502</v>
          </cell>
          <cell r="AO427">
            <v>403487.52</v>
          </cell>
          <cell r="AQ427">
            <v>403488</v>
          </cell>
          <cell r="AU427">
            <v>0</v>
          </cell>
          <cell r="AW427">
            <v>0</v>
          </cell>
          <cell r="AY427">
            <v>143493.99997974251</v>
          </cell>
          <cell r="AZ427">
            <v>285.84462147359068</v>
          </cell>
          <cell r="BA427">
            <v>25991</v>
          </cell>
          <cell r="BB427">
            <v>51.774900398406373</v>
          </cell>
          <cell r="BC427">
            <v>0</v>
          </cell>
          <cell r="BD427">
            <v>0</v>
          </cell>
          <cell r="BG427">
            <v>0</v>
          </cell>
          <cell r="BH427">
            <v>0</v>
          </cell>
          <cell r="BI427">
            <v>15864</v>
          </cell>
          <cell r="BJ427">
            <v>31.601593625498008</v>
          </cell>
          <cell r="BK427">
            <v>0</v>
          </cell>
          <cell r="BL427">
            <v>0</v>
          </cell>
          <cell r="BM427">
            <v>196884</v>
          </cell>
          <cell r="BN427">
            <v>392.19920318725099</v>
          </cell>
          <cell r="BO427">
            <v>0</v>
          </cell>
          <cell r="BP427">
            <v>0</v>
          </cell>
          <cell r="BY427">
            <v>1458.91</v>
          </cell>
          <cell r="CF427">
            <v>66.982845130000001</v>
          </cell>
          <cell r="CG427">
            <v>2142.25</v>
          </cell>
          <cell r="CJ427">
            <v>0</v>
          </cell>
          <cell r="CK427">
            <v>0</v>
          </cell>
          <cell r="CL427">
            <v>0</v>
          </cell>
          <cell r="CM427">
            <v>0</v>
          </cell>
          <cell r="CN427">
            <v>0</v>
          </cell>
          <cell r="CO427">
            <v>0</v>
          </cell>
          <cell r="CX427">
            <v>0</v>
          </cell>
          <cell r="CY427">
            <v>0</v>
          </cell>
          <cell r="DB427">
            <v>0</v>
          </cell>
          <cell r="DC427">
            <v>0</v>
          </cell>
          <cell r="DJ427" t="str">
            <v>НКРКП</v>
          </cell>
          <cell r="DL427">
            <v>40816</v>
          </cell>
          <cell r="DM427">
            <v>100</v>
          </cell>
          <cell r="DT427">
            <v>999.9</v>
          </cell>
        </row>
        <row r="428">
          <cell r="W428">
            <v>371.20870000000002</v>
          </cell>
          <cell r="AF428">
            <v>39968</v>
          </cell>
          <cell r="AG428">
            <v>1710</v>
          </cell>
          <cell r="AH428">
            <v>371.208722065524</v>
          </cell>
          <cell r="AM428">
            <v>4609</v>
          </cell>
          <cell r="AO428">
            <v>1710900.8983</v>
          </cell>
          <cell r="AQ428">
            <v>1710901</v>
          </cell>
          <cell r="AU428">
            <v>0</v>
          </cell>
          <cell r="AW428">
            <v>0</v>
          </cell>
          <cell r="AY428">
            <v>582414.99996900011</v>
          </cell>
          <cell r="AZ428">
            <v>126.36472119093081</v>
          </cell>
          <cell r="BA428">
            <v>0</v>
          </cell>
          <cell r="BB428">
            <v>0</v>
          </cell>
          <cell r="BC428">
            <v>0</v>
          </cell>
          <cell r="BD428">
            <v>0</v>
          </cell>
          <cell r="BG428">
            <v>0</v>
          </cell>
          <cell r="BH428">
            <v>0</v>
          </cell>
          <cell r="BI428">
            <v>117830</v>
          </cell>
          <cell r="BJ428">
            <v>25.565198524625732</v>
          </cell>
          <cell r="BK428">
            <v>0</v>
          </cell>
          <cell r="BL428">
            <v>0</v>
          </cell>
          <cell r="BM428">
            <v>590219.6</v>
          </cell>
          <cell r="BN428">
            <v>128.05806031677153</v>
          </cell>
          <cell r="BO428">
            <v>0</v>
          </cell>
          <cell r="BP428">
            <v>0</v>
          </cell>
          <cell r="BY428">
            <v>1394.96</v>
          </cell>
          <cell r="CF428">
            <v>800.76857500000006</v>
          </cell>
          <cell r="CG428">
            <v>727.32</v>
          </cell>
          <cell r="CJ428">
            <v>0</v>
          </cell>
          <cell r="CK428">
            <v>0</v>
          </cell>
          <cell r="CL428">
            <v>0</v>
          </cell>
          <cell r="CM428">
            <v>0</v>
          </cell>
          <cell r="CN428">
            <v>0</v>
          </cell>
          <cell r="CO428">
            <v>0</v>
          </cell>
          <cell r="CX428">
            <v>0</v>
          </cell>
          <cell r="CY428">
            <v>0</v>
          </cell>
          <cell r="DB428">
            <v>0</v>
          </cell>
          <cell r="DC428">
            <v>0</v>
          </cell>
          <cell r="DJ428" t="str">
            <v>НКРЕ</v>
          </cell>
          <cell r="DL428">
            <v>40526</v>
          </cell>
          <cell r="DM428">
            <v>1749</v>
          </cell>
          <cell r="DO428" t="str">
            <v>тариф на теплову енергію</v>
          </cell>
          <cell r="DT428">
            <v>408.33</v>
          </cell>
        </row>
        <row r="429">
          <cell r="W429">
            <v>727.16</v>
          </cell>
          <cell r="AF429">
            <v>39968</v>
          </cell>
          <cell r="AG429">
            <v>1711</v>
          </cell>
          <cell r="AH429">
            <v>692.53330873308732</v>
          </cell>
          <cell r="AM429">
            <v>1626</v>
          </cell>
          <cell r="AO429">
            <v>1182362.1599999999</v>
          </cell>
          <cell r="AQ429">
            <v>1126059.1599999999</v>
          </cell>
          <cell r="AU429">
            <v>0</v>
          </cell>
          <cell r="AW429">
            <v>0</v>
          </cell>
          <cell r="AY429">
            <v>703117.99998687499</v>
          </cell>
          <cell r="AZ429">
            <v>432.42189421087022</v>
          </cell>
          <cell r="BA429">
            <v>0</v>
          </cell>
          <cell r="BB429">
            <v>0</v>
          </cell>
          <cell r="BC429">
            <v>0</v>
          </cell>
          <cell r="BD429">
            <v>0</v>
          </cell>
          <cell r="BG429">
            <v>0</v>
          </cell>
          <cell r="BH429">
            <v>0</v>
          </cell>
          <cell r="BI429">
            <v>41555</v>
          </cell>
          <cell r="BJ429">
            <v>25.556580565805657</v>
          </cell>
          <cell r="BK429">
            <v>0</v>
          </cell>
          <cell r="BL429">
            <v>0</v>
          </cell>
          <cell r="BM429">
            <v>208203.52001312491</v>
          </cell>
          <cell r="BN429">
            <v>128.04644527252455</v>
          </cell>
          <cell r="BO429">
            <v>0</v>
          </cell>
          <cell r="BP429">
            <v>0</v>
          </cell>
          <cell r="BY429">
            <v>1394.96</v>
          </cell>
          <cell r="CF429">
            <v>328.21472749999998</v>
          </cell>
          <cell r="CG429">
            <v>2142.25</v>
          </cell>
          <cell r="CJ429">
            <v>0</v>
          </cell>
          <cell r="CK429">
            <v>0</v>
          </cell>
          <cell r="CL429">
            <v>0</v>
          </cell>
          <cell r="CM429">
            <v>0</v>
          </cell>
          <cell r="CN429">
            <v>0</v>
          </cell>
          <cell r="CO429">
            <v>0</v>
          </cell>
          <cell r="CX429">
            <v>0</v>
          </cell>
          <cell r="CY429">
            <v>0</v>
          </cell>
          <cell r="DB429">
            <v>0</v>
          </cell>
          <cell r="DC429">
            <v>0</v>
          </cell>
          <cell r="DJ429" t="str">
            <v>НКРКП</v>
          </cell>
          <cell r="DL429">
            <v>40816</v>
          </cell>
          <cell r="DM429">
            <v>100</v>
          </cell>
          <cell r="DT429">
            <v>999.9</v>
          </cell>
        </row>
        <row r="430">
          <cell r="W430">
            <v>304.69261040599997</v>
          </cell>
          <cell r="AF430">
            <v>39968</v>
          </cell>
          <cell r="AG430">
            <v>1707</v>
          </cell>
          <cell r="AH430">
            <v>304.69261040664628</v>
          </cell>
          <cell r="AM430">
            <v>6861</v>
          </cell>
          <cell r="AO430">
            <v>2090495.9999955657</v>
          </cell>
          <cell r="AQ430">
            <v>2090496</v>
          </cell>
          <cell r="AU430">
            <v>0</v>
          </cell>
          <cell r="AW430">
            <v>0</v>
          </cell>
          <cell r="AY430">
            <v>847541.00000000012</v>
          </cell>
          <cell r="AZ430">
            <v>123.53024340475152</v>
          </cell>
          <cell r="BA430">
            <v>0</v>
          </cell>
          <cell r="BB430">
            <v>0</v>
          </cell>
          <cell r="BC430">
            <v>0</v>
          </cell>
          <cell r="BD430">
            <v>0</v>
          </cell>
          <cell r="BG430">
            <v>0</v>
          </cell>
          <cell r="BH430">
            <v>0</v>
          </cell>
          <cell r="BI430">
            <v>94733</v>
          </cell>
          <cell r="BJ430">
            <v>13.807462469027838</v>
          </cell>
          <cell r="BK430">
            <v>0</v>
          </cell>
          <cell r="BL430">
            <v>0</v>
          </cell>
          <cell r="BM430">
            <v>727811.9</v>
          </cell>
          <cell r="BN430">
            <v>106.07956566098237</v>
          </cell>
          <cell r="BO430">
            <v>0</v>
          </cell>
          <cell r="BP430">
            <v>0</v>
          </cell>
          <cell r="BY430">
            <v>1326.12</v>
          </cell>
          <cell r="CF430">
            <v>1165.29</v>
          </cell>
          <cell r="CG430">
            <v>727.32195419166055</v>
          </cell>
          <cell r="CJ430">
            <v>0</v>
          </cell>
          <cell r="CK430">
            <v>0</v>
          </cell>
          <cell r="CL430">
            <v>0</v>
          </cell>
          <cell r="CM430">
            <v>0</v>
          </cell>
          <cell r="CN430">
            <v>0</v>
          </cell>
          <cell r="CO430">
            <v>0</v>
          </cell>
          <cell r="CX430">
            <v>0</v>
          </cell>
          <cell r="CY430">
            <v>0</v>
          </cell>
          <cell r="DB430">
            <v>0</v>
          </cell>
          <cell r="DC430">
            <v>0</v>
          </cell>
          <cell r="DJ430" t="str">
            <v>НКРЕ</v>
          </cell>
          <cell r="DL430">
            <v>40526</v>
          </cell>
          <cell r="DM430">
            <v>1749</v>
          </cell>
          <cell r="DO430" t="str">
            <v>тариф на теплову енергію</v>
          </cell>
          <cell r="DT430">
            <v>335.16</v>
          </cell>
        </row>
        <row r="431">
          <cell r="W431">
            <v>612.29999999999995</v>
          </cell>
          <cell r="AF431">
            <v>39968</v>
          </cell>
          <cell r="AG431">
            <v>1708</v>
          </cell>
          <cell r="AH431">
            <v>556.64143133269943</v>
          </cell>
          <cell r="AM431">
            <v>1078.9972254886256</v>
          </cell>
          <cell r="AO431">
            <v>660670.00116668548</v>
          </cell>
          <cell r="AQ431">
            <v>600614.56000000006</v>
          </cell>
          <cell r="AU431">
            <v>0</v>
          </cell>
          <cell r="AW431">
            <v>0</v>
          </cell>
          <cell r="AY431">
            <v>392215.16914380132</v>
          </cell>
          <cell r="AZ431">
            <v>363.499701276976</v>
          </cell>
          <cell r="BA431">
            <v>0</v>
          </cell>
          <cell r="BB431">
            <v>0</v>
          </cell>
          <cell r="BC431">
            <v>0</v>
          </cell>
          <cell r="BD431">
            <v>0</v>
          </cell>
          <cell r="BG431">
            <v>0</v>
          </cell>
          <cell r="BH431">
            <v>0</v>
          </cell>
          <cell r="BI431">
            <v>14894</v>
          </cell>
          <cell r="BJ431">
            <v>13.803557273518686</v>
          </cell>
          <cell r="BK431">
            <v>0</v>
          </cell>
          <cell r="BL431">
            <v>0</v>
          </cell>
          <cell r="BM431">
            <v>114456.2</v>
          </cell>
          <cell r="BN431">
            <v>106.07645441179733</v>
          </cell>
          <cell r="BO431">
            <v>0</v>
          </cell>
          <cell r="BP431">
            <v>0</v>
          </cell>
          <cell r="BY431">
            <v>1326.12</v>
          </cell>
          <cell r="CF431">
            <v>183.08561985940079</v>
          </cell>
          <cell r="CG431">
            <v>2142.25</v>
          </cell>
          <cell r="CJ431">
            <v>0</v>
          </cell>
          <cell r="CK431">
            <v>0</v>
          </cell>
          <cell r="CL431">
            <v>0</v>
          </cell>
          <cell r="CM431">
            <v>0</v>
          </cell>
          <cell r="CN431">
            <v>0</v>
          </cell>
          <cell r="CO431">
            <v>0</v>
          </cell>
          <cell r="CX431">
            <v>0</v>
          </cell>
          <cell r="CY431">
            <v>0</v>
          </cell>
          <cell r="DB431">
            <v>0</v>
          </cell>
          <cell r="DC431">
            <v>0</v>
          </cell>
          <cell r="DJ431" t="str">
            <v>НКРКП</v>
          </cell>
          <cell r="DL431">
            <v>40816</v>
          </cell>
          <cell r="DM431">
            <v>100</v>
          </cell>
          <cell r="DT431">
            <v>885.44</v>
          </cell>
        </row>
        <row r="432">
          <cell r="W432">
            <v>591.25</v>
          </cell>
          <cell r="AF432">
            <v>39968</v>
          </cell>
          <cell r="AG432">
            <v>1709</v>
          </cell>
          <cell r="AH432">
            <v>537.5</v>
          </cell>
          <cell r="AM432">
            <v>8</v>
          </cell>
          <cell r="AO432">
            <v>4730</v>
          </cell>
          <cell r="AQ432">
            <v>4300</v>
          </cell>
          <cell r="AU432">
            <v>0</v>
          </cell>
          <cell r="AW432">
            <v>0</v>
          </cell>
          <cell r="AY432">
            <v>2791.3485007583708</v>
          </cell>
          <cell r="AZ432">
            <v>348.91856259479636</v>
          </cell>
          <cell r="BA432">
            <v>0</v>
          </cell>
          <cell r="BB432">
            <v>0</v>
          </cell>
          <cell r="BC432">
            <v>0</v>
          </cell>
          <cell r="BD432">
            <v>0</v>
          </cell>
          <cell r="BG432">
            <v>0</v>
          </cell>
          <cell r="BH432">
            <v>0</v>
          </cell>
          <cell r="BI432">
            <v>104</v>
          </cell>
          <cell r="BJ432">
            <v>13</v>
          </cell>
          <cell r="BK432">
            <v>0</v>
          </cell>
          <cell r="BL432">
            <v>0</v>
          </cell>
          <cell r="BM432">
            <v>842.9</v>
          </cell>
          <cell r="BN432">
            <v>105.3625</v>
          </cell>
          <cell r="BO432">
            <v>0</v>
          </cell>
          <cell r="BP432">
            <v>0</v>
          </cell>
          <cell r="BY432">
            <v>1326.12</v>
          </cell>
          <cell r="CF432">
            <v>1.3029984832574961</v>
          </cell>
          <cell r="CG432">
            <v>2142.25</v>
          </cell>
          <cell r="CJ432">
            <v>0</v>
          </cell>
          <cell r="CK432">
            <v>0</v>
          </cell>
          <cell r="CL432">
            <v>0</v>
          </cell>
          <cell r="CM432">
            <v>0</v>
          </cell>
          <cell r="CN432">
            <v>0</v>
          </cell>
          <cell r="CO432">
            <v>0</v>
          </cell>
          <cell r="CX432">
            <v>0</v>
          </cell>
          <cell r="CY432">
            <v>0</v>
          </cell>
          <cell r="DB432">
            <v>0</v>
          </cell>
          <cell r="DC432">
            <v>0</v>
          </cell>
          <cell r="DJ432" t="str">
            <v>НКРКП</v>
          </cell>
          <cell r="DL432">
            <v>40816</v>
          </cell>
          <cell r="DM432">
            <v>100</v>
          </cell>
          <cell r="DT432">
            <v>885.44</v>
          </cell>
        </row>
        <row r="433">
          <cell r="W433">
            <v>807.513888888</v>
          </cell>
          <cell r="AF433">
            <v>39968</v>
          </cell>
          <cell r="AG433">
            <v>1698</v>
          </cell>
          <cell r="AH433">
            <v>807.51388888888891</v>
          </cell>
          <cell r="AM433">
            <v>360</v>
          </cell>
          <cell r="AO433">
            <v>290704.99999967997</v>
          </cell>
          <cell r="AQ433">
            <v>290705</v>
          </cell>
          <cell r="AU433">
            <v>0</v>
          </cell>
          <cell r="AW433">
            <v>0</v>
          </cell>
          <cell r="AY433">
            <v>139377</v>
          </cell>
          <cell r="AZ433">
            <v>387.15833333333336</v>
          </cell>
          <cell r="BA433">
            <v>0</v>
          </cell>
          <cell r="BB433">
            <v>0</v>
          </cell>
          <cell r="BC433">
            <v>0</v>
          </cell>
          <cell r="BD433">
            <v>0</v>
          </cell>
          <cell r="BG433">
            <v>0</v>
          </cell>
          <cell r="BH433">
            <v>0</v>
          </cell>
          <cell r="BI433">
            <v>11876</v>
          </cell>
          <cell r="BJ433">
            <v>32.988888888888887</v>
          </cell>
          <cell r="BK433">
            <v>0</v>
          </cell>
          <cell r="BL433">
            <v>0</v>
          </cell>
          <cell r="BM433">
            <v>89.47</v>
          </cell>
          <cell r="BN433">
            <v>0.24852777777777776</v>
          </cell>
          <cell r="BO433">
            <v>0</v>
          </cell>
          <cell r="BP433">
            <v>0</v>
          </cell>
          <cell r="BY433">
            <v>1344.22</v>
          </cell>
          <cell r="CF433">
            <v>65.061033959621895</v>
          </cell>
          <cell r="CG433">
            <v>2142.25</v>
          </cell>
          <cell r="CJ433">
            <v>0</v>
          </cell>
          <cell r="CK433">
            <v>0</v>
          </cell>
          <cell r="CL433">
            <v>0</v>
          </cell>
          <cell r="CM433">
            <v>0</v>
          </cell>
          <cell r="CN433">
            <v>0</v>
          </cell>
          <cell r="CO433">
            <v>0</v>
          </cell>
          <cell r="CX433">
            <v>0</v>
          </cell>
          <cell r="CY433">
            <v>0</v>
          </cell>
          <cell r="DB433">
            <v>0</v>
          </cell>
          <cell r="DC433">
            <v>0</v>
          </cell>
          <cell r="DJ433" t="str">
            <v>НКРКП</v>
          </cell>
          <cell r="DL433">
            <v>40816</v>
          </cell>
          <cell r="DM433">
            <v>100</v>
          </cell>
          <cell r="DT433">
            <v>999.9</v>
          </cell>
        </row>
        <row r="434">
          <cell r="W434">
            <v>399.132567978</v>
          </cell>
          <cell r="AF434">
            <v>39968</v>
          </cell>
          <cell r="AG434">
            <v>1679</v>
          </cell>
          <cell r="AH434">
            <v>399.13256767842495</v>
          </cell>
          <cell r="AM434">
            <v>12190</v>
          </cell>
          <cell r="AO434">
            <v>4865426.0036518201</v>
          </cell>
          <cell r="AQ434">
            <v>4865426</v>
          </cell>
          <cell r="AU434">
            <v>0</v>
          </cell>
          <cell r="AW434">
            <v>0</v>
          </cell>
          <cell r="AY434">
            <v>1678363.632</v>
          </cell>
          <cell r="AZ434">
            <v>137.68364495488106</v>
          </cell>
          <cell r="BA434">
            <v>0</v>
          </cell>
          <cell r="BB434">
            <v>0</v>
          </cell>
          <cell r="BC434">
            <v>0</v>
          </cell>
          <cell r="BD434">
            <v>0</v>
          </cell>
          <cell r="BG434">
            <v>0</v>
          </cell>
          <cell r="BH434">
            <v>0</v>
          </cell>
          <cell r="BI434">
            <v>560253</v>
          </cell>
          <cell r="BJ434">
            <v>45.96004922067268</v>
          </cell>
          <cell r="BK434">
            <v>0</v>
          </cell>
          <cell r="BL434">
            <v>0</v>
          </cell>
          <cell r="BM434">
            <v>1674846</v>
          </cell>
          <cell r="BN434">
            <v>137.39507793273174</v>
          </cell>
          <cell r="BO434">
            <v>0</v>
          </cell>
          <cell r="BP434">
            <v>0</v>
          </cell>
          <cell r="BY434">
            <v>1489.56</v>
          </cell>
          <cell r="CF434">
            <v>2307.6</v>
          </cell>
          <cell r="CG434">
            <v>727.32</v>
          </cell>
          <cell r="CJ434">
            <v>0</v>
          </cell>
          <cell r="CK434">
            <v>0</v>
          </cell>
          <cell r="CL434">
            <v>0</v>
          </cell>
          <cell r="CM434">
            <v>0</v>
          </cell>
          <cell r="CN434">
            <v>0</v>
          </cell>
          <cell r="CO434">
            <v>0</v>
          </cell>
          <cell r="CX434">
            <v>0</v>
          </cell>
          <cell r="CY434">
            <v>0</v>
          </cell>
          <cell r="DB434">
            <v>0</v>
          </cell>
          <cell r="DC434">
            <v>0</v>
          </cell>
          <cell r="DJ434" t="str">
            <v>НКРЕ</v>
          </cell>
          <cell r="DL434">
            <v>40526</v>
          </cell>
          <cell r="DM434">
            <v>1749</v>
          </cell>
          <cell r="DO434" t="str">
            <v>тариф на теплову енергію</v>
          </cell>
          <cell r="DT434">
            <v>439.04</v>
          </cell>
        </row>
        <row r="435">
          <cell r="W435">
            <v>667.61229134999996</v>
          </cell>
          <cell r="AF435">
            <v>39968</v>
          </cell>
          <cell r="AG435">
            <v>1680</v>
          </cell>
          <cell r="AH435">
            <v>667.61229135053111</v>
          </cell>
          <cell r="AM435">
            <v>2636</v>
          </cell>
          <cell r="AO435">
            <v>1759825.9999986</v>
          </cell>
          <cell r="AQ435">
            <v>1759826</v>
          </cell>
          <cell r="AU435">
            <v>0</v>
          </cell>
          <cell r="AW435">
            <v>0</v>
          </cell>
          <cell r="AY435">
            <v>1037039.9999894275</v>
          </cell>
          <cell r="AZ435">
            <v>393.41426403240803</v>
          </cell>
          <cell r="BA435">
            <v>0</v>
          </cell>
          <cell r="BB435">
            <v>0</v>
          </cell>
          <cell r="BC435">
            <v>0</v>
          </cell>
          <cell r="BD435">
            <v>0</v>
          </cell>
          <cell r="BG435">
            <v>0</v>
          </cell>
          <cell r="BH435">
            <v>0</v>
          </cell>
          <cell r="BI435">
            <v>121133</v>
          </cell>
          <cell r="BJ435">
            <v>45.953338391502278</v>
          </cell>
          <cell r="BK435">
            <v>0</v>
          </cell>
          <cell r="BL435">
            <v>0</v>
          </cell>
          <cell r="BM435">
            <v>362156.9</v>
          </cell>
          <cell r="BN435">
            <v>137.38880880121397</v>
          </cell>
          <cell r="BO435">
            <v>0</v>
          </cell>
          <cell r="BP435">
            <v>0</v>
          </cell>
          <cell r="BY435">
            <v>1489.56</v>
          </cell>
          <cell r="CF435">
            <v>484.08915859000001</v>
          </cell>
          <cell r="CG435">
            <v>2142.25</v>
          </cell>
          <cell r="CJ435">
            <v>0</v>
          </cell>
          <cell r="CK435">
            <v>0</v>
          </cell>
          <cell r="CL435">
            <v>0</v>
          </cell>
          <cell r="CM435">
            <v>0</v>
          </cell>
          <cell r="CN435">
            <v>0</v>
          </cell>
          <cell r="CO435">
            <v>0</v>
          </cell>
          <cell r="CX435">
            <v>0</v>
          </cell>
          <cell r="CY435">
            <v>0</v>
          </cell>
          <cell r="DB435">
            <v>0</v>
          </cell>
          <cell r="DC435">
            <v>0</v>
          </cell>
          <cell r="DJ435" t="str">
            <v>НКРКП</v>
          </cell>
          <cell r="DL435">
            <v>40816</v>
          </cell>
          <cell r="DM435">
            <v>100</v>
          </cell>
          <cell r="DT435">
            <v>963.23</v>
          </cell>
        </row>
        <row r="436">
          <cell r="W436">
            <v>651.29999999999995</v>
          </cell>
          <cell r="AF436">
            <v>39968</v>
          </cell>
          <cell r="AG436">
            <v>1681</v>
          </cell>
          <cell r="AH436">
            <v>651.29999999999995</v>
          </cell>
          <cell r="AM436">
            <v>47</v>
          </cell>
          <cell r="AO436">
            <v>30611.1</v>
          </cell>
          <cell r="AQ436">
            <v>30611.1</v>
          </cell>
          <cell r="AU436">
            <v>0</v>
          </cell>
          <cell r="AW436">
            <v>0</v>
          </cell>
          <cell r="AY436">
            <v>17878.470000000005</v>
          </cell>
          <cell r="AZ436">
            <v>380.39297872340438</v>
          </cell>
          <cell r="BA436">
            <v>0</v>
          </cell>
          <cell r="BB436">
            <v>0</v>
          </cell>
          <cell r="BC436">
            <v>0</v>
          </cell>
          <cell r="BD436">
            <v>0</v>
          </cell>
          <cell r="BG436">
            <v>0</v>
          </cell>
          <cell r="BH436">
            <v>0</v>
          </cell>
          <cell r="BI436">
            <v>2137</v>
          </cell>
          <cell r="BJ436">
            <v>45.468085106382979</v>
          </cell>
          <cell r="BK436">
            <v>0</v>
          </cell>
          <cell r="BL436">
            <v>0</v>
          </cell>
          <cell r="BM436">
            <v>6342.1</v>
          </cell>
          <cell r="BN436">
            <v>134.93829787234043</v>
          </cell>
          <cell r="BO436">
            <v>0</v>
          </cell>
          <cell r="BP436">
            <v>0</v>
          </cell>
          <cell r="BY436">
            <v>1489.56</v>
          </cell>
          <cell r="CF436">
            <v>8.3456506010036193</v>
          </cell>
          <cell r="CG436">
            <v>2142.25</v>
          </cell>
          <cell r="CJ436">
            <v>0</v>
          </cell>
          <cell r="CK436">
            <v>0</v>
          </cell>
          <cell r="CL436">
            <v>0</v>
          </cell>
          <cell r="CM436">
            <v>0</v>
          </cell>
          <cell r="CN436">
            <v>0</v>
          </cell>
          <cell r="CO436">
            <v>0</v>
          </cell>
          <cell r="CX436">
            <v>0</v>
          </cell>
          <cell r="CY436">
            <v>0</v>
          </cell>
          <cell r="DB436">
            <v>0</v>
          </cell>
          <cell r="DC436">
            <v>0</v>
          </cell>
          <cell r="DJ436" t="str">
            <v>НКРКП</v>
          </cell>
          <cell r="DL436">
            <v>40816</v>
          </cell>
          <cell r="DM436">
            <v>100</v>
          </cell>
          <cell r="DT436">
            <v>963.23</v>
          </cell>
        </row>
        <row r="437">
          <cell r="W437">
            <v>667.45</v>
          </cell>
          <cell r="AF437">
            <v>39968</v>
          </cell>
          <cell r="AG437">
            <v>1683</v>
          </cell>
          <cell r="AH437">
            <v>635.66800947867307</v>
          </cell>
          <cell r="AM437">
            <v>422</v>
          </cell>
          <cell r="AO437">
            <v>281663.90000000002</v>
          </cell>
          <cell r="AQ437">
            <v>268251.90000000002</v>
          </cell>
          <cell r="AU437">
            <v>0</v>
          </cell>
          <cell r="AW437">
            <v>0</v>
          </cell>
          <cell r="AY437">
            <v>162663.76999999999</v>
          </cell>
          <cell r="AZ437">
            <v>385.45917061611374</v>
          </cell>
          <cell r="BA437">
            <v>0</v>
          </cell>
          <cell r="BB437">
            <v>0</v>
          </cell>
          <cell r="BC437">
            <v>0</v>
          </cell>
          <cell r="BD437">
            <v>0</v>
          </cell>
          <cell r="BG437">
            <v>0</v>
          </cell>
          <cell r="BH437">
            <v>0</v>
          </cell>
          <cell r="BI437">
            <v>10424</v>
          </cell>
          <cell r="BJ437">
            <v>24.701421800947866</v>
          </cell>
          <cell r="BK437">
            <v>0</v>
          </cell>
          <cell r="BL437">
            <v>0</v>
          </cell>
          <cell r="BM437">
            <v>57219.1</v>
          </cell>
          <cell r="BN437">
            <v>135.59028436018957</v>
          </cell>
          <cell r="BO437">
            <v>0</v>
          </cell>
          <cell r="BP437">
            <v>0</v>
          </cell>
          <cell r="BY437">
            <v>1517.3</v>
          </cell>
          <cell r="CF437">
            <v>75.93127319407165</v>
          </cell>
          <cell r="CG437">
            <v>2142.25</v>
          </cell>
          <cell r="CJ437">
            <v>0</v>
          </cell>
          <cell r="CK437">
            <v>0</v>
          </cell>
          <cell r="CL437">
            <v>0</v>
          </cell>
          <cell r="CM437">
            <v>0</v>
          </cell>
          <cell r="CN437">
            <v>0</v>
          </cell>
          <cell r="CO437">
            <v>0</v>
          </cell>
          <cell r="CX437">
            <v>0</v>
          </cell>
          <cell r="CY437">
            <v>0</v>
          </cell>
          <cell r="DB437">
            <v>0</v>
          </cell>
          <cell r="DC437">
            <v>0</v>
          </cell>
          <cell r="DJ437" t="str">
            <v>НКРКП</v>
          </cell>
          <cell r="DL437">
            <v>40816</v>
          </cell>
          <cell r="DM437">
            <v>100</v>
          </cell>
          <cell r="DT437">
            <v>956.77</v>
          </cell>
        </row>
        <row r="438">
          <cell r="W438">
            <v>716.48</v>
          </cell>
          <cell r="AF438">
            <v>39968</v>
          </cell>
          <cell r="AG438">
            <v>1704</v>
          </cell>
          <cell r="AH438">
            <v>682.37</v>
          </cell>
          <cell r="AM438">
            <v>1509</v>
          </cell>
          <cell r="AO438">
            <v>1081168.32</v>
          </cell>
          <cell r="AQ438">
            <v>1029696.33</v>
          </cell>
          <cell r="AU438">
            <v>0</v>
          </cell>
          <cell r="AW438">
            <v>0</v>
          </cell>
          <cell r="AY438">
            <v>573587.4375</v>
          </cell>
          <cell r="AZ438">
            <v>380.11095924453281</v>
          </cell>
          <cell r="BA438">
            <v>0</v>
          </cell>
          <cell r="BB438">
            <v>0</v>
          </cell>
          <cell r="BC438">
            <v>0</v>
          </cell>
          <cell r="BD438">
            <v>0</v>
          </cell>
          <cell r="BG438">
            <v>0</v>
          </cell>
          <cell r="BH438">
            <v>0</v>
          </cell>
          <cell r="BI438">
            <v>51153</v>
          </cell>
          <cell r="BJ438">
            <v>33.898608349900599</v>
          </cell>
          <cell r="BK438">
            <v>0</v>
          </cell>
          <cell r="BL438">
            <v>0</v>
          </cell>
          <cell r="BM438">
            <v>242342</v>
          </cell>
          <cell r="BN438">
            <v>160.59774685222001</v>
          </cell>
          <cell r="BO438">
            <v>0</v>
          </cell>
          <cell r="BP438">
            <v>0</v>
          </cell>
          <cell r="BY438">
            <v>1336.18</v>
          </cell>
          <cell r="CF438">
            <v>267.75</v>
          </cell>
          <cell r="CG438">
            <v>2142.25</v>
          </cell>
          <cell r="CJ438">
            <v>0</v>
          </cell>
          <cell r="CK438">
            <v>0</v>
          </cell>
          <cell r="CL438">
            <v>0</v>
          </cell>
          <cell r="CM438">
            <v>0</v>
          </cell>
          <cell r="CN438">
            <v>0</v>
          </cell>
          <cell r="CO438">
            <v>0</v>
          </cell>
          <cell r="CX438">
            <v>0</v>
          </cell>
          <cell r="CY438">
            <v>0</v>
          </cell>
          <cell r="DB438">
            <v>0</v>
          </cell>
          <cell r="DC438">
            <v>0</v>
          </cell>
          <cell r="DJ438" t="str">
            <v>НКРКП</v>
          </cell>
          <cell r="DL438">
            <v>40816</v>
          </cell>
          <cell r="DM438">
            <v>100</v>
          </cell>
          <cell r="DT438">
            <v>999.9</v>
          </cell>
        </row>
        <row r="439">
          <cell r="W439">
            <v>402.60681373900002</v>
          </cell>
          <cell r="AF439">
            <v>39968</v>
          </cell>
          <cell r="AG439">
            <v>1693</v>
          </cell>
          <cell r="AH439">
            <v>402.60681373917902</v>
          </cell>
          <cell r="AM439">
            <v>3581</v>
          </cell>
          <cell r="AO439">
            <v>1441734.999999359</v>
          </cell>
          <cell r="AQ439">
            <v>1441735</v>
          </cell>
          <cell r="AU439">
            <v>0</v>
          </cell>
          <cell r="AW439">
            <v>0</v>
          </cell>
          <cell r="AY439">
            <v>468120</v>
          </cell>
          <cell r="AZ439">
            <v>130.72326165875452</v>
          </cell>
          <cell r="BA439">
            <v>0</v>
          </cell>
          <cell r="BB439">
            <v>0</v>
          </cell>
          <cell r="BC439">
            <v>0</v>
          </cell>
          <cell r="BD439">
            <v>0</v>
          </cell>
          <cell r="BG439">
            <v>0</v>
          </cell>
          <cell r="BH439">
            <v>0</v>
          </cell>
          <cell r="BI439">
            <v>126515</v>
          </cell>
          <cell r="BJ439">
            <v>35.329516894722147</v>
          </cell>
          <cell r="BK439">
            <v>0</v>
          </cell>
          <cell r="BL439">
            <v>0</v>
          </cell>
          <cell r="BM439">
            <v>524945.1</v>
          </cell>
          <cell r="BN439">
            <v>146.59176207763193</v>
          </cell>
          <cell r="BO439">
            <v>0</v>
          </cell>
          <cell r="BP439">
            <v>0</v>
          </cell>
          <cell r="BY439">
            <v>1470.95</v>
          </cell>
          <cell r="CF439">
            <v>643.62316449430784</v>
          </cell>
          <cell r="CG439">
            <v>727.32</v>
          </cell>
          <cell r="CJ439">
            <v>0</v>
          </cell>
          <cell r="CK439">
            <v>0</v>
          </cell>
          <cell r="CL439">
            <v>0</v>
          </cell>
          <cell r="CM439">
            <v>0</v>
          </cell>
          <cell r="CN439">
            <v>0</v>
          </cell>
          <cell r="CO439">
            <v>0</v>
          </cell>
          <cell r="CX439">
            <v>0</v>
          </cell>
          <cell r="CY439">
            <v>0</v>
          </cell>
          <cell r="DB439">
            <v>0</v>
          </cell>
          <cell r="DC439">
            <v>0</v>
          </cell>
          <cell r="DJ439" t="str">
            <v>НКРЕ</v>
          </cell>
          <cell r="DL439">
            <v>40526</v>
          </cell>
          <cell r="DM439">
            <v>1749</v>
          </cell>
          <cell r="DO439" t="str">
            <v>тариф на теплову енергію</v>
          </cell>
          <cell r="DT439">
            <v>442.87</v>
          </cell>
        </row>
        <row r="440">
          <cell r="W440">
            <v>666.38766738300001</v>
          </cell>
          <cell r="AF440">
            <v>39968</v>
          </cell>
          <cell r="AG440">
            <v>1694</v>
          </cell>
          <cell r="AH440">
            <v>666.38766738303855</v>
          </cell>
          <cell r="AM440">
            <v>6049</v>
          </cell>
          <cell r="AO440">
            <v>4030978.9999997672</v>
          </cell>
          <cell r="AQ440">
            <v>4030979</v>
          </cell>
          <cell r="AU440">
            <v>0</v>
          </cell>
          <cell r="AW440">
            <v>0</v>
          </cell>
          <cell r="AY440">
            <v>2310456.0000000005</v>
          </cell>
          <cell r="AZ440">
            <v>381.95668705571177</v>
          </cell>
          <cell r="BA440">
            <v>0</v>
          </cell>
          <cell r="BB440">
            <v>0</v>
          </cell>
          <cell r="BC440">
            <v>0</v>
          </cell>
          <cell r="BD440">
            <v>0</v>
          </cell>
          <cell r="BG440">
            <v>0</v>
          </cell>
          <cell r="BH440">
            <v>0</v>
          </cell>
          <cell r="BI440">
            <v>213683</v>
          </cell>
          <cell r="BJ440">
            <v>35.325343031906101</v>
          </cell>
          <cell r="BK440">
            <v>0</v>
          </cell>
          <cell r="BL440">
            <v>0</v>
          </cell>
          <cell r="BM440">
            <v>886696.4</v>
          </cell>
          <cell r="BN440">
            <v>146.58561745743097</v>
          </cell>
          <cell r="BO440">
            <v>0</v>
          </cell>
          <cell r="BP440">
            <v>0</v>
          </cell>
          <cell r="BY440">
            <v>1470.95</v>
          </cell>
          <cell r="CF440">
            <v>1078.52</v>
          </cell>
          <cell r="CG440">
            <v>2142.2467826280463</v>
          </cell>
          <cell r="CJ440">
            <v>0</v>
          </cell>
          <cell r="CK440">
            <v>0</v>
          </cell>
          <cell r="CL440">
            <v>0</v>
          </cell>
          <cell r="CM440">
            <v>0</v>
          </cell>
          <cell r="CN440">
            <v>0</v>
          </cell>
          <cell r="CO440">
            <v>0</v>
          </cell>
          <cell r="CX440">
            <v>0</v>
          </cell>
          <cell r="CY440">
            <v>0</v>
          </cell>
          <cell r="DB440">
            <v>0</v>
          </cell>
          <cell r="DC440">
            <v>0</v>
          </cell>
          <cell r="DJ440" t="str">
            <v>НКРКП</v>
          </cell>
          <cell r="DL440">
            <v>40816</v>
          </cell>
          <cell r="DM440">
            <v>100</v>
          </cell>
          <cell r="DT440">
            <v>953.4</v>
          </cell>
        </row>
        <row r="441">
          <cell r="W441">
            <v>710</v>
          </cell>
          <cell r="AF441">
            <v>39968</v>
          </cell>
          <cell r="AG441">
            <v>1695</v>
          </cell>
          <cell r="AH441">
            <v>710</v>
          </cell>
          <cell r="AM441">
            <v>4</v>
          </cell>
          <cell r="AO441">
            <v>2840</v>
          </cell>
          <cell r="AQ441">
            <v>2840</v>
          </cell>
          <cell r="AU441">
            <v>0</v>
          </cell>
          <cell r="AW441">
            <v>0</v>
          </cell>
          <cell r="AY441">
            <v>1658.7652518635159</v>
          </cell>
          <cell r="AZ441">
            <v>414.69131296587898</v>
          </cell>
          <cell r="BA441">
            <v>0</v>
          </cell>
          <cell r="BB441">
            <v>0</v>
          </cell>
          <cell r="BC441">
            <v>0</v>
          </cell>
          <cell r="BD441">
            <v>0</v>
          </cell>
          <cell r="BG441">
            <v>0</v>
          </cell>
          <cell r="BH441">
            <v>0</v>
          </cell>
          <cell r="BI441">
            <v>152</v>
          </cell>
          <cell r="BJ441">
            <v>38</v>
          </cell>
          <cell r="BK441">
            <v>0</v>
          </cell>
          <cell r="BL441">
            <v>0</v>
          </cell>
          <cell r="BM441">
            <v>602.5</v>
          </cell>
          <cell r="BN441">
            <v>150.625</v>
          </cell>
          <cell r="BO441">
            <v>0</v>
          </cell>
          <cell r="BP441">
            <v>0</v>
          </cell>
          <cell r="BY441">
            <v>1470.95</v>
          </cell>
          <cell r="CF441">
            <v>0.77431100156845178</v>
          </cell>
          <cell r="CG441">
            <v>2142.2467826280463</v>
          </cell>
          <cell r="CJ441">
            <v>0</v>
          </cell>
          <cell r="CK441">
            <v>0</v>
          </cell>
          <cell r="CL441">
            <v>0</v>
          </cell>
          <cell r="CM441">
            <v>0</v>
          </cell>
          <cell r="CN441">
            <v>0</v>
          </cell>
          <cell r="CO441">
            <v>0</v>
          </cell>
          <cell r="CX441">
            <v>0</v>
          </cell>
          <cell r="CY441">
            <v>0</v>
          </cell>
          <cell r="DB441">
            <v>0</v>
          </cell>
          <cell r="DC441">
            <v>0</v>
          </cell>
          <cell r="DJ441" t="str">
            <v>НКРКП</v>
          </cell>
          <cell r="DL441">
            <v>40816</v>
          </cell>
          <cell r="DM441">
            <v>100</v>
          </cell>
          <cell r="DT441">
            <v>999.9</v>
          </cell>
        </row>
        <row r="442">
          <cell r="W442">
            <v>395.23459459399999</v>
          </cell>
          <cell r="AF442">
            <v>39968</v>
          </cell>
          <cell r="AG442">
            <v>1696</v>
          </cell>
          <cell r="AH442">
            <v>395.23459459459457</v>
          </cell>
          <cell r="AM442">
            <v>925</v>
          </cell>
          <cell r="AO442">
            <v>365591.99999945</v>
          </cell>
          <cell r="AQ442">
            <v>365592</v>
          </cell>
          <cell r="AU442">
            <v>0</v>
          </cell>
          <cell r="AW442">
            <v>0</v>
          </cell>
          <cell r="AY442">
            <v>119886.99999578281</v>
          </cell>
          <cell r="AZ442">
            <v>129.60756756300844</v>
          </cell>
          <cell r="BA442">
            <v>0</v>
          </cell>
          <cell r="BB442">
            <v>0</v>
          </cell>
          <cell r="BC442">
            <v>0</v>
          </cell>
          <cell r="BD442">
            <v>0</v>
          </cell>
          <cell r="BG442">
            <v>0</v>
          </cell>
          <cell r="BH442">
            <v>0</v>
          </cell>
          <cell r="BI442">
            <v>27646</v>
          </cell>
          <cell r="BJ442">
            <v>29.887567567567569</v>
          </cell>
          <cell r="BK442">
            <v>0</v>
          </cell>
          <cell r="BL442">
            <v>0</v>
          </cell>
          <cell r="BM442">
            <v>151331.4</v>
          </cell>
          <cell r="BN442">
            <v>163.60151351351351</v>
          </cell>
          <cell r="BO442">
            <v>0</v>
          </cell>
          <cell r="BP442">
            <v>0</v>
          </cell>
          <cell r="BY442">
            <v>1452.37</v>
          </cell>
          <cell r="CF442">
            <v>164.83391079</v>
          </cell>
          <cell r="CG442">
            <v>727.32</v>
          </cell>
          <cell r="CJ442">
            <v>0</v>
          </cell>
          <cell r="CK442">
            <v>0</v>
          </cell>
          <cell r="CL442">
            <v>0</v>
          </cell>
          <cell r="CM442">
            <v>0</v>
          </cell>
          <cell r="CN442">
            <v>0</v>
          </cell>
          <cell r="CO442">
            <v>0</v>
          </cell>
          <cell r="CX442">
            <v>0</v>
          </cell>
          <cell r="CY442">
            <v>0</v>
          </cell>
          <cell r="DB442">
            <v>0</v>
          </cell>
          <cell r="DC442">
            <v>0</v>
          </cell>
          <cell r="DJ442" t="str">
            <v>НКРЕ</v>
          </cell>
          <cell r="DL442">
            <v>40526</v>
          </cell>
          <cell r="DM442">
            <v>1749</v>
          </cell>
          <cell r="DO442" t="str">
            <v>тариф на теплову енергію</v>
          </cell>
          <cell r="DT442">
            <v>434.75</v>
          </cell>
        </row>
        <row r="443">
          <cell r="W443">
            <v>706.11</v>
          </cell>
          <cell r="AF443">
            <v>39968</v>
          </cell>
          <cell r="AG443">
            <v>1697</v>
          </cell>
          <cell r="AH443">
            <v>659.91614906832297</v>
          </cell>
          <cell r="AM443">
            <v>644</v>
          </cell>
          <cell r="AO443">
            <v>454734.84</v>
          </cell>
          <cell r="AQ443">
            <v>424986</v>
          </cell>
          <cell r="AU443">
            <v>0</v>
          </cell>
          <cell r="AW443">
            <v>0</v>
          </cell>
          <cell r="AY443">
            <v>245909.99999615501</v>
          </cell>
          <cell r="AZ443">
            <v>381.84782608098601</v>
          </cell>
          <cell r="BA443">
            <v>0</v>
          </cell>
          <cell r="BB443">
            <v>0</v>
          </cell>
          <cell r="BC443">
            <v>0</v>
          </cell>
          <cell r="BD443">
            <v>0</v>
          </cell>
          <cell r="BG443">
            <v>0</v>
          </cell>
          <cell r="BH443">
            <v>0</v>
          </cell>
          <cell r="BI443">
            <v>19226</v>
          </cell>
          <cell r="BJ443">
            <v>29.854037267080745</v>
          </cell>
          <cell r="BK443">
            <v>0</v>
          </cell>
          <cell r="BL443">
            <v>0</v>
          </cell>
          <cell r="BM443">
            <v>105310.6</v>
          </cell>
          <cell r="BN443">
            <v>163.52577639751553</v>
          </cell>
          <cell r="BO443">
            <v>0</v>
          </cell>
          <cell r="BP443">
            <v>0</v>
          </cell>
          <cell r="BY443">
            <v>1452.37</v>
          </cell>
          <cell r="CF443">
            <v>114.79052398</v>
          </cell>
          <cell r="CG443">
            <v>2142.25</v>
          </cell>
          <cell r="CJ443">
            <v>0</v>
          </cell>
          <cell r="CK443">
            <v>0</v>
          </cell>
          <cell r="CL443">
            <v>0</v>
          </cell>
          <cell r="CM443">
            <v>0</v>
          </cell>
          <cell r="CN443">
            <v>0</v>
          </cell>
          <cell r="CO443">
            <v>0</v>
          </cell>
          <cell r="CX443">
            <v>0</v>
          </cell>
          <cell r="CY443">
            <v>0</v>
          </cell>
          <cell r="DB443">
            <v>0</v>
          </cell>
          <cell r="DC443">
            <v>0</v>
          </cell>
          <cell r="DJ443" t="str">
            <v>НКРКП</v>
          </cell>
          <cell r="DL443">
            <v>40816</v>
          </cell>
          <cell r="DM443">
            <v>100</v>
          </cell>
          <cell r="DT443">
            <v>993.03</v>
          </cell>
        </row>
        <row r="444">
          <cell r="W444">
            <v>726.49</v>
          </cell>
          <cell r="AF444">
            <v>39968</v>
          </cell>
          <cell r="AG444">
            <v>1706</v>
          </cell>
          <cell r="AH444">
            <v>660.44555555555553</v>
          </cell>
          <cell r="AM444">
            <v>540</v>
          </cell>
          <cell r="AO444">
            <v>392304.6</v>
          </cell>
          <cell r="AQ444">
            <v>356640.6</v>
          </cell>
          <cell r="AU444">
            <v>0</v>
          </cell>
          <cell r="AW444">
            <v>0</v>
          </cell>
          <cell r="AY444">
            <v>208737</v>
          </cell>
          <cell r="AZ444">
            <v>386.55</v>
          </cell>
          <cell r="BA444">
            <v>0</v>
          </cell>
          <cell r="BB444">
            <v>0</v>
          </cell>
          <cell r="BC444">
            <v>0</v>
          </cell>
          <cell r="BD444">
            <v>0</v>
          </cell>
          <cell r="BG444">
            <v>0</v>
          </cell>
          <cell r="BH444">
            <v>0</v>
          </cell>
          <cell r="BI444">
            <v>13963</v>
          </cell>
          <cell r="BJ444">
            <v>25.857407407407408</v>
          </cell>
          <cell r="BK444">
            <v>0</v>
          </cell>
          <cell r="BL444">
            <v>0</v>
          </cell>
          <cell r="BM444">
            <v>81340.899999999994</v>
          </cell>
          <cell r="BN444">
            <v>150.63129629629628</v>
          </cell>
          <cell r="BO444">
            <v>0</v>
          </cell>
          <cell r="BP444">
            <v>0</v>
          </cell>
          <cell r="BY444">
            <v>1461.11</v>
          </cell>
          <cell r="CF444">
            <v>97.438025556259902</v>
          </cell>
          <cell r="CG444">
            <v>2142.2539999999999</v>
          </cell>
          <cell r="CJ444">
            <v>0</v>
          </cell>
          <cell r="CK444">
            <v>0</v>
          </cell>
          <cell r="CL444">
            <v>0</v>
          </cell>
          <cell r="CM444">
            <v>0</v>
          </cell>
          <cell r="CN444">
            <v>0</v>
          </cell>
          <cell r="CO444">
            <v>0</v>
          </cell>
          <cell r="CX444">
            <v>0</v>
          </cell>
          <cell r="CY444">
            <v>0</v>
          </cell>
          <cell r="DB444">
            <v>0</v>
          </cell>
          <cell r="DC444">
            <v>0</v>
          </cell>
          <cell r="DJ444" t="str">
            <v>НКРКП</v>
          </cell>
          <cell r="DL444">
            <v>40816</v>
          </cell>
          <cell r="DM444">
            <v>100</v>
          </cell>
          <cell r="DT444">
            <v>999.9</v>
          </cell>
        </row>
        <row r="445">
          <cell r="W445">
            <v>285.32</v>
          </cell>
          <cell r="AF445">
            <v>39660</v>
          </cell>
          <cell r="AG445">
            <v>771</v>
          </cell>
          <cell r="AH445">
            <v>285.32005248717644</v>
          </cell>
          <cell r="AM445">
            <v>8383</v>
          </cell>
          <cell r="AO445">
            <v>2391837.56</v>
          </cell>
          <cell r="AQ445">
            <v>2391838</v>
          </cell>
          <cell r="AU445">
            <v>0</v>
          </cell>
          <cell r="AW445">
            <v>0</v>
          </cell>
          <cell r="AY445">
            <v>1027798.9989564001</v>
          </cell>
          <cell r="AZ445">
            <v>122.60515316192296</v>
          </cell>
          <cell r="BA445">
            <v>0</v>
          </cell>
          <cell r="BB445">
            <v>0</v>
          </cell>
          <cell r="BC445">
            <v>0</v>
          </cell>
          <cell r="BD445">
            <v>0</v>
          </cell>
          <cell r="BG445">
            <v>0</v>
          </cell>
          <cell r="BH445">
            <v>0</v>
          </cell>
          <cell r="BI445">
            <v>115862</v>
          </cell>
          <cell r="BJ445">
            <v>13.821066443993796</v>
          </cell>
          <cell r="BK445">
            <v>0</v>
          </cell>
          <cell r="BL445">
            <v>0</v>
          </cell>
          <cell r="BM445">
            <v>744067</v>
          </cell>
          <cell r="BN445">
            <v>88.759036144578317</v>
          </cell>
          <cell r="BO445">
            <v>0</v>
          </cell>
          <cell r="BP445">
            <v>0</v>
          </cell>
          <cell r="BY445">
            <v>1132.71</v>
          </cell>
          <cell r="CF445">
            <v>1413.13177</v>
          </cell>
          <cell r="CG445">
            <v>727.32</v>
          </cell>
          <cell r="CJ445">
            <v>0</v>
          </cell>
          <cell r="CK445">
            <v>0</v>
          </cell>
          <cell r="CL445">
            <v>0</v>
          </cell>
          <cell r="CM445">
            <v>0</v>
          </cell>
          <cell r="CN445">
            <v>0</v>
          </cell>
          <cell r="CO445">
            <v>0</v>
          </cell>
          <cell r="CX445">
            <v>0</v>
          </cell>
          <cell r="CY445">
            <v>0</v>
          </cell>
          <cell r="DB445">
            <v>0</v>
          </cell>
          <cell r="DC445">
            <v>0</v>
          </cell>
          <cell r="DJ445" t="str">
            <v>НКРЕ</v>
          </cell>
          <cell r="DL445">
            <v>40526</v>
          </cell>
          <cell r="DM445">
            <v>1749</v>
          </cell>
          <cell r="DO445" t="str">
            <v>тариф на теплову енергію</v>
          </cell>
          <cell r="DT445">
            <v>392.23</v>
          </cell>
        </row>
        <row r="446">
          <cell r="W446">
            <v>684.77414409799997</v>
          </cell>
          <cell r="AF446">
            <v>39968</v>
          </cell>
          <cell r="AG446">
            <v>1689</v>
          </cell>
          <cell r="AH446">
            <v>622.52273888605009</v>
          </cell>
          <cell r="AM446">
            <v>1957</v>
          </cell>
          <cell r="AO446">
            <v>1340102.999999786</v>
          </cell>
          <cell r="AQ446">
            <v>1218277</v>
          </cell>
          <cell r="AU446">
            <v>0</v>
          </cell>
          <cell r="AW446">
            <v>0</v>
          </cell>
          <cell r="AY446">
            <v>730280.99999376503</v>
          </cell>
          <cell r="AZ446">
            <v>373.16351558189319</v>
          </cell>
          <cell r="BA446">
            <v>0</v>
          </cell>
          <cell r="BB446">
            <v>0</v>
          </cell>
          <cell r="BC446">
            <v>0</v>
          </cell>
          <cell r="BD446">
            <v>0</v>
          </cell>
          <cell r="BG446">
            <v>0</v>
          </cell>
          <cell r="BH446">
            <v>0</v>
          </cell>
          <cell r="BI446">
            <v>44634</v>
          </cell>
          <cell r="BJ446">
            <v>22.807358201328565</v>
          </cell>
          <cell r="BK446">
            <v>0</v>
          </cell>
          <cell r="BL446">
            <v>0</v>
          </cell>
          <cell r="BM446">
            <v>290721.37162300001</v>
          </cell>
          <cell r="BN446">
            <v>148.55460992488503</v>
          </cell>
          <cell r="BO446">
            <v>0</v>
          </cell>
          <cell r="BP446">
            <v>0</v>
          </cell>
          <cell r="BY446">
            <v>1163.56</v>
          </cell>
          <cell r="CF446">
            <v>340.89438674000002</v>
          </cell>
          <cell r="CG446">
            <v>2142.25</v>
          </cell>
          <cell r="CJ446">
            <v>0</v>
          </cell>
          <cell r="CK446">
            <v>0</v>
          </cell>
          <cell r="CL446">
            <v>0</v>
          </cell>
          <cell r="CM446">
            <v>0</v>
          </cell>
          <cell r="CN446">
            <v>0</v>
          </cell>
          <cell r="CO446">
            <v>0</v>
          </cell>
          <cell r="CX446">
            <v>0</v>
          </cell>
          <cell r="CY446">
            <v>0</v>
          </cell>
          <cell r="DB446">
            <v>0</v>
          </cell>
          <cell r="DC446">
            <v>0</v>
          </cell>
          <cell r="DJ446" t="str">
            <v>НКРКП</v>
          </cell>
          <cell r="DL446">
            <v>40816</v>
          </cell>
          <cell r="DM446">
            <v>100</v>
          </cell>
          <cell r="DT446">
            <v>963.66</v>
          </cell>
        </row>
        <row r="447">
          <cell r="W447">
            <v>669.64680851000003</v>
          </cell>
          <cell r="AF447">
            <v>39968</v>
          </cell>
          <cell r="AG447">
            <v>1690</v>
          </cell>
          <cell r="AH447">
            <v>608.77021276595747</v>
          </cell>
          <cell r="AM447">
            <v>235</v>
          </cell>
          <cell r="AO447">
            <v>157366.99999985</v>
          </cell>
          <cell r="AQ447">
            <v>143061</v>
          </cell>
          <cell r="AU447">
            <v>0</v>
          </cell>
          <cell r="AW447">
            <v>0</v>
          </cell>
          <cell r="AY447">
            <v>84571.999999299995</v>
          </cell>
          <cell r="AZ447">
            <v>359.88085106085106</v>
          </cell>
          <cell r="BA447">
            <v>0</v>
          </cell>
          <cell r="BB447">
            <v>0</v>
          </cell>
          <cell r="BC447">
            <v>0</v>
          </cell>
          <cell r="BD447">
            <v>0</v>
          </cell>
          <cell r="BG447">
            <v>0</v>
          </cell>
          <cell r="BH447">
            <v>0</v>
          </cell>
          <cell r="BI447">
            <v>5368</v>
          </cell>
          <cell r="BJ447">
            <v>22.842553191489362</v>
          </cell>
          <cell r="BK447">
            <v>0</v>
          </cell>
          <cell r="BL447">
            <v>0</v>
          </cell>
          <cell r="BM447">
            <v>34910.3333298</v>
          </cell>
          <cell r="BN447">
            <v>148.55460991404254</v>
          </cell>
          <cell r="BO447">
            <v>0</v>
          </cell>
          <cell r="BP447">
            <v>0</v>
          </cell>
          <cell r="BY447">
            <v>1163.56</v>
          </cell>
          <cell r="CF447">
            <v>39.478118799999997</v>
          </cell>
          <cell r="CG447">
            <v>2142.25</v>
          </cell>
          <cell r="CJ447">
            <v>0</v>
          </cell>
          <cell r="CK447">
            <v>0</v>
          </cell>
          <cell r="CL447">
            <v>0</v>
          </cell>
          <cell r="CM447">
            <v>0</v>
          </cell>
          <cell r="CN447">
            <v>0</v>
          </cell>
          <cell r="CO447">
            <v>0</v>
          </cell>
          <cell r="CX447">
            <v>0</v>
          </cell>
          <cell r="CY447">
            <v>0</v>
          </cell>
          <cell r="DB447">
            <v>0</v>
          </cell>
          <cell r="DC447">
            <v>0</v>
          </cell>
          <cell r="DJ447" t="str">
            <v>НКРКП</v>
          </cell>
          <cell r="DL447">
            <v>40816</v>
          </cell>
          <cell r="DM447">
            <v>100</v>
          </cell>
          <cell r="DT447">
            <v>940.06</v>
          </cell>
        </row>
        <row r="448">
          <cell r="W448">
            <v>394.55</v>
          </cell>
          <cell r="AF448">
            <v>39968</v>
          </cell>
          <cell r="AG448">
            <v>1685</v>
          </cell>
          <cell r="AH448">
            <v>394.54999999999956</v>
          </cell>
          <cell r="AM448">
            <v>5597.1322146240082</v>
          </cell>
          <cell r="AO448">
            <v>2208348.5152799026</v>
          </cell>
          <cell r="AQ448">
            <v>2208348.5152798998</v>
          </cell>
          <cell r="AU448">
            <v>0</v>
          </cell>
          <cell r="AW448">
            <v>0</v>
          </cell>
          <cell r="AY448">
            <v>728300</v>
          </cell>
          <cell r="AZ448">
            <v>130.12020657598922</v>
          </cell>
          <cell r="BA448">
            <v>0</v>
          </cell>
          <cell r="BB448">
            <v>0</v>
          </cell>
          <cell r="BC448">
            <v>0</v>
          </cell>
          <cell r="BD448">
            <v>0</v>
          </cell>
          <cell r="BG448">
            <v>0</v>
          </cell>
          <cell r="BH448">
            <v>0</v>
          </cell>
          <cell r="BI448">
            <v>411604</v>
          </cell>
          <cell r="BJ448">
            <v>73.538373620078914</v>
          </cell>
          <cell r="BK448">
            <v>0</v>
          </cell>
          <cell r="BL448">
            <v>0</v>
          </cell>
          <cell r="BM448">
            <v>673297.2</v>
          </cell>
          <cell r="BN448">
            <v>120.29324557330101</v>
          </cell>
          <cell r="BO448">
            <v>0</v>
          </cell>
          <cell r="BP448">
            <v>0</v>
          </cell>
          <cell r="BY448">
            <v>1439.43</v>
          </cell>
          <cell r="CF448">
            <v>1001.3474124181927</v>
          </cell>
          <cell r="CG448">
            <v>727.32</v>
          </cell>
          <cell r="CJ448">
            <v>0</v>
          </cell>
          <cell r="CK448">
            <v>0</v>
          </cell>
          <cell r="CL448">
            <v>0</v>
          </cell>
          <cell r="CM448">
            <v>0</v>
          </cell>
          <cell r="CN448">
            <v>0</v>
          </cell>
          <cell r="CO448">
            <v>0</v>
          </cell>
          <cell r="CX448">
            <v>0</v>
          </cell>
          <cell r="CY448">
            <v>0</v>
          </cell>
          <cell r="DB448">
            <v>0</v>
          </cell>
          <cell r="DC448">
            <v>0</v>
          </cell>
          <cell r="DJ448" t="str">
            <v>НКРЕ</v>
          </cell>
          <cell r="DL448">
            <v>40526</v>
          </cell>
          <cell r="DM448">
            <v>1749</v>
          </cell>
          <cell r="DO448" t="str">
            <v>тариф на теплову енергію</v>
          </cell>
          <cell r="DT448">
            <v>434.01</v>
          </cell>
        </row>
        <row r="449">
          <cell r="W449">
            <v>759.30345136699998</v>
          </cell>
          <cell r="AF449">
            <v>39968</v>
          </cell>
          <cell r="AG449">
            <v>1686</v>
          </cell>
          <cell r="AH449">
            <v>660.26400717167189</v>
          </cell>
          <cell r="AM449">
            <v>2231</v>
          </cell>
          <cell r="AO449">
            <v>1694005.9999997769</v>
          </cell>
          <cell r="AQ449">
            <v>1473049</v>
          </cell>
          <cell r="AU449">
            <v>0</v>
          </cell>
          <cell r="AW449">
            <v>0</v>
          </cell>
          <cell r="AY449">
            <v>854918.99998527009</v>
          </cell>
          <cell r="AZ449">
            <v>383.19991034749893</v>
          </cell>
          <cell r="BA449">
            <v>0</v>
          </cell>
          <cell r="BB449">
            <v>0</v>
          </cell>
          <cell r="BC449">
            <v>0</v>
          </cell>
          <cell r="BD449">
            <v>0</v>
          </cell>
          <cell r="BG449">
            <v>0</v>
          </cell>
          <cell r="BH449">
            <v>0</v>
          </cell>
          <cell r="BI449">
            <v>164040</v>
          </cell>
          <cell r="BJ449">
            <v>73.527566113850298</v>
          </cell>
          <cell r="BK449">
            <v>0</v>
          </cell>
          <cell r="BL449">
            <v>0</v>
          </cell>
          <cell r="BM449">
            <v>268370.43</v>
          </cell>
          <cell r="BN449">
            <v>120.29154190945764</v>
          </cell>
          <cell r="BO449">
            <v>0</v>
          </cell>
          <cell r="BP449">
            <v>0</v>
          </cell>
          <cell r="BY449">
            <v>1439.43</v>
          </cell>
          <cell r="CF449">
            <v>399.07527132000001</v>
          </cell>
          <cell r="CG449">
            <v>2142.25</v>
          </cell>
          <cell r="CJ449">
            <v>0</v>
          </cell>
          <cell r="CK449">
            <v>0</v>
          </cell>
          <cell r="CL449">
            <v>0</v>
          </cell>
          <cell r="CM449">
            <v>0</v>
          </cell>
          <cell r="CN449">
            <v>0</v>
          </cell>
          <cell r="CO449">
            <v>0</v>
          </cell>
          <cell r="CX449">
            <v>0</v>
          </cell>
          <cell r="CY449">
            <v>0</v>
          </cell>
          <cell r="DB449">
            <v>0</v>
          </cell>
          <cell r="DC449">
            <v>0</v>
          </cell>
          <cell r="DJ449" t="str">
            <v>НКРКП</v>
          </cell>
          <cell r="DL449">
            <v>40816</v>
          </cell>
          <cell r="DM449">
            <v>100</v>
          </cell>
          <cell r="DT449">
            <v>999.9</v>
          </cell>
        </row>
        <row r="450">
          <cell r="W450">
            <v>789.25</v>
          </cell>
          <cell r="AF450">
            <v>39968</v>
          </cell>
          <cell r="AG450">
            <v>1687</v>
          </cell>
          <cell r="AH450">
            <v>657.68977954682316</v>
          </cell>
          <cell r="AM450">
            <v>132.00448402865766</v>
          </cell>
          <cell r="AO450">
            <v>104184.53901961805</v>
          </cell>
          <cell r="AQ450">
            <v>86818</v>
          </cell>
          <cell r="AU450">
            <v>0</v>
          </cell>
          <cell r="AW450">
            <v>0</v>
          </cell>
          <cell r="AY450">
            <v>50420.470724432016</v>
          </cell>
          <cell r="AZ450">
            <v>381.96028790571938</v>
          </cell>
          <cell r="BA450">
            <v>0</v>
          </cell>
          <cell r="BB450">
            <v>0</v>
          </cell>
          <cell r="BC450">
            <v>0</v>
          </cell>
          <cell r="BD450">
            <v>0</v>
          </cell>
          <cell r="BG450">
            <v>0</v>
          </cell>
          <cell r="BH450">
            <v>0</v>
          </cell>
          <cell r="BI450">
            <v>9675</v>
          </cell>
          <cell r="BJ450">
            <v>73.292964789738477</v>
          </cell>
          <cell r="BK450">
            <v>0</v>
          </cell>
          <cell r="BL450">
            <v>0</v>
          </cell>
          <cell r="BM450">
            <v>15772.37</v>
          </cell>
          <cell r="BN450">
            <v>119.48359266777544</v>
          </cell>
          <cell r="BO450">
            <v>0</v>
          </cell>
          <cell r="BP450">
            <v>0</v>
          </cell>
          <cell r="BY450">
            <v>1439.43</v>
          </cell>
          <cell r="CF450">
            <v>23.536221600855182</v>
          </cell>
          <cell r="CG450">
            <v>2142.25</v>
          </cell>
          <cell r="CJ450">
            <v>0</v>
          </cell>
          <cell r="CK450">
            <v>0</v>
          </cell>
          <cell r="CL450">
            <v>0</v>
          </cell>
          <cell r="CM450">
            <v>0</v>
          </cell>
          <cell r="CN450">
            <v>0</v>
          </cell>
          <cell r="CO450">
            <v>0</v>
          </cell>
          <cell r="CX450">
            <v>0</v>
          </cell>
          <cell r="CY450">
            <v>0</v>
          </cell>
          <cell r="DB450">
            <v>0</v>
          </cell>
          <cell r="DC450">
            <v>0</v>
          </cell>
          <cell r="DJ450" t="str">
            <v>НКРКП</v>
          </cell>
          <cell r="DL450">
            <v>40816</v>
          </cell>
          <cell r="DM450">
            <v>100</v>
          </cell>
          <cell r="DT450">
            <v>999.9</v>
          </cell>
        </row>
        <row r="451">
          <cell r="W451">
            <v>661.25130434699997</v>
          </cell>
          <cell r="AF451">
            <v>39968</v>
          </cell>
          <cell r="AG451">
            <v>1701</v>
          </cell>
          <cell r="AH451">
            <v>629.76347826086953</v>
          </cell>
          <cell r="AM451">
            <v>1150</v>
          </cell>
          <cell r="AO451">
            <v>760438.99999904993</v>
          </cell>
          <cell r="AQ451">
            <v>724228</v>
          </cell>
          <cell r="AU451">
            <v>0</v>
          </cell>
          <cell r="AW451">
            <v>0</v>
          </cell>
          <cell r="AY451">
            <v>439570.00000000006</v>
          </cell>
          <cell r="AZ451">
            <v>382.2347826086957</v>
          </cell>
          <cell r="BA451">
            <v>0</v>
          </cell>
          <cell r="BB451">
            <v>0</v>
          </cell>
          <cell r="BC451">
            <v>0</v>
          </cell>
          <cell r="BD451">
            <v>0</v>
          </cell>
          <cell r="BG451">
            <v>0</v>
          </cell>
          <cell r="BH451">
            <v>0</v>
          </cell>
          <cell r="BI451">
            <v>22263</v>
          </cell>
          <cell r="BJ451">
            <v>19.35913043478261</v>
          </cell>
          <cell r="BK451">
            <v>0</v>
          </cell>
          <cell r="BL451">
            <v>0</v>
          </cell>
          <cell r="BM451">
            <v>158415</v>
          </cell>
          <cell r="BN451">
            <v>137.75217391304349</v>
          </cell>
          <cell r="BO451">
            <v>0</v>
          </cell>
          <cell r="BP451">
            <v>0</v>
          </cell>
          <cell r="BY451">
            <v>1326.12</v>
          </cell>
          <cell r="CF451">
            <v>205.19080406115069</v>
          </cell>
          <cell r="CG451">
            <v>2142.25</v>
          </cell>
          <cell r="CJ451">
            <v>0</v>
          </cell>
          <cell r="CK451">
            <v>0</v>
          </cell>
          <cell r="CL451">
            <v>0</v>
          </cell>
          <cell r="CM451">
            <v>0</v>
          </cell>
          <cell r="CN451">
            <v>0</v>
          </cell>
          <cell r="CO451">
            <v>0</v>
          </cell>
          <cell r="CX451">
            <v>0</v>
          </cell>
          <cell r="CY451">
            <v>0</v>
          </cell>
          <cell r="DB451">
            <v>0</v>
          </cell>
          <cell r="DC451">
            <v>0</v>
          </cell>
          <cell r="DJ451" t="str">
            <v>НКРКП</v>
          </cell>
          <cell r="DL451">
            <v>40816</v>
          </cell>
          <cell r="DM451">
            <v>100</v>
          </cell>
          <cell r="DT451">
            <v>948.46</v>
          </cell>
        </row>
        <row r="452">
          <cell r="W452">
            <v>328.17806894099999</v>
          </cell>
          <cell r="AF452">
            <v>39968</v>
          </cell>
          <cell r="AG452">
            <v>1713</v>
          </cell>
          <cell r="AH452">
            <v>328.17806894125926</v>
          </cell>
          <cell r="AM452">
            <v>11372</v>
          </cell>
          <cell r="AO452">
            <v>3732040.9999970519</v>
          </cell>
          <cell r="AQ452">
            <v>3732041</v>
          </cell>
          <cell r="AU452">
            <v>0</v>
          </cell>
          <cell r="AW452">
            <v>0</v>
          </cell>
          <cell r="AY452">
            <v>1471058</v>
          </cell>
          <cell r="AZ452">
            <v>129.35789658811115</v>
          </cell>
          <cell r="BA452">
            <v>0</v>
          </cell>
          <cell r="BB452">
            <v>0</v>
          </cell>
          <cell r="BC452">
            <v>0</v>
          </cell>
          <cell r="BD452">
            <v>0</v>
          </cell>
          <cell r="BG452">
            <v>0</v>
          </cell>
          <cell r="BH452">
            <v>0</v>
          </cell>
          <cell r="BI452">
            <v>210328</v>
          </cell>
          <cell r="BJ452">
            <v>18.495251494899755</v>
          </cell>
          <cell r="BK452">
            <v>0</v>
          </cell>
          <cell r="BL452">
            <v>0</v>
          </cell>
          <cell r="BM452">
            <v>1309826</v>
          </cell>
          <cell r="BN452">
            <v>115.17991558213156</v>
          </cell>
          <cell r="BO452">
            <v>0</v>
          </cell>
          <cell r="BP452">
            <v>0</v>
          </cell>
          <cell r="BY452">
            <v>1452.37</v>
          </cell>
          <cell r="CF452">
            <v>2022.5732827366221</v>
          </cell>
          <cell r="CG452">
            <v>727.32</v>
          </cell>
          <cell r="CJ452">
            <v>0</v>
          </cell>
          <cell r="CK452">
            <v>0</v>
          </cell>
          <cell r="CL452">
            <v>0</v>
          </cell>
          <cell r="CM452">
            <v>0</v>
          </cell>
          <cell r="CN452">
            <v>0</v>
          </cell>
          <cell r="CO452">
            <v>0</v>
          </cell>
          <cell r="CX452">
            <v>0</v>
          </cell>
          <cell r="CY452">
            <v>0</v>
          </cell>
          <cell r="DB452">
            <v>0</v>
          </cell>
          <cell r="DC452">
            <v>0</v>
          </cell>
          <cell r="DJ452" t="str">
            <v>НКРЕ</v>
          </cell>
          <cell r="DL452">
            <v>40526</v>
          </cell>
          <cell r="DM452">
            <v>1749</v>
          </cell>
          <cell r="DO452" t="str">
            <v>тариф на теплову енергію</v>
          </cell>
          <cell r="DT452">
            <v>361</v>
          </cell>
        </row>
        <row r="453">
          <cell r="W453">
            <v>683.04</v>
          </cell>
          <cell r="AF453">
            <v>39968</v>
          </cell>
          <cell r="AG453">
            <v>1714</v>
          </cell>
          <cell r="AH453">
            <v>593.95000000000005</v>
          </cell>
          <cell r="AM453">
            <v>8700</v>
          </cell>
          <cell r="AO453">
            <v>5942448</v>
          </cell>
          <cell r="AQ453">
            <v>5167365</v>
          </cell>
          <cell r="AU453">
            <v>0</v>
          </cell>
          <cell r="AW453">
            <v>0</v>
          </cell>
          <cell r="AY453">
            <v>3327538</v>
          </cell>
          <cell r="AZ453">
            <v>382.47563218390803</v>
          </cell>
          <cell r="BA453">
            <v>0</v>
          </cell>
          <cell r="BB453">
            <v>0</v>
          </cell>
          <cell r="BC453">
            <v>0</v>
          </cell>
          <cell r="BD453">
            <v>0</v>
          </cell>
          <cell r="BG453">
            <v>0</v>
          </cell>
          <cell r="BH453">
            <v>0</v>
          </cell>
          <cell r="BI453">
            <v>160910</v>
          </cell>
          <cell r="BJ453">
            <v>18.495402298850575</v>
          </cell>
          <cell r="BK453">
            <v>0</v>
          </cell>
          <cell r="BL453">
            <v>0</v>
          </cell>
          <cell r="BM453">
            <v>1002066.2</v>
          </cell>
          <cell r="BN453">
            <v>115.18002298850574</v>
          </cell>
          <cell r="BO453">
            <v>0</v>
          </cell>
          <cell r="BP453">
            <v>0</v>
          </cell>
          <cell r="BY453">
            <v>1452.37</v>
          </cell>
          <cell r="CF453">
            <v>1553.2911658303185</v>
          </cell>
          <cell r="CG453">
            <v>2142.25</v>
          </cell>
          <cell r="CJ453">
            <v>0</v>
          </cell>
          <cell r="CK453">
            <v>0</v>
          </cell>
          <cell r="CL453">
            <v>0</v>
          </cell>
          <cell r="CM453">
            <v>0</v>
          </cell>
          <cell r="CN453">
            <v>0</v>
          </cell>
          <cell r="CO453">
            <v>0</v>
          </cell>
          <cell r="CX453">
            <v>0</v>
          </cell>
          <cell r="CY453">
            <v>0</v>
          </cell>
          <cell r="DB453">
            <v>0</v>
          </cell>
          <cell r="DC453">
            <v>0</v>
          </cell>
          <cell r="DJ453" t="str">
            <v>НКРКП</v>
          </cell>
          <cell r="DL453">
            <v>40816</v>
          </cell>
          <cell r="DM453">
            <v>100</v>
          </cell>
          <cell r="DT453">
            <v>970.44</v>
          </cell>
        </row>
        <row r="454">
          <cell r="W454">
            <v>685.07522123800004</v>
          </cell>
          <cell r="AF454">
            <v>39968</v>
          </cell>
          <cell r="AG454">
            <v>1715</v>
          </cell>
          <cell r="AH454">
            <v>595.71978823026734</v>
          </cell>
          <cell r="AM454">
            <v>225.99249287982579</v>
          </cell>
          <cell r="AO454">
            <v>154821.8570577738</v>
          </cell>
          <cell r="AQ454">
            <v>134628.20000000001</v>
          </cell>
          <cell r="AU454">
            <v>0</v>
          </cell>
          <cell r="AW454">
            <v>0</v>
          </cell>
          <cell r="AY454">
            <v>86795.000000000015</v>
          </cell>
          <cell r="AZ454">
            <v>384.06143006774255</v>
          </cell>
          <cell r="BA454">
            <v>0</v>
          </cell>
          <cell r="BB454">
            <v>0</v>
          </cell>
          <cell r="BC454">
            <v>0</v>
          </cell>
          <cell r="BD454">
            <v>0</v>
          </cell>
          <cell r="BG454">
            <v>0</v>
          </cell>
          <cell r="BH454">
            <v>0</v>
          </cell>
          <cell r="BI454">
            <v>4186</v>
          </cell>
          <cell r="BJ454">
            <v>18.522739170039404</v>
          </cell>
          <cell r="BK454">
            <v>0</v>
          </cell>
          <cell r="BL454">
            <v>0</v>
          </cell>
          <cell r="BM454">
            <v>26036.799999999999</v>
          </cell>
          <cell r="BN454">
            <v>115.21090664655564</v>
          </cell>
          <cell r="BO454">
            <v>0</v>
          </cell>
          <cell r="BP454">
            <v>0</v>
          </cell>
          <cell r="BY454">
            <v>1452.37</v>
          </cell>
          <cell r="CF454">
            <v>40.515812813630532</v>
          </cell>
          <cell r="CG454">
            <v>2142.25</v>
          </cell>
          <cell r="CJ454">
            <v>0</v>
          </cell>
          <cell r="CK454">
            <v>0</v>
          </cell>
          <cell r="CL454">
            <v>0</v>
          </cell>
          <cell r="CM454">
            <v>0</v>
          </cell>
          <cell r="CN454">
            <v>0</v>
          </cell>
          <cell r="CO454">
            <v>0</v>
          </cell>
          <cell r="CX454">
            <v>0</v>
          </cell>
          <cell r="CY454">
            <v>0</v>
          </cell>
          <cell r="DB454">
            <v>0</v>
          </cell>
          <cell r="DC454">
            <v>0</v>
          </cell>
          <cell r="DJ454" t="str">
            <v>НКРКП</v>
          </cell>
          <cell r="DL454">
            <v>40816</v>
          </cell>
          <cell r="DM454">
            <v>100</v>
          </cell>
          <cell r="DT454">
            <v>973.69</v>
          </cell>
        </row>
        <row r="455">
          <cell r="W455">
            <v>687.55809859099998</v>
          </cell>
          <cell r="AF455">
            <v>39968</v>
          </cell>
          <cell r="AG455">
            <v>1700</v>
          </cell>
          <cell r="AH455">
            <v>654.81748826291084</v>
          </cell>
          <cell r="AM455">
            <v>1704</v>
          </cell>
          <cell r="AO455">
            <v>1171598.999999064</v>
          </cell>
          <cell r="AQ455">
            <v>1115809</v>
          </cell>
          <cell r="AU455">
            <v>0</v>
          </cell>
          <cell r="AW455">
            <v>0</v>
          </cell>
          <cell r="AY455">
            <v>648916</v>
          </cell>
          <cell r="AZ455">
            <v>380.81924882629107</v>
          </cell>
          <cell r="BA455">
            <v>0</v>
          </cell>
          <cell r="BB455">
            <v>0</v>
          </cell>
          <cell r="BC455">
            <v>0</v>
          </cell>
          <cell r="BD455">
            <v>0</v>
          </cell>
          <cell r="BG455">
            <v>0</v>
          </cell>
          <cell r="BH455">
            <v>0</v>
          </cell>
          <cell r="BI455">
            <v>64467</v>
          </cell>
          <cell r="BJ455">
            <v>37.83274647887324</v>
          </cell>
          <cell r="BK455">
            <v>0</v>
          </cell>
          <cell r="BL455">
            <v>0</v>
          </cell>
          <cell r="BM455">
            <v>258841.46</v>
          </cell>
          <cell r="BN455">
            <v>151.90226525821595</v>
          </cell>
          <cell r="BO455">
            <v>0</v>
          </cell>
          <cell r="BP455">
            <v>0</v>
          </cell>
          <cell r="BY455">
            <v>1326.12</v>
          </cell>
          <cell r="CF455">
            <v>302.91329209942819</v>
          </cell>
          <cell r="CG455">
            <v>2142.25</v>
          </cell>
          <cell r="CJ455">
            <v>0</v>
          </cell>
          <cell r="CK455">
            <v>0</v>
          </cell>
          <cell r="CL455">
            <v>0</v>
          </cell>
          <cell r="CM455">
            <v>0</v>
          </cell>
          <cell r="CN455">
            <v>0</v>
          </cell>
          <cell r="CO455">
            <v>0</v>
          </cell>
          <cell r="CX455">
            <v>0</v>
          </cell>
          <cell r="CY455">
            <v>0</v>
          </cell>
          <cell r="DB455">
            <v>0</v>
          </cell>
          <cell r="DC455">
            <v>0</v>
          </cell>
          <cell r="DJ455" t="str">
            <v>НКРКП</v>
          </cell>
          <cell r="DL455">
            <v>40816</v>
          </cell>
          <cell r="DM455">
            <v>100</v>
          </cell>
          <cell r="DT455">
            <v>973.74</v>
          </cell>
        </row>
        <row r="456">
          <cell r="W456">
            <v>632.943396226</v>
          </cell>
          <cell r="AF456">
            <v>39968</v>
          </cell>
          <cell r="AG456">
            <v>1717</v>
          </cell>
          <cell r="AH456">
            <v>602.80424528301887</v>
          </cell>
          <cell r="AM456">
            <v>424</v>
          </cell>
          <cell r="AO456">
            <v>268367.99999982398</v>
          </cell>
          <cell r="AQ456">
            <v>255589</v>
          </cell>
          <cell r="AU456">
            <v>0</v>
          </cell>
          <cell r="AW456">
            <v>0</v>
          </cell>
          <cell r="AY456">
            <v>162643</v>
          </cell>
          <cell r="AZ456">
            <v>383.59198113207549</v>
          </cell>
          <cell r="BA456">
            <v>0</v>
          </cell>
          <cell r="BB456">
            <v>0</v>
          </cell>
          <cell r="BC456">
            <v>0</v>
          </cell>
          <cell r="BD456">
            <v>0</v>
          </cell>
          <cell r="BG456">
            <v>0</v>
          </cell>
          <cell r="BH456">
            <v>0</v>
          </cell>
          <cell r="BI456">
            <v>7052</v>
          </cell>
          <cell r="BJ456">
            <v>16.632075471698112</v>
          </cell>
          <cell r="BK456">
            <v>0</v>
          </cell>
          <cell r="BL456">
            <v>0</v>
          </cell>
          <cell r="BM456">
            <v>48389.5</v>
          </cell>
          <cell r="BN456">
            <v>114.12617924528301</v>
          </cell>
          <cell r="BO456">
            <v>0</v>
          </cell>
          <cell r="BP456">
            <v>0</v>
          </cell>
          <cell r="BY456">
            <v>1475.92</v>
          </cell>
          <cell r="CF456">
            <v>75.921577780371109</v>
          </cell>
          <cell r="CG456">
            <v>2142.25</v>
          </cell>
          <cell r="CJ456">
            <v>0</v>
          </cell>
          <cell r="CK456">
            <v>0</v>
          </cell>
          <cell r="CL456">
            <v>0</v>
          </cell>
          <cell r="CM456">
            <v>0</v>
          </cell>
          <cell r="CN456">
            <v>0</v>
          </cell>
          <cell r="CO456">
            <v>0</v>
          </cell>
          <cell r="CX456">
            <v>0</v>
          </cell>
          <cell r="CY456">
            <v>0</v>
          </cell>
          <cell r="DB456">
            <v>0</v>
          </cell>
          <cell r="DC456">
            <v>0</v>
          </cell>
          <cell r="DJ456" t="str">
            <v>НКРКП</v>
          </cell>
          <cell r="DL456">
            <v>40816</v>
          </cell>
          <cell r="DM456">
            <v>100</v>
          </cell>
          <cell r="DT456">
            <v>921.16</v>
          </cell>
        </row>
        <row r="457">
          <cell r="W457">
            <v>721.81283422399997</v>
          </cell>
          <cell r="AF457">
            <v>39968</v>
          </cell>
          <cell r="AG457">
            <v>1703</v>
          </cell>
          <cell r="AH457">
            <v>644.4763814616756</v>
          </cell>
          <cell r="AM457">
            <v>2244</v>
          </cell>
          <cell r="AO457">
            <v>1619747.9999986559</v>
          </cell>
          <cell r="AQ457">
            <v>1446205</v>
          </cell>
          <cell r="AU457">
            <v>0</v>
          </cell>
          <cell r="AW457">
            <v>0</v>
          </cell>
          <cell r="AY457">
            <v>848451.99999980745</v>
          </cell>
          <cell r="AZ457">
            <v>378.09803921560047</v>
          </cell>
          <cell r="BA457">
            <v>0</v>
          </cell>
          <cell r="BB457">
            <v>0</v>
          </cell>
          <cell r="BC457">
            <v>0</v>
          </cell>
          <cell r="BD457">
            <v>0</v>
          </cell>
          <cell r="BG457">
            <v>0</v>
          </cell>
          <cell r="BH457">
            <v>0</v>
          </cell>
          <cell r="BI457">
            <v>49481</v>
          </cell>
          <cell r="BJ457">
            <v>22.05035650623886</v>
          </cell>
          <cell r="BK457">
            <v>0</v>
          </cell>
          <cell r="BL457">
            <v>0</v>
          </cell>
          <cell r="BM457">
            <v>359705.7</v>
          </cell>
          <cell r="BN457">
            <v>160.29665775401071</v>
          </cell>
          <cell r="BO457">
            <v>0</v>
          </cell>
          <cell r="BP457">
            <v>0</v>
          </cell>
          <cell r="BY457">
            <v>1113.7066870132981</v>
          </cell>
          <cell r="CF457">
            <v>396.05648266999998</v>
          </cell>
          <cell r="CG457">
            <v>2142.25</v>
          </cell>
          <cell r="CJ457">
            <v>0</v>
          </cell>
          <cell r="CK457">
            <v>0</v>
          </cell>
          <cell r="CL457">
            <v>0</v>
          </cell>
          <cell r="CM457">
            <v>0</v>
          </cell>
          <cell r="CN457">
            <v>0</v>
          </cell>
          <cell r="CO457">
            <v>0</v>
          </cell>
          <cell r="CX457">
            <v>0</v>
          </cell>
          <cell r="CY457">
            <v>0</v>
          </cell>
          <cell r="DB457">
            <v>0</v>
          </cell>
          <cell r="DC457">
            <v>0</v>
          </cell>
          <cell r="DJ457" t="str">
            <v>НКРКП</v>
          </cell>
          <cell r="DL457">
            <v>40816</v>
          </cell>
          <cell r="DM457">
            <v>100</v>
          </cell>
          <cell r="DT457">
            <v>999.9</v>
          </cell>
        </row>
        <row r="458">
          <cell r="W458">
            <v>197.7</v>
          </cell>
          <cell r="AF458">
            <v>39987</v>
          </cell>
          <cell r="AG458" t="str">
            <v xml:space="preserve">  10-09</v>
          </cell>
          <cell r="AH458">
            <v>233.69391690172498</v>
          </cell>
          <cell r="AM458">
            <v>125039.9</v>
          </cell>
          <cell r="AO458">
            <v>24720388.229999997</v>
          </cell>
          <cell r="AQ458">
            <v>29221064</v>
          </cell>
          <cell r="AU458">
            <v>21043605</v>
          </cell>
          <cell r="AW458">
            <v>0</v>
          </cell>
          <cell r="AY458">
            <v>0</v>
          </cell>
          <cell r="AZ458">
            <v>0</v>
          </cell>
          <cell r="BA458">
            <v>0</v>
          </cell>
          <cell r="BB458">
            <v>0</v>
          </cell>
          <cell r="BC458">
            <v>0</v>
          </cell>
          <cell r="BD458">
            <v>0</v>
          </cell>
          <cell r="BG458">
            <v>0</v>
          </cell>
          <cell r="BH458">
            <v>0</v>
          </cell>
          <cell r="BI458">
            <v>1841839.2</v>
          </cell>
          <cell r="BJ458">
            <v>14.730011780239748</v>
          </cell>
          <cell r="BK458">
            <v>0</v>
          </cell>
          <cell r="BL458">
            <v>0</v>
          </cell>
          <cell r="BM458">
            <v>3958767</v>
          </cell>
          <cell r="BN458">
            <v>31.660030118386214</v>
          </cell>
          <cell r="BO458">
            <v>0</v>
          </cell>
          <cell r="BP458">
            <v>0</v>
          </cell>
          <cell r="BY458">
            <v>2323.1999999999998</v>
          </cell>
          <cell r="CF458">
            <v>0</v>
          </cell>
          <cell r="CG458">
            <v>0</v>
          </cell>
          <cell r="CJ458">
            <v>143300</v>
          </cell>
          <cell r="CK458">
            <v>146.85</v>
          </cell>
          <cell r="CL458">
            <v>228.21</v>
          </cell>
          <cell r="CM458">
            <v>0</v>
          </cell>
          <cell r="CN458">
            <v>0</v>
          </cell>
          <cell r="CO458">
            <v>0</v>
          </cell>
          <cell r="CX458">
            <v>0</v>
          </cell>
          <cell r="CY458">
            <v>0</v>
          </cell>
          <cell r="DB458">
            <v>0</v>
          </cell>
          <cell r="DC458">
            <v>0</v>
          </cell>
          <cell r="DJ458" t="str">
            <v>НКРЕ</v>
          </cell>
          <cell r="DL458">
            <v>40633</v>
          </cell>
          <cell r="DM458">
            <v>472</v>
          </cell>
          <cell r="DO458" t="str">
            <v>тариф на теплову енергію</v>
          </cell>
          <cell r="DT458">
            <v>217.47</v>
          </cell>
        </row>
        <row r="459">
          <cell r="W459">
            <v>518.84</v>
          </cell>
          <cell r="AF459">
            <v>39987</v>
          </cell>
          <cell r="AG459" t="str">
            <v xml:space="preserve">  11-09</v>
          </cell>
          <cell r="AH459">
            <v>479.22479400749063</v>
          </cell>
          <cell r="AM459">
            <v>13350</v>
          </cell>
          <cell r="AO459">
            <v>6926514</v>
          </cell>
          <cell r="AQ459">
            <v>6397651</v>
          </cell>
          <cell r="AU459">
            <v>5524565.5700000003</v>
          </cell>
          <cell r="AW459">
            <v>0</v>
          </cell>
          <cell r="AY459">
            <v>0</v>
          </cell>
          <cell r="AZ459">
            <v>0</v>
          </cell>
          <cell r="BA459">
            <v>0</v>
          </cell>
          <cell r="BB459">
            <v>0</v>
          </cell>
          <cell r="BC459">
            <v>0</v>
          </cell>
          <cell r="BD459">
            <v>0</v>
          </cell>
          <cell r="BG459">
            <v>0</v>
          </cell>
          <cell r="BH459">
            <v>0</v>
          </cell>
          <cell r="BI459">
            <v>196645.5</v>
          </cell>
          <cell r="BJ459">
            <v>14.73</v>
          </cell>
          <cell r="BK459">
            <v>0</v>
          </cell>
          <cell r="BL459">
            <v>0</v>
          </cell>
          <cell r="BM459">
            <v>422661</v>
          </cell>
          <cell r="BN459">
            <v>31.66</v>
          </cell>
          <cell r="BO459">
            <v>0</v>
          </cell>
          <cell r="BP459">
            <v>0</v>
          </cell>
          <cell r="BY459">
            <v>2323.1999999999998</v>
          </cell>
          <cell r="CF459">
            <v>0</v>
          </cell>
          <cell r="CG459">
            <v>0</v>
          </cell>
          <cell r="CJ459">
            <v>15349</v>
          </cell>
          <cell r="CK459">
            <v>359.93</v>
          </cell>
          <cell r="CL459">
            <v>633.44000000000005</v>
          </cell>
          <cell r="CM459">
            <v>0</v>
          </cell>
          <cell r="CN459">
            <v>0</v>
          </cell>
          <cell r="CO459">
            <v>0</v>
          </cell>
          <cell r="CX459">
            <v>0</v>
          </cell>
          <cell r="CY459">
            <v>0</v>
          </cell>
          <cell r="DB459">
            <v>0</v>
          </cell>
          <cell r="DC459">
            <v>0</v>
          </cell>
          <cell r="DJ459" t="str">
            <v>НКРКП</v>
          </cell>
          <cell r="DL459">
            <v>40816</v>
          </cell>
          <cell r="DM459">
            <v>145</v>
          </cell>
          <cell r="DT459">
            <v>792.41</v>
          </cell>
        </row>
        <row r="460">
          <cell r="W460">
            <v>532.74</v>
          </cell>
          <cell r="AF460">
            <v>39987</v>
          </cell>
          <cell r="AG460" t="str">
            <v xml:space="preserve">  11-09</v>
          </cell>
          <cell r="AH460">
            <v>479.28483754736902</v>
          </cell>
          <cell r="AM460">
            <v>1609.7</v>
          </cell>
          <cell r="AO460">
            <v>857551.5780000001</v>
          </cell>
          <cell r="AQ460">
            <v>771504.80299999996</v>
          </cell>
          <cell r="AU460">
            <v>666230.43000000005</v>
          </cell>
          <cell r="AW460">
            <v>0</v>
          </cell>
          <cell r="AY460">
            <v>0</v>
          </cell>
          <cell r="AZ460">
            <v>0</v>
          </cell>
          <cell r="BA460">
            <v>0</v>
          </cell>
          <cell r="BB460">
            <v>0</v>
          </cell>
          <cell r="BC460">
            <v>0</v>
          </cell>
          <cell r="BD460">
            <v>0</v>
          </cell>
          <cell r="BG460">
            <v>0</v>
          </cell>
          <cell r="BH460">
            <v>0</v>
          </cell>
          <cell r="BI460">
            <v>23715.3</v>
          </cell>
          <cell r="BJ460">
            <v>14.732745232030812</v>
          </cell>
          <cell r="BK460">
            <v>0</v>
          </cell>
          <cell r="BL460">
            <v>0</v>
          </cell>
          <cell r="BM460">
            <v>50973</v>
          </cell>
          <cell r="BN460">
            <v>31.66614897185811</v>
          </cell>
          <cell r="BO460">
            <v>0</v>
          </cell>
          <cell r="BP460">
            <v>0</v>
          </cell>
          <cell r="BY460">
            <v>2323.1999999999998</v>
          </cell>
          <cell r="CF460">
            <v>0</v>
          </cell>
          <cell r="CG460">
            <v>0</v>
          </cell>
          <cell r="CJ460">
            <v>1851</v>
          </cell>
          <cell r="CK460">
            <v>359.93</v>
          </cell>
          <cell r="CL460">
            <v>633.44000000000005</v>
          </cell>
          <cell r="CM460">
            <v>0</v>
          </cell>
          <cell r="CN460">
            <v>0</v>
          </cell>
          <cell r="CO460">
            <v>0</v>
          </cell>
          <cell r="CX460">
            <v>0</v>
          </cell>
          <cell r="CY460">
            <v>0</v>
          </cell>
          <cell r="DB460">
            <v>0</v>
          </cell>
          <cell r="DC460">
            <v>0</v>
          </cell>
          <cell r="DJ460" t="str">
            <v>НКРКП</v>
          </cell>
          <cell r="DL460">
            <v>40816</v>
          </cell>
          <cell r="DM460">
            <v>145</v>
          </cell>
          <cell r="DT460">
            <v>806.31</v>
          </cell>
        </row>
        <row r="461">
          <cell r="W461">
            <v>170.83</v>
          </cell>
          <cell r="AF461">
            <v>39605</v>
          </cell>
          <cell r="AG461" t="str">
            <v>4/5-6/1731</v>
          </cell>
          <cell r="AH461">
            <v>167.40061205507075</v>
          </cell>
          <cell r="AM461">
            <v>1408370</v>
          </cell>
          <cell r="AO461">
            <v>240591847.10000002</v>
          </cell>
          <cell r="AQ461">
            <v>235762000</v>
          </cell>
          <cell r="AU461">
            <v>0</v>
          </cell>
          <cell r="AW461">
            <v>1134936.3625</v>
          </cell>
          <cell r="AY461">
            <v>154866935.59999999</v>
          </cell>
          <cell r="AZ461">
            <v>109.96182508857757</v>
          </cell>
          <cell r="BA461">
            <v>0</v>
          </cell>
          <cell r="BB461">
            <v>0</v>
          </cell>
          <cell r="BC461">
            <v>0</v>
          </cell>
          <cell r="BD461">
            <v>0</v>
          </cell>
          <cell r="BG461">
            <v>12449000</v>
          </cell>
          <cell r="BH461">
            <v>8.8392964916889731</v>
          </cell>
          <cell r="BI461">
            <v>10916000</v>
          </cell>
          <cell r="BJ461">
            <v>7.750804121076138</v>
          </cell>
          <cell r="BK461">
            <v>0</v>
          </cell>
          <cell r="BL461">
            <v>0</v>
          </cell>
          <cell r="BM461">
            <v>42313000</v>
          </cell>
          <cell r="BN461">
            <v>30.043951518422006</v>
          </cell>
          <cell r="BO461">
            <v>0</v>
          </cell>
          <cell r="BP461">
            <v>0</v>
          </cell>
          <cell r="BY461">
            <v>1918</v>
          </cell>
          <cell r="CF461">
            <v>226460</v>
          </cell>
          <cell r="CG461">
            <v>683.86</v>
          </cell>
          <cell r="CJ461">
            <v>0</v>
          </cell>
          <cell r="CK461">
            <v>0</v>
          </cell>
          <cell r="CL461">
            <v>0</v>
          </cell>
          <cell r="CM461">
            <v>12299.5</v>
          </cell>
          <cell r="CN461">
            <v>92.275000000000006</v>
          </cell>
          <cell r="CO461">
            <v>92.275000000000006</v>
          </cell>
          <cell r="CX461">
            <v>0</v>
          </cell>
          <cell r="CY461">
            <v>0</v>
          </cell>
          <cell r="DB461">
            <v>0</v>
          </cell>
          <cell r="DC461">
            <v>0</v>
          </cell>
          <cell r="DJ461" t="str">
            <v>НКРЕ</v>
          </cell>
          <cell r="DL461">
            <v>40526</v>
          </cell>
          <cell r="DM461">
            <v>1845</v>
          </cell>
          <cell r="DO461" t="str">
            <v>тариф на теплову енергію</v>
          </cell>
          <cell r="DT461">
            <v>213.54</v>
          </cell>
        </row>
        <row r="462">
          <cell r="W462">
            <v>443.33</v>
          </cell>
          <cell r="AF462">
            <v>39849</v>
          </cell>
          <cell r="AG462" t="str">
            <v>6/1/1-34</v>
          </cell>
          <cell r="AH462">
            <v>422.39629739629737</v>
          </cell>
          <cell r="AM462">
            <v>161616</v>
          </cell>
          <cell r="AO462">
            <v>71649221.280000001</v>
          </cell>
          <cell r="AQ462">
            <v>68266000</v>
          </cell>
          <cell r="AU462">
            <v>0</v>
          </cell>
          <cell r="AW462">
            <v>0</v>
          </cell>
          <cell r="AY462">
            <v>56071679.950000003</v>
          </cell>
          <cell r="AZ462">
            <v>346.94386663449166</v>
          </cell>
          <cell r="BA462">
            <v>0</v>
          </cell>
          <cell r="BB462">
            <v>0</v>
          </cell>
          <cell r="BC462">
            <v>0</v>
          </cell>
          <cell r="BD462">
            <v>0</v>
          </cell>
          <cell r="BG462">
            <v>2628542.44</v>
          </cell>
          <cell r="BH462">
            <v>16.264122611622611</v>
          </cell>
          <cell r="BI462">
            <v>1752000</v>
          </cell>
          <cell r="BJ462">
            <v>10.84051084051084</v>
          </cell>
          <cell r="BK462">
            <v>0</v>
          </cell>
          <cell r="BL462">
            <v>0</v>
          </cell>
          <cell r="BM462">
            <v>6116261.1699999999</v>
          </cell>
          <cell r="BN462">
            <v>37.844403833778834</v>
          </cell>
          <cell r="BO462">
            <v>0</v>
          </cell>
          <cell r="BP462">
            <v>0</v>
          </cell>
          <cell r="BY462">
            <v>3313</v>
          </cell>
          <cell r="CF462">
            <v>26174.2</v>
          </cell>
          <cell r="CG462">
            <v>2142.25</v>
          </cell>
          <cell r="CJ462">
            <v>0</v>
          </cell>
          <cell r="CK462">
            <v>0</v>
          </cell>
          <cell r="CL462">
            <v>0</v>
          </cell>
          <cell r="CM462">
            <v>0</v>
          </cell>
          <cell r="CN462">
            <v>0</v>
          </cell>
          <cell r="CO462">
            <v>0</v>
          </cell>
          <cell r="CX462">
            <v>0</v>
          </cell>
          <cell r="CY462">
            <v>0</v>
          </cell>
          <cell r="DB462">
            <v>0</v>
          </cell>
          <cell r="DC462">
            <v>0</v>
          </cell>
          <cell r="DJ462" t="str">
            <v>НКРКП</v>
          </cell>
          <cell r="DL462">
            <v>40816</v>
          </cell>
          <cell r="DM462">
            <v>11</v>
          </cell>
          <cell r="DT462">
            <v>704.02</v>
          </cell>
        </row>
        <row r="463">
          <cell r="W463">
            <v>443.33</v>
          </cell>
          <cell r="AF463">
            <v>39849</v>
          </cell>
          <cell r="AG463" t="str">
            <v>6/1/1-34</v>
          </cell>
          <cell r="AH463">
            <v>422.39767559373422</v>
          </cell>
          <cell r="AM463">
            <v>79160</v>
          </cell>
          <cell r="AO463">
            <v>35094002.799999997</v>
          </cell>
          <cell r="AQ463">
            <v>33437000</v>
          </cell>
          <cell r="AU463">
            <v>0</v>
          </cell>
          <cell r="AW463">
            <v>0</v>
          </cell>
          <cell r="AY463">
            <v>27463645</v>
          </cell>
          <cell r="AZ463">
            <v>346.93841586659931</v>
          </cell>
          <cell r="BA463">
            <v>0</v>
          </cell>
          <cell r="BB463">
            <v>0</v>
          </cell>
          <cell r="BC463">
            <v>0</v>
          </cell>
          <cell r="BD463">
            <v>0</v>
          </cell>
          <cell r="BG463">
            <v>1287457.557</v>
          </cell>
          <cell r="BH463">
            <v>16.263991371905004</v>
          </cell>
          <cell r="BI463">
            <v>858000</v>
          </cell>
          <cell r="BJ463">
            <v>10.838807478524508</v>
          </cell>
          <cell r="BK463">
            <v>0</v>
          </cell>
          <cell r="BL463">
            <v>0</v>
          </cell>
          <cell r="BM463">
            <v>2995738.83</v>
          </cell>
          <cell r="BN463">
            <v>37.844098408287017</v>
          </cell>
          <cell r="BO463">
            <v>0</v>
          </cell>
          <cell r="BP463">
            <v>0</v>
          </cell>
          <cell r="BY463">
            <v>3313</v>
          </cell>
          <cell r="CF463">
            <v>12820</v>
          </cell>
          <cell r="CG463">
            <v>2142.25</v>
          </cell>
          <cell r="CJ463">
            <v>0</v>
          </cell>
          <cell r="CK463">
            <v>0</v>
          </cell>
          <cell r="CL463">
            <v>0</v>
          </cell>
          <cell r="CM463">
            <v>0</v>
          </cell>
          <cell r="CN463">
            <v>0</v>
          </cell>
          <cell r="CO463">
            <v>0</v>
          </cell>
          <cell r="CX463">
            <v>0</v>
          </cell>
          <cell r="CY463">
            <v>0</v>
          </cell>
          <cell r="DB463">
            <v>0</v>
          </cell>
          <cell r="DC463">
            <v>0</v>
          </cell>
          <cell r="DJ463" t="str">
            <v>НКРКП</v>
          </cell>
          <cell r="DL463">
            <v>40816</v>
          </cell>
          <cell r="DM463">
            <v>11</v>
          </cell>
          <cell r="DT463">
            <v>704.02</v>
          </cell>
        </row>
        <row r="464">
          <cell r="W464">
            <v>175.95</v>
          </cell>
          <cell r="AF464">
            <v>39742</v>
          </cell>
          <cell r="AH464">
            <v>159.95216191352347</v>
          </cell>
          <cell r="AM464">
            <v>108700</v>
          </cell>
          <cell r="AO464">
            <v>19125765</v>
          </cell>
          <cell r="AQ464">
            <v>17386800</v>
          </cell>
          <cell r="AU464">
            <v>0</v>
          </cell>
          <cell r="AW464">
            <v>0</v>
          </cell>
          <cell r="AY464">
            <v>11685123.120000001</v>
          </cell>
          <cell r="AZ464">
            <v>107.49883275068999</v>
          </cell>
          <cell r="BA464">
            <v>0</v>
          </cell>
          <cell r="BB464">
            <v>0</v>
          </cell>
          <cell r="BC464">
            <v>1679800</v>
          </cell>
          <cell r="BD464">
            <v>15.453541858325668</v>
          </cell>
          <cell r="BG464">
            <v>1260500</v>
          </cell>
          <cell r="BH464">
            <v>11.596136154553818</v>
          </cell>
          <cell r="BI464">
            <v>0</v>
          </cell>
          <cell r="BJ464">
            <v>0</v>
          </cell>
          <cell r="BK464">
            <v>0</v>
          </cell>
          <cell r="BL464">
            <v>0</v>
          </cell>
          <cell r="BM464">
            <v>1954999.9225352113</v>
          </cell>
          <cell r="BN464">
            <v>17.985279876128899</v>
          </cell>
          <cell r="BO464">
            <v>0</v>
          </cell>
          <cell r="BP464">
            <v>0</v>
          </cell>
          <cell r="BY464">
            <v>2878</v>
          </cell>
          <cell r="CF464">
            <v>16066</v>
          </cell>
          <cell r="CG464">
            <v>727.32</v>
          </cell>
          <cell r="CJ464">
            <v>0</v>
          </cell>
          <cell r="CK464">
            <v>0</v>
          </cell>
          <cell r="CL464">
            <v>0</v>
          </cell>
          <cell r="CM464">
            <v>0</v>
          </cell>
          <cell r="CN464">
            <v>0</v>
          </cell>
          <cell r="CO464">
            <v>0</v>
          </cell>
          <cell r="CX464">
            <v>0</v>
          </cell>
          <cell r="CY464">
            <v>0</v>
          </cell>
          <cell r="DB464">
            <v>15.453386454183256</v>
          </cell>
          <cell r="DC464">
            <v>28.15</v>
          </cell>
          <cell r="DJ464" t="str">
            <v>НКРЕ</v>
          </cell>
          <cell r="DL464">
            <v>40526</v>
          </cell>
          <cell r="DM464">
            <v>1856</v>
          </cell>
          <cell r="DO464" t="str">
            <v>тариф на теплову енергію</v>
          </cell>
          <cell r="DT464">
            <v>219.94</v>
          </cell>
        </row>
        <row r="465">
          <cell r="W465">
            <v>409.2</v>
          </cell>
          <cell r="AF465">
            <v>39861</v>
          </cell>
          <cell r="AH465">
            <v>372.07462686567163</v>
          </cell>
          <cell r="AM465">
            <v>6700</v>
          </cell>
          <cell r="AO465">
            <v>2741640</v>
          </cell>
          <cell r="AQ465">
            <v>2492900</v>
          </cell>
          <cell r="AU465">
            <v>0</v>
          </cell>
          <cell r="AW465">
            <v>0</v>
          </cell>
          <cell r="AY465">
            <v>2121406</v>
          </cell>
          <cell r="AZ465">
            <v>316.62776119402986</v>
          </cell>
          <cell r="BA465">
            <v>0</v>
          </cell>
          <cell r="BB465">
            <v>0</v>
          </cell>
          <cell r="BC465">
            <v>108000</v>
          </cell>
          <cell r="BD465">
            <v>16.119402985074625</v>
          </cell>
          <cell r="BG465">
            <v>80250.399999999994</v>
          </cell>
          <cell r="BH465">
            <v>11.977671641791044</v>
          </cell>
          <cell r="BI465">
            <v>0</v>
          </cell>
          <cell r="BJ465">
            <v>0</v>
          </cell>
          <cell r="BK465">
            <v>0</v>
          </cell>
          <cell r="BL465">
            <v>0</v>
          </cell>
          <cell r="BM465">
            <v>122959.57271095153</v>
          </cell>
          <cell r="BN465">
            <v>18.352175031485302</v>
          </cell>
          <cell r="BO465">
            <v>0</v>
          </cell>
          <cell r="BP465">
            <v>0</v>
          </cell>
          <cell r="BY465">
            <v>2878</v>
          </cell>
          <cell r="CF465">
            <v>990.27004317890066</v>
          </cell>
          <cell r="CG465">
            <v>2142.25</v>
          </cell>
          <cell r="CJ465">
            <v>0</v>
          </cell>
          <cell r="CK465">
            <v>0</v>
          </cell>
          <cell r="CL465">
            <v>0</v>
          </cell>
          <cell r="CM465">
            <v>0</v>
          </cell>
          <cell r="CN465">
            <v>0</v>
          </cell>
          <cell r="CO465">
            <v>0</v>
          </cell>
          <cell r="CX465">
            <v>0</v>
          </cell>
          <cell r="CY465">
            <v>0</v>
          </cell>
          <cell r="DB465">
            <v>16.122448979591837</v>
          </cell>
          <cell r="DC465">
            <v>29.37</v>
          </cell>
          <cell r="DJ465" t="str">
            <v>НКРКП</v>
          </cell>
          <cell r="DL465">
            <v>40816</v>
          </cell>
          <cell r="DM465">
            <v>41</v>
          </cell>
          <cell r="DT465">
            <v>647.15</v>
          </cell>
        </row>
        <row r="466">
          <cell r="W466">
            <v>433.5</v>
          </cell>
          <cell r="AF466">
            <v>39861</v>
          </cell>
          <cell r="AH466">
            <v>377.0204081632653</v>
          </cell>
          <cell r="AM466">
            <v>4900</v>
          </cell>
          <cell r="AO466">
            <v>2124150</v>
          </cell>
          <cell r="AQ466">
            <v>1847400</v>
          </cell>
          <cell r="AU466">
            <v>0</v>
          </cell>
          <cell r="AW466">
            <v>0</v>
          </cell>
          <cell r="AY466">
            <v>1575649</v>
          </cell>
          <cell r="AZ466">
            <v>321.56102040816324</v>
          </cell>
          <cell r="BA466">
            <v>0</v>
          </cell>
          <cell r="BB466">
            <v>0</v>
          </cell>
          <cell r="BC466">
            <v>79000</v>
          </cell>
          <cell r="BD466">
            <v>16.122448979591837</v>
          </cell>
          <cell r="BG466">
            <v>58700.4</v>
          </cell>
          <cell r="BH466">
            <v>11.979673469387755</v>
          </cell>
          <cell r="BI466">
            <v>0</v>
          </cell>
          <cell r="BJ466">
            <v>0</v>
          </cell>
          <cell r="BK466">
            <v>0</v>
          </cell>
          <cell r="BL466">
            <v>0</v>
          </cell>
          <cell r="BM466">
            <v>89899.642728904844</v>
          </cell>
          <cell r="BN466">
            <v>18.346865863041806</v>
          </cell>
          <cell r="BO466">
            <v>0</v>
          </cell>
          <cell r="BP466">
            <v>0</v>
          </cell>
          <cell r="BY466">
            <v>2878</v>
          </cell>
          <cell r="CF466">
            <v>724.2198883092409</v>
          </cell>
          <cell r="CG466">
            <v>2175.65</v>
          </cell>
          <cell r="CJ466">
            <v>0</v>
          </cell>
          <cell r="CK466">
            <v>0</v>
          </cell>
          <cell r="CL466">
            <v>0</v>
          </cell>
          <cell r="CM466">
            <v>0</v>
          </cell>
          <cell r="CN466">
            <v>0</v>
          </cell>
          <cell r="CO466">
            <v>0</v>
          </cell>
          <cell r="CX466">
            <v>0</v>
          </cell>
          <cell r="CY466">
            <v>0</v>
          </cell>
          <cell r="DB466">
            <v>16.122448979591837</v>
          </cell>
          <cell r="DC466">
            <v>29.37</v>
          </cell>
          <cell r="DJ466" t="str">
            <v>НКРКП</v>
          </cell>
          <cell r="DL466">
            <v>40816</v>
          </cell>
          <cell r="DM466">
            <v>41</v>
          </cell>
          <cell r="DO466" t="str">
            <v>для інших споживачів житлового масиву</v>
          </cell>
          <cell r="DT466">
            <v>666.47</v>
          </cell>
        </row>
        <row r="467">
          <cell r="W467">
            <v>415</v>
          </cell>
          <cell r="AF467">
            <v>39861</v>
          </cell>
          <cell r="AG467">
            <v>0</v>
          </cell>
          <cell r="AH467">
            <v>360.88799999999998</v>
          </cell>
          <cell r="AM467">
            <v>12500</v>
          </cell>
          <cell r="AO467">
            <v>5187500</v>
          </cell>
          <cell r="AQ467">
            <v>4511100</v>
          </cell>
          <cell r="AU467">
            <v>0</v>
          </cell>
          <cell r="AW467">
            <v>0</v>
          </cell>
          <cell r="AY467">
            <v>4019557</v>
          </cell>
          <cell r="AZ467">
            <v>321.56455999999997</v>
          </cell>
          <cell r="BA467">
            <v>0</v>
          </cell>
          <cell r="BB467">
            <v>0</v>
          </cell>
          <cell r="BC467">
            <v>0</v>
          </cell>
          <cell r="BD467">
            <v>0</v>
          </cell>
          <cell r="BG467">
            <v>149700.4</v>
          </cell>
          <cell r="BH467">
            <v>11.976032</v>
          </cell>
          <cell r="BI467">
            <v>0</v>
          </cell>
          <cell r="BJ467">
            <v>0</v>
          </cell>
          <cell r="BK467">
            <v>0</v>
          </cell>
          <cell r="BL467">
            <v>0</v>
          </cell>
          <cell r="BM467">
            <v>229399.68043087973</v>
          </cell>
          <cell r="BN467">
            <v>18.351974434470378</v>
          </cell>
          <cell r="BO467">
            <v>0</v>
          </cell>
          <cell r="BP467">
            <v>0</v>
          </cell>
          <cell r="BY467">
            <v>2878</v>
          </cell>
          <cell r="CF467">
            <v>1847.5200514788683</v>
          </cell>
          <cell r="CG467">
            <v>2175.65</v>
          </cell>
          <cell r="CJ467">
            <v>0</v>
          </cell>
          <cell r="CK467">
            <v>0</v>
          </cell>
          <cell r="CL467">
            <v>0</v>
          </cell>
          <cell r="CM467">
            <v>0</v>
          </cell>
          <cell r="CN467">
            <v>0</v>
          </cell>
          <cell r="CO467">
            <v>0</v>
          </cell>
          <cell r="CX467">
            <v>0</v>
          </cell>
          <cell r="CY467">
            <v>0</v>
          </cell>
          <cell r="DB467">
            <v>0</v>
          </cell>
          <cell r="DC467">
            <v>0</v>
          </cell>
          <cell r="DJ467" t="str">
            <v>НКРКП</v>
          </cell>
          <cell r="DL467">
            <v>40816</v>
          </cell>
          <cell r="DM467">
            <v>41</v>
          </cell>
          <cell r="DO467" t="str">
            <v>для інших споживачів промислової зони</v>
          </cell>
          <cell r="DT467">
            <v>647.99</v>
          </cell>
        </row>
        <row r="468">
          <cell r="W468">
            <v>186.44364999999999</v>
          </cell>
          <cell r="AF468">
            <v>39707</v>
          </cell>
          <cell r="AG468" t="str">
            <v>142, 144</v>
          </cell>
          <cell r="AH468">
            <v>186.44365281843679</v>
          </cell>
          <cell r="AM468">
            <v>38275.65</v>
          </cell>
          <cell r="AO468">
            <v>7136251.8921224996</v>
          </cell>
          <cell r="AQ468">
            <v>7136252</v>
          </cell>
          <cell r="AU468">
            <v>0</v>
          </cell>
          <cell r="AW468">
            <v>0</v>
          </cell>
          <cell r="AY468">
            <v>4796529.9360000007</v>
          </cell>
          <cell r="AZ468">
            <v>125.31544039095353</v>
          </cell>
          <cell r="BA468">
            <v>0</v>
          </cell>
          <cell r="BB468">
            <v>0</v>
          </cell>
          <cell r="BC468">
            <v>0</v>
          </cell>
          <cell r="BD468">
            <v>0</v>
          </cell>
          <cell r="BG468">
            <v>0</v>
          </cell>
          <cell r="BH468">
            <v>0</v>
          </cell>
          <cell r="BI468">
            <v>578750</v>
          </cell>
          <cell r="BJ468">
            <v>15.120579271677945</v>
          </cell>
          <cell r="BK468">
            <v>0</v>
          </cell>
          <cell r="BL468">
            <v>0</v>
          </cell>
          <cell r="BM468">
            <v>1138285</v>
          </cell>
          <cell r="BN468">
            <v>29.739142248400743</v>
          </cell>
          <cell r="BO468">
            <v>0</v>
          </cell>
          <cell r="BP468">
            <v>0</v>
          </cell>
          <cell r="BY468">
            <v>1020</v>
          </cell>
          <cell r="CF468">
            <v>6594.8</v>
          </cell>
          <cell r="CG468">
            <v>727.32</v>
          </cell>
          <cell r="CJ468">
            <v>0</v>
          </cell>
          <cell r="CK468">
            <v>0</v>
          </cell>
          <cell r="CL468">
            <v>0</v>
          </cell>
          <cell r="CM468">
            <v>0</v>
          </cell>
          <cell r="CN468">
            <v>0</v>
          </cell>
          <cell r="CO468">
            <v>0</v>
          </cell>
          <cell r="CX468">
            <v>0</v>
          </cell>
          <cell r="CY468">
            <v>0</v>
          </cell>
          <cell r="DB468">
            <v>0</v>
          </cell>
          <cell r="DC468">
            <v>0</v>
          </cell>
          <cell r="DJ468" t="str">
            <v>НКРЕ</v>
          </cell>
          <cell r="DL468">
            <v>40526</v>
          </cell>
          <cell r="DM468">
            <v>1740</v>
          </cell>
          <cell r="DO468" t="str">
            <v>Тариф на теплову енергію</v>
          </cell>
          <cell r="DT468">
            <v>233.05</v>
          </cell>
        </row>
        <row r="469">
          <cell r="W469">
            <v>480.14</v>
          </cell>
          <cell r="AF469">
            <v>39891</v>
          </cell>
          <cell r="AG469" t="str">
            <v>58, 60</v>
          </cell>
          <cell r="AH469">
            <v>436.49542119523028</v>
          </cell>
          <cell r="AM469">
            <v>6485.6739900000002</v>
          </cell>
          <cell r="AO469">
            <v>3114031.5095585999</v>
          </cell>
          <cell r="AQ469">
            <v>2830967</v>
          </cell>
          <cell r="AU469">
            <v>0</v>
          </cell>
          <cell r="AW469">
            <v>0</v>
          </cell>
          <cell r="AY469">
            <v>2395824.1264925003</v>
          </cell>
          <cell r="AZ469">
            <v>369.40249081075075</v>
          </cell>
          <cell r="BA469">
            <v>0</v>
          </cell>
          <cell r="BB469">
            <v>0</v>
          </cell>
          <cell r="BC469">
            <v>0</v>
          </cell>
          <cell r="BD469">
            <v>0</v>
          </cell>
          <cell r="BG469">
            <v>0</v>
          </cell>
          <cell r="BH469">
            <v>0</v>
          </cell>
          <cell r="BI469">
            <v>116951</v>
          </cell>
          <cell r="BJ469">
            <v>18.032204545020615</v>
          </cell>
          <cell r="BK469">
            <v>0</v>
          </cell>
          <cell r="BL469">
            <v>0</v>
          </cell>
          <cell r="BM469">
            <v>221075</v>
          </cell>
          <cell r="BN469">
            <v>34.086665524796132</v>
          </cell>
          <cell r="BO469">
            <v>0</v>
          </cell>
          <cell r="BP469">
            <v>0</v>
          </cell>
          <cell r="BY469">
            <v>1020</v>
          </cell>
          <cell r="CF469">
            <v>1118.3681300000001</v>
          </cell>
          <cell r="CG469">
            <v>2142.25</v>
          </cell>
          <cell r="CJ469">
            <v>0</v>
          </cell>
          <cell r="CK469">
            <v>0</v>
          </cell>
          <cell r="CL469">
            <v>0</v>
          </cell>
          <cell r="CM469">
            <v>0</v>
          </cell>
          <cell r="CN469">
            <v>0</v>
          </cell>
          <cell r="CO469">
            <v>0</v>
          </cell>
          <cell r="CX469">
            <v>0</v>
          </cell>
          <cell r="CY469">
            <v>0</v>
          </cell>
          <cell r="DB469">
            <v>0</v>
          </cell>
          <cell r="DC469">
            <v>0</v>
          </cell>
          <cell r="DJ469" t="str">
            <v>НКРКП</v>
          </cell>
          <cell r="DL469">
            <v>40816</v>
          </cell>
          <cell r="DM469">
            <v>109</v>
          </cell>
          <cell r="DT469">
            <v>757.39214900221702</v>
          </cell>
        </row>
        <row r="470">
          <cell r="W470">
            <v>610.99</v>
          </cell>
          <cell r="AF470">
            <v>39891</v>
          </cell>
          <cell r="AG470" t="str">
            <v>59, 61</v>
          </cell>
          <cell r="AH470">
            <v>436.42111421717539</v>
          </cell>
          <cell r="AM470">
            <v>2349.4899</v>
          </cell>
          <cell r="AO470">
            <v>1435514.834001</v>
          </cell>
          <cell r="AQ470">
            <v>1025367</v>
          </cell>
          <cell r="AU470">
            <v>0</v>
          </cell>
          <cell r="AW470">
            <v>0</v>
          </cell>
          <cell r="AY470">
            <v>867891.88474999997</v>
          </cell>
          <cell r="AZ470">
            <v>369.39587812231071</v>
          </cell>
          <cell r="BA470">
            <v>0</v>
          </cell>
          <cell r="BB470">
            <v>0</v>
          </cell>
          <cell r="BC470">
            <v>0</v>
          </cell>
          <cell r="BD470">
            <v>0</v>
          </cell>
          <cell r="BG470">
            <v>0</v>
          </cell>
          <cell r="BH470">
            <v>0</v>
          </cell>
          <cell r="BI470">
            <v>42381</v>
          </cell>
          <cell r="BJ470">
            <v>18.038383565726331</v>
          </cell>
          <cell r="BK470">
            <v>0</v>
          </cell>
          <cell r="BL470">
            <v>0</v>
          </cell>
          <cell r="BM470">
            <v>80103</v>
          </cell>
          <cell r="BN470">
            <v>34.093783505943144</v>
          </cell>
          <cell r="BO470">
            <v>0</v>
          </cell>
          <cell r="BP470">
            <v>0</v>
          </cell>
          <cell r="BY470">
            <v>1020</v>
          </cell>
          <cell r="CF470">
            <v>405.13099999999997</v>
          </cell>
          <cell r="CG470">
            <v>2142.25</v>
          </cell>
          <cell r="CJ470">
            <v>0</v>
          </cell>
          <cell r="CK470">
            <v>0</v>
          </cell>
          <cell r="CL470">
            <v>0</v>
          </cell>
          <cell r="CM470">
            <v>0</v>
          </cell>
          <cell r="CN470">
            <v>0</v>
          </cell>
          <cell r="CO470">
            <v>0</v>
          </cell>
          <cell r="CX470">
            <v>0</v>
          </cell>
          <cell r="CY470">
            <v>0</v>
          </cell>
          <cell r="DB470">
            <v>0</v>
          </cell>
          <cell r="DC470">
            <v>0</v>
          </cell>
          <cell r="DJ470" t="str">
            <v>НКРКП</v>
          </cell>
          <cell r="DL470">
            <v>40816</v>
          </cell>
          <cell r="DM470">
            <v>109</v>
          </cell>
          <cell r="DT470">
            <v>888.49011151826403</v>
          </cell>
        </row>
        <row r="471">
          <cell r="W471">
            <v>221.76</v>
          </cell>
          <cell r="AF471">
            <v>39715</v>
          </cell>
          <cell r="AG471">
            <v>196</v>
          </cell>
          <cell r="AH471">
            <v>197.99785784339028</v>
          </cell>
          <cell r="AM471">
            <v>154984</v>
          </cell>
          <cell r="AO471">
            <v>34369251.839999996</v>
          </cell>
          <cell r="AQ471">
            <v>30686500</v>
          </cell>
          <cell r="AU471">
            <v>0</v>
          </cell>
          <cell r="AW471">
            <v>3723330.56</v>
          </cell>
          <cell r="AY471">
            <v>17775700.800000001</v>
          </cell>
          <cell r="AZ471">
            <v>114.6937800030971</v>
          </cell>
          <cell r="BA471">
            <v>0</v>
          </cell>
          <cell r="BB471">
            <v>0</v>
          </cell>
          <cell r="BC471">
            <v>0</v>
          </cell>
          <cell r="BD471">
            <v>0</v>
          </cell>
          <cell r="BG471">
            <v>0</v>
          </cell>
          <cell r="BH471">
            <v>0</v>
          </cell>
          <cell r="BI471">
            <v>1332038</v>
          </cell>
          <cell r="BJ471">
            <v>8.5946807412378057</v>
          </cell>
          <cell r="BK471">
            <v>0</v>
          </cell>
          <cell r="BL471">
            <v>0</v>
          </cell>
          <cell r="BM471">
            <v>5677900</v>
          </cell>
          <cell r="BN471">
            <v>36.635394621380271</v>
          </cell>
          <cell r="BO471">
            <v>0</v>
          </cell>
          <cell r="BP471">
            <v>0</v>
          </cell>
          <cell r="BY471">
            <v>1938</v>
          </cell>
          <cell r="CF471">
            <v>24440</v>
          </cell>
          <cell r="CG471">
            <v>727.32</v>
          </cell>
          <cell r="CJ471">
            <v>0</v>
          </cell>
          <cell r="CK471">
            <v>0</v>
          </cell>
          <cell r="CL471">
            <v>0</v>
          </cell>
          <cell r="CM471">
            <v>109768</v>
          </cell>
          <cell r="CN471">
            <v>33.92</v>
          </cell>
          <cell r="CO471">
            <v>33.92</v>
          </cell>
          <cell r="CX471">
            <v>0</v>
          </cell>
          <cell r="CY471">
            <v>0</v>
          </cell>
          <cell r="DB471">
            <v>0</v>
          </cell>
          <cell r="DC471">
            <v>0</v>
          </cell>
          <cell r="DJ471" t="str">
            <v>НКРЕ</v>
          </cell>
          <cell r="DL471">
            <v>40526</v>
          </cell>
          <cell r="DM471">
            <v>1770</v>
          </cell>
          <cell r="DO471" t="str">
            <v>Тариф на теплову енергію</v>
          </cell>
          <cell r="DT471">
            <v>243.94</v>
          </cell>
        </row>
        <row r="472">
          <cell r="W472">
            <v>471.55</v>
          </cell>
          <cell r="AF472">
            <v>39864</v>
          </cell>
          <cell r="AG472">
            <v>308</v>
          </cell>
          <cell r="AH472">
            <v>421.03000280400039</v>
          </cell>
          <cell r="AM472">
            <v>21398</v>
          </cell>
          <cell r="AO472">
            <v>10090226.9</v>
          </cell>
          <cell r="AQ472">
            <v>9009200</v>
          </cell>
          <cell r="AU472">
            <v>0</v>
          </cell>
          <cell r="AW472">
            <v>425051.55</v>
          </cell>
          <cell r="AY472">
            <v>7191072.1376083037</v>
          </cell>
          <cell r="AZ472">
            <v>336.06281603927022</v>
          </cell>
          <cell r="BA472">
            <v>0</v>
          </cell>
          <cell r="BB472">
            <v>0</v>
          </cell>
          <cell r="BC472">
            <v>0</v>
          </cell>
          <cell r="BD472">
            <v>0</v>
          </cell>
          <cell r="BG472">
            <v>0</v>
          </cell>
          <cell r="BH472">
            <v>0</v>
          </cell>
          <cell r="BI472">
            <v>245573</v>
          </cell>
          <cell r="BJ472">
            <v>11.476446396859519</v>
          </cell>
          <cell r="BK472">
            <v>0</v>
          </cell>
          <cell r="BL472">
            <v>0</v>
          </cell>
          <cell r="BM472">
            <v>816767</v>
          </cell>
          <cell r="BN472">
            <v>38.170249556033276</v>
          </cell>
          <cell r="BO472">
            <v>0</v>
          </cell>
          <cell r="BP472">
            <v>0</v>
          </cell>
          <cell r="BY472">
            <v>2202</v>
          </cell>
          <cell r="CF472">
            <v>3356.7847532306237</v>
          </cell>
          <cell r="CG472">
            <v>2142.25</v>
          </cell>
          <cell r="CJ472">
            <v>0</v>
          </cell>
          <cell r="CK472">
            <v>0</v>
          </cell>
          <cell r="CL472">
            <v>0</v>
          </cell>
          <cell r="CM472">
            <v>10857</v>
          </cell>
          <cell r="CN472">
            <v>39.15</v>
          </cell>
          <cell r="CO472">
            <v>56.11</v>
          </cell>
          <cell r="CX472">
            <v>0</v>
          </cell>
          <cell r="CY472">
            <v>0</v>
          </cell>
          <cell r="DB472">
            <v>0</v>
          </cell>
          <cell r="DC472">
            <v>0</v>
          </cell>
          <cell r="DJ472" t="str">
            <v>НКРКП</v>
          </cell>
          <cell r="DL472">
            <v>40816</v>
          </cell>
          <cell r="DM472">
            <v>135</v>
          </cell>
          <cell r="DT472">
            <v>732.74</v>
          </cell>
        </row>
        <row r="473">
          <cell r="W473">
            <v>471.55</v>
          </cell>
          <cell r="AF473">
            <v>39864</v>
          </cell>
          <cell r="AG473">
            <v>308</v>
          </cell>
          <cell r="AH473">
            <v>421.0300346243659</v>
          </cell>
          <cell r="AM473">
            <v>12419</v>
          </cell>
          <cell r="AO473">
            <v>5856179.4500000002</v>
          </cell>
          <cell r="AQ473">
            <v>5228772</v>
          </cell>
          <cell r="AU473">
            <v>0</v>
          </cell>
          <cell r="AW473">
            <v>246689.63099999999</v>
          </cell>
          <cell r="AY473">
            <v>4173564.1123916963</v>
          </cell>
          <cell r="AZ473">
            <v>336.06281603927016</v>
          </cell>
          <cell r="BA473">
            <v>0</v>
          </cell>
          <cell r="BB473">
            <v>0</v>
          </cell>
          <cell r="BC473">
            <v>0</v>
          </cell>
          <cell r="BD473">
            <v>0</v>
          </cell>
          <cell r="BG473">
            <v>0</v>
          </cell>
          <cell r="BH473">
            <v>0</v>
          </cell>
          <cell r="BI473">
            <v>142527</v>
          </cell>
          <cell r="BJ473">
            <v>11.476527900797166</v>
          </cell>
          <cell r="BK473">
            <v>0</v>
          </cell>
          <cell r="BL473">
            <v>0</v>
          </cell>
          <cell r="BM473">
            <v>474038</v>
          </cell>
          <cell r="BN473">
            <v>38.170384088896043</v>
          </cell>
          <cell r="BO473">
            <v>0</v>
          </cell>
          <cell r="BP473">
            <v>0</v>
          </cell>
          <cell r="BY473">
            <v>2202</v>
          </cell>
          <cell r="CF473">
            <v>1948.2152467693763</v>
          </cell>
          <cell r="CG473">
            <v>2142.25</v>
          </cell>
          <cell r="CJ473">
            <v>0</v>
          </cell>
          <cell r="CK473">
            <v>0</v>
          </cell>
          <cell r="CL473">
            <v>0</v>
          </cell>
          <cell r="CM473">
            <v>6301.14</v>
          </cell>
          <cell r="CN473">
            <v>39.15</v>
          </cell>
          <cell r="CO473">
            <v>56.11</v>
          </cell>
          <cell r="CX473">
            <v>0</v>
          </cell>
          <cell r="CY473">
            <v>0</v>
          </cell>
          <cell r="DB473">
            <v>0</v>
          </cell>
          <cell r="DC473">
            <v>0</v>
          </cell>
          <cell r="DJ473" t="str">
            <v>НКРКП</v>
          </cell>
          <cell r="DL473">
            <v>40816</v>
          </cell>
          <cell r="DM473">
            <v>135</v>
          </cell>
          <cell r="DT473">
            <v>732.74</v>
          </cell>
        </row>
        <row r="474">
          <cell r="W474">
            <v>202.75</v>
          </cell>
          <cell r="AF474">
            <v>39646</v>
          </cell>
          <cell r="AG474">
            <v>396</v>
          </cell>
          <cell r="AH474">
            <v>189.53483419531489</v>
          </cell>
          <cell r="AM474">
            <v>13148</v>
          </cell>
          <cell r="AO474">
            <v>2665757</v>
          </cell>
          <cell r="AQ474">
            <v>2492004</v>
          </cell>
          <cell r="AU474">
            <v>0</v>
          </cell>
          <cell r="AW474">
            <v>0</v>
          </cell>
          <cell r="AY474">
            <v>1336814.1600000001</v>
          </cell>
          <cell r="AZ474">
            <v>101.67433526011561</v>
          </cell>
          <cell r="BA474">
            <v>0</v>
          </cell>
          <cell r="BB474">
            <v>0</v>
          </cell>
          <cell r="BC474">
            <v>0</v>
          </cell>
          <cell r="BD474">
            <v>0</v>
          </cell>
          <cell r="BG474">
            <v>0</v>
          </cell>
          <cell r="BH474">
            <v>0</v>
          </cell>
          <cell r="BI474">
            <v>130400</v>
          </cell>
          <cell r="BJ474">
            <v>9.9178582293885</v>
          </cell>
          <cell r="BK474">
            <v>0</v>
          </cell>
          <cell r="BL474">
            <v>0</v>
          </cell>
          <cell r="BM474">
            <v>629327</v>
          </cell>
          <cell r="BN474">
            <v>47.864846364466075</v>
          </cell>
          <cell r="BO474">
            <v>0</v>
          </cell>
          <cell r="BP474">
            <v>0</v>
          </cell>
          <cell r="BY474">
            <v>2131.92</v>
          </cell>
          <cell r="CF474">
            <v>1838</v>
          </cell>
          <cell r="CG474">
            <v>727.32</v>
          </cell>
          <cell r="CJ474">
            <v>0</v>
          </cell>
          <cell r="CK474">
            <v>0</v>
          </cell>
          <cell r="CL474">
            <v>0</v>
          </cell>
          <cell r="CM474">
            <v>0</v>
          </cell>
          <cell r="CN474">
            <v>0</v>
          </cell>
          <cell r="CO474">
            <v>0</v>
          </cell>
          <cell r="CX474">
            <v>0</v>
          </cell>
          <cell r="CY474">
            <v>0</v>
          </cell>
          <cell r="DB474">
            <v>0</v>
          </cell>
          <cell r="DC474">
            <v>0</v>
          </cell>
          <cell r="DJ474" t="str">
            <v>НКРЕ</v>
          </cell>
          <cell r="DL474">
            <v>40526</v>
          </cell>
          <cell r="DM474">
            <v>1805</v>
          </cell>
          <cell r="DO474" t="str">
            <v>на теплову енергію для споживачів від модульних котелень</v>
          </cell>
          <cell r="DT474">
            <v>223.08</v>
          </cell>
        </row>
        <row r="475">
          <cell r="W475">
            <v>465.45</v>
          </cell>
          <cell r="AF475">
            <v>39861</v>
          </cell>
          <cell r="AG475">
            <v>604</v>
          </cell>
          <cell r="AH475">
            <v>384.16463266545236</v>
          </cell>
          <cell r="AM475">
            <v>3294</v>
          </cell>
          <cell r="AO475">
            <v>1533192.3</v>
          </cell>
          <cell r="AQ475">
            <v>1265438.3</v>
          </cell>
          <cell r="AU475">
            <v>0</v>
          </cell>
          <cell r="AW475">
            <v>0</v>
          </cell>
          <cell r="AY475">
            <v>985799</v>
          </cell>
          <cell r="AZ475">
            <v>299.27109896782025</v>
          </cell>
          <cell r="BA475">
            <v>0</v>
          </cell>
          <cell r="BB475">
            <v>0</v>
          </cell>
          <cell r="BC475">
            <v>0</v>
          </cell>
          <cell r="BD475">
            <v>0</v>
          </cell>
          <cell r="BG475">
            <v>0</v>
          </cell>
          <cell r="BH475">
            <v>0</v>
          </cell>
          <cell r="BI475">
            <v>32856</v>
          </cell>
          <cell r="BJ475">
            <v>9.9744990892531877</v>
          </cell>
          <cell r="BK475">
            <v>0</v>
          </cell>
          <cell r="BL475">
            <v>0</v>
          </cell>
          <cell r="BM475">
            <v>150045.29999999999</v>
          </cell>
          <cell r="BN475">
            <v>45.551092896174858</v>
          </cell>
          <cell r="BO475">
            <v>0</v>
          </cell>
          <cell r="BP475">
            <v>0</v>
          </cell>
          <cell r="BY475">
            <v>2131.92</v>
          </cell>
          <cell r="CF475">
            <v>460.16991480919592</v>
          </cell>
          <cell r="CG475">
            <v>2142.25</v>
          </cell>
          <cell r="CJ475">
            <v>0</v>
          </cell>
          <cell r="CK475">
            <v>0</v>
          </cell>
          <cell r="CL475">
            <v>0</v>
          </cell>
          <cell r="CM475">
            <v>0</v>
          </cell>
          <cell r="CN475">
            <v>0</v>
          </cell>
          <cell r="CO475">
            <v>0</v>
          </cell>
          <cell r="CX475">
            <v>0</v>
          </cell>
          <cell r="CY475">
            <v>0</v>
          </cell>
          <cell r="DB475">
            <v>0</v>
          </cell>
          <cell r="DC475">
            <v>0</v>
          </cell>
          <cell r="DJ475" t="str">
            <v>НКРКП</v>
          </cell>
          <cell r="DL475">
            <v>40816</v>
          </cell>
          <cell r="DM475">
            <v>151</v>
          </cell>
          <cell r="DO475" t="str">
            <v>для споживачів від модульних котелень на опалення, пар, технологічні потреби, вентиляцію</v>
          </cell>
          <cell r="DT475">
            <v>690.32</v>
          </cell>
        </row>
        <row r="476">
          <cell r="W476">
            <v>465.45</v>
          </cell>
          <cell r="AF476">
            <v>39861</v>
          </cell>
          <cell r="AG476">
            <v>604</v>
          </cell>
          <cell r="AH476">
            <v>384.15789473684208</v>
          </cell>
          <cell r="AM476">
            <v>57</v>
          </cell>
          <cell r="AO476">
            <v>26530.649999999998</v>
          </cell>
          <cell r="AQ476">
            <v>21897</v>
          </cell>
          <cell r="AU476">
            <v>0</v>
          </cell>
          <cell r="AW476">
            <v>0</v>
          </cell>
          <cell r="AY476">
            <v>17059</v>
          </cell>
          <cell r="AZ476">
            <v>299.28070175438597</v>
          </cell>
          <cell r="BA476">
            <v>0</v>
          </cell>
          <cell r="BB476">
            <v>0</v>
          </cell>
          <cell r="BC476">
            <v>0</v>
          </cell>
          <cell r="BD476">
            <v>0</v>
          </cell>
          <cell r="BG476">
            <v>0</v>
          </cell>
          <cell r="BH476">
            <v>0</v>
          </cell>
          <cell r="BI476">
            <v>569</v>
          </cell>
          <cell r="BJ476">
            <v>9.9824561403508767</v>
          </cell>
          <cell r="BK476">
            <v>0</v>
          </cell>
          <cell r="BL476">
            <v>0</v>
          </cell>
          <cell r="BM476">
            <v>2596</v>
          </cell>
          <cell r="BN476">
            <v>45.543859649122808</v>
          </cell>
          <cell r="BO476">
            <v>0</v>
          </cell>
          <cell r="BP476">
            <v>0</v>
          </cell>
          <cell r="BY476">
            <v>2131.92</v>
          </cell>
          <cell r="CF476">
            <v>7.9631228848173654</v>
          </cell>
          <cell r="CG476">
            <v>2142.25</v>
          </cell>
          <cell r="CJ476">
            <v>0</v>
          </cell>
          <cell r="CK476">
            <v>0</v>
          </cell>
          <cell r="CL476">
            <v>0</v>
          </cell>
          <cell r="CM476">
            <v>0</v>
          </cell>
          <cell r="CN476">
            <v>0</v>
          </cell>
          <cell r="CO476">
            <v>0</v>
          </cell>
          <cell r="CX476">
            <v>0</v>
          </cell>
          <cell r="CY476">
            <v>0</v>
          </cell>
          <cell r="DB476">
            <v>0</v>
          </cell>
          <cell r="DC476">
            <v>0</v>
          </cell>
          <cell r="DJ476" t="str">
            <v>НКРКП</v>
          </cell>
          <cell r="DL476">
            <v>40816</v>
          </cell>
          <cell r="DM476">
            <v>151</v>
          </cell>
          <cell r="DO476" t="str">
            <v>для споживачів від модульних котелень на опалення, пар, технологічні потреби, вентиляцію</v>
          </cell>
          <cell r="DT476">
            <v>690.32</v>
          </cell>
        </row>
        <row r="477">
          <cell r="W477">
            <v>202.75</v>
          </cell>
          <cell r="AF477">
            <v>39646</v>
          </cell>
          <cell r="AG477">
            <v>396</v>
          </cell>
          <cell r="AH477">
            <v>189.53482131967314</v>
          </cell>
          <cell r="AM477">
            <v>8199</v>
          </cell>
          <cell r="AO477">
            <v>1662347.25</v>
          </cell>
          <cell r="AQ477">
            <v>1553996</v>
          </cell>
          <cell r="AU477">
            <v>0</v>
          </cell>
          <cell r="AW477">
            <v>0</v>
          </cell>
          <cell r="AY477">
            <v>833508.72000000009</v>
          </cell>
          <cell r="AZ477">
            <v>101.65980241492866</v>
          </cell>
          <cell r="BA477">
            <v>0</v>
          </cell>
          <cell r="BB477">
            <v>0</v>
          </cell>
          <cell r="BC477">
            <v>0</v>
          </cell>
          <cell r="BD477">
            <v>0</v>
          </cell>
          <cell r="BG477">
            <v>0</v>
          </cell>
          <cell r="BH477">
            <v>0</v>
          </cell>
          <cell r="BI477">
            <v>81310</v>
          </cell>
          <cell r="BJ477">
            <v>9.9170630564703011</v>
          </cell>
          <cell r="BK477">
            <v>0</v>
          </cell>
          <cell r="BL477">
            <v>0</v>
          </cell>
          <cell r="BM477">
            <v>390573</v>
          </cell>
          <cell r="BN477">
            <v>47.636663007683865</v>
          </cell>
          <cell r="BO477">
            <v>0</v>
          </cell>
          <cell r="BP477">
            <v>0</v>
          </cell>
          <cell r="BY477">
            <v>2131.92</v>
          </cell>
          <cell r="CF477">
            <v>1146</v>
          </cell>
          <cell r="CG477">
            <v>727.32</v>
          </cell>
          <cell r="CJ477">
            <v>0</v>
          </cell>
          <cell r="CK477">
            <v>0</v>
          </cell>
          <cell r="CL477">
            <v>0</v>
          </cell>
          <cell r="CM477">
            <v>0</v>
          </cell>
          <cell r="CN477">
            <v>0</v>
          </cell>
          <cell r="CO477">
            <v>0</v>
          </cell>
          <cell r="CX477">
            <v>0</v>
          </cell>
          <cell r="CY477">
            <v>0</v>
          </cell>
          <cell r="DB477">
            <v>0</v>
          </cell>
          <cell r="DC477">
            <v>0</v>
          </cell>
          <cell r="DJ477" t="str">
            <v>НКРЕ</v>
          </cell>
          <cell r="DL477">
            <v>40526</v>
          </cell>
          <cell r="DM477">
            <v>1805</v>
          </cell>
          <cell r="DO477" t="str">
            <v xml:space="preserve">на теплову енергію для споживачів від модульних котелень </v>
          </cell>
          <cell r="DT477">
            <v>223.08</v>
          </cell>
        </row>
        <row r="478">
          <cell r="W478">
            <v>465.45</v>
          </cell>
          <cell r="AF478">
            <v>39861</v>
          </cell>
          <cell r="AG478">
            <v>604</v>
          </cell>
          <cell r="AH478">
            <v>384.16436637390211</v>
          </cell>
          <cell r="AM478">
            <v>797</v>
          </cell>
          <cell r="AO478">
            <v>370963.64999999997</v>
          </cell>
          <cell r="AQ478">
            <v>306179</v>
          </cell>
          <cell r="AU478">
            <v>0</v>
          </cell>
          <cell r="AW478">
            <v>0</v>
          </cell>
          <cell r="AY478">
            <v>238518</v>
          </cell>
          <cell r="AZ478">
            <v>299.2697616060226</v>
          </cell>
          <cell r="BA478">
            <v>0</v>
          </cell>
          <cell r="BB478">
            <v>0</v>
          </cell>
          <cell r="BC478">
            <v>0</v>
          </cell>
          <cell r="BD478">
            <v>0</v>
          </cell>
          <cell r="BG478">
            <v>0</v>
          </cell>
          <cell r="BH478">
            <v>0</v>
          </cell>
          <cell r="BI478">
            <v>7950</v>
          </cell>
          <cell r="BJ478">
            <v>9.9749058971141782</v>
          </cell>
          <cell r="BK478">
            <v>0</v>
          </cell>
          <cell r="BL478">
            <v>0</v>
          </cell>
          <cell r="BM478">
            <v>36304.65</v>
          </cell>
          <cell r="BN478">
            <v>45.551631116687581</v>
          </cell>
          <cell r="BO478">
            <v>0</v>
          </cell>
          <cell r="BP478">
            <v>0</v>
          </cell>
          <cell r="BY478">
            <v>2131.92</v>
          </cell>
          <cell r="CF478">
            <v>111.33994631812347</v>
          </cell>
          <cell r="CG478">
            <v>2142.25</v>
          </cell>
          <cell r="CJ478">
            <v>0</v>
          </cell>
          <cell r="CK478">
            <v>0</v>
          </cell>
          <cell r="CL478">
            <v>0</v>
          </cell>
          <cell r="CM478">
            <v>0</v>
          </cell>
          <cell r="CN478">
            <v>0</v>
          </cell>
          <cell r="CO478">
            <v>0</v>
          </cell>
          <cell r="CX478">
            <v>0</v>
          </cell>
          <cell r="CY478">
            <v>0</v>
          </cell>
          <cell r="DB478">
            <v>0</v>
          </cell>
          <cell r="DC478">
            <v>0</v>
          </cell>
          <cell r="DJ478" t="str">
            <v>НКРКП</v>
          </cell>
          <cell r="DL478">
            <v>40816</v>
          </cell>
          <cell r="DM478">
            <v>151</v>
          </cell>
          <cell r="DO478" t="str">
            <v xml:space="preserve">для споживачів від модульних котелень на централізоване гаряче водопостачання (підігрів води) </v>
          </cell>
          <cell r="DT478">
            <v>690.32</v>
          </cell>
        </row>
        <row r="479">
          <cell r="W479">
            <v>465.45</v>
          </cell>
          <cell r="AF479">
            <v>39861</v>
          </cell>
          <cell r="AG479">
            <v>604</v>
          </cell>
          <cell r="AH479">
            <v>384.16165413533832</v>
          </cell>
          <cell r="AM479">
            <v>133</v>
          </cell>
          <cell r="AO479">
            <v>61904.85</v>
          </cell>
          <cell r="AQ479">
            <v>51093.5</v>
          </cell>
          <cell r="AU479">
            <v>0</v>
          </cell>
          <cell r="AW479">
            <v>0</v>
          </cell>
          <cell r="AY479">
            <v>39803</v>
          </cell>
          <cell r="AZ479">
            <v>299.27067669172931</v>
          </cell>
          <cell r="BA479">
            <v>0</v>
          </cell>
          <cell r="BB479">
            <v>0</v>
          </cell>
          <cell r="BC479">
            <v>0</v>
          </cell>
          <cell r="BD479">
            <v>0</v>
          </cell>
          <cell r="BG479">
            <v>0</v>
          </cell>
          <cell r="BH479">
            <v>0</v>
          </cell>
          <cell r="BI479">
            <v>1327</v>
          </cell>
          <cell r="BJ479">
            <v>9.977443609022556</v>
          </cell>
          <cell r="BK479">
            <v>0</v>
          </cell>
          <cell r="BL479">
            <v>0</v>
          </cell>
          <cell r="BM479">
            <v>6058</v>
          </cell>
          <cell r="BN479">
            <v>45.548872180451127</v>
          </cell>
          <cell r="BO479">
            <v>0</v>
          </cell>
          <cell r="BP479">
            <v>0</v>
          </cell>
          <cell r="BY479">
            <v>2131.92</v>
          </cell>
          <cell r="CF479">
            <v>18.579997666005369</v>
          </cell>
          <cell r="CG479">
            <v>2142.25</v>
          </cell>
          <cell r="CJ479">
            <v>0</v>
          </cell>
          <cell r="CK479">
            <v>0</v>
          </cell>
          <cell r="CL479">
            <v>0</v>
          </cell>
          <cell r="CM479">
            <v>0</v>
          </cell>
          <cell r="CN479">
            <v>0</v>
          </cell>
          <cell r="CO479">
            <v>0</v>
          </cell>
          <cell r="CX479">
            <v>0</v>
          </cell>
          <cell r="CY479">
            <v>0</v>
          </cell>
          <cell r="DB479">
            <v>0</v>
          </cell>
          <cell r="DC479">
            <v>0</v>
          </cell>
          <cell r="DJ479" t="str">
            <v>НКРКП</v>
          </cell>
          <cell r="DL479">
            <v>40816</v>
          </cell>
          <cell r="DM479">
            <v>151</v>
          </cell>
          <cell r="DO479" t="str">
            <v xml:space="preserve">для споживачів від модульних котелень на централізоване гаряче водопостачання (підігрів води) </v>
          </cell>
          <cell r="DT479">
            <v>690.32</v>
          </cell>
        </row>
        <row r="480">
          <cell r="W480">
            <v>204.36</v>
          </cell>
          <cell r="AF480">
            <v>39646</v>
          </cell>
          <cell r="AG480">
            <v>395</v>
          </cell>
          <cell r="AH480">
            <v>190.98682148040638</v>
          </cell>
          <cell r="AM480">
            <v>430625</v>
          </cell>
          <cell r="AO480">
            <v>88002525</v>
          </cell>
          <cell r="AQ480">
            <v>82243700</v>
          </cell>
          <cell r="AU480">
            <v>0</v>
          </cell>
          <cell r="AW480">
            <v>5757903.2700000005</v>
          </cell>
          <cell r="AY480">
            <v>50626563.240000002</v>
          </cell>
          <cell r="AZ480">
            <v>117.56531376487663</v>
          </cell>
          <cell r="BA480">
            <v>0</v>
          </cell>
          <cell r="BB480">
            <v>0</v>
          </cell>
          <cell r="BC480">
            <v>0</v>
          </cell>
          <cell r="BD480">
            <v>0</v>
          </cell>
          <cell r="BG480">
            <v>0</v>
          </cell>
          <cell r="BH480">
            <v>0</v>
          </cell>
          <cell r="BI480">
            <v>4614100</v>
          </cell>
          <cell r="BJ480">
            <v>10.71489114658926</v>
          </cell>
          <cell r="BK480">
            <v>0</v>
          </cell>
          <cell r="BL480">
            <v>0</v>
          </cell>
          <cell r="BM480">
            <v>14081748</v>
          </cell>
          <cell r="BN480">
            <v>32.70072104499274</v>
          </cell>
          <cell r="BO480">
            <v>0</v>
          </cell>
          <cell r="BP480">
            <v>0</v>
          </cell>
          <cell r="BY480">
            <v>2062.1</v>
          </cell>
          <cell r="CF480">
            <v>69607</v>
          </cell>
          <cell r="CG480">
            <v>727.32</v>
          </cell>
          <cell r="CJ480">
            <v>0</v>
          </cell>
          <cell r="CK480">
            <v>0</v>
          </cell>
          <cell r="CL480">
            <v>0</v>
          </cell>
          <cell r="CM480">
            <v>168903</v>
          </cell>
          <cell r="CN480">
            <v>34.090000000000003</v>
          </cell>
          <cell r="CO480">
            <v>34.090000000000003</v>
          </cell>
          <cell r="CX480">
            <v>0</v>
          </cell>
          <cell r="CY480">
            <v>0</v>
          </cell>
          <cell r="DB480">
            <v>0</v>
          </cell>
          <cell r="DC480">
            <v>0</v>
          </cell>
          <cell r="DJ480" t="str">
            <v>НКРЕ</v>
          </cell>
          <cell r="DL480">
            <v>40526</v>
          </cell>
          <cell r="DM480">
            <v>1805</v>
          </cell>
          <cell r="DO480" t="str">
            <v>на теплову енергію для споживачів від централізованих джерел теплозабезпечення</v>
          </cell>
          <cell r="DT480">
            <v>224.79</v>
          </cell>
        </row>
        <row r="481">
          <cell r="W481">
            <v>503.34</v>
          </cell>
          <cell r="AF481">
            <v>39861</v>
          </cell>
          <cell r="AG481">
            <v>602</v>
          </cell>
          <cell r="AH481">
            <v>419.54496454179741</v>
          </cell>
          <cell r="AM481">
            <v>101669</v>
          </cell>
          <cell r="AO481">
            <v>51174074.460000001</v>
          </cell>
          <cell r="AQ481">
            <v>42654717</v>
          </cell>
          <cell r="AU481">
            <v>0</v>
          </cell>
          <cell r="AW481">
            <v>904000</v>
          </cell>
          <cell r="AY481">
            <v>35625617.5</v>
          </cell>
          <cell r="AZ481">
            <v>350.40786768828258</v>
          </cell>
          <cell r="BA481">
            <v>0</v>
          </cell>
          <cell r="BB481">
            <v>0</v>
          </cell>
          <cell r="BC481">
            <v>0</v>
          </cell>
          <cell r="BD481">
            <v>0</v>
          </cell>
          <cell r="BG481">
            <v>0</v>
          </cell>
          <cell r="BH481">
            <v>0</v>
          </cell>
          <cell r="BI481">
            <v>1375815</v>
          </cell>
          <cell r="BJ481">
            <v>13.532295980092259</v>
          </cell>
          <cell r="BK481">
            <v>0</v>
          </cell>
          <cell r="BL481">
            <v>0</v>
          </cell>
          <cell r="BM481">
            <v>3132464</v>
          </cell>
          <cell r="BN481">
            <v>30.810414187215375</v>
          </cell>
          <cell r="BO481">
            <v>0</v>
          </cell>
          <cell r="BP481">
            <v>0</v>
          </cell>
          <cell r="BY481">
            <v>2062.1</v>
          </cell>
          <cell r="CF481">
            <v>16630</v>
          </cell>
          <cell r="CG481">
            <v>2142.25</v>
          </cell>
          <cell r="CJ481">
            <v>0</v>
          </cell>
          <cell r="CK481">
            <v>0</v>
          </cell>
          <cell r="CL481">
            <v>0</v>
          </cell>
          <cell r="CM481">
            <v>28250</v>
          </cell>
          <cell r="CN481">
            <v>32</v>
          </cell>
          <cell r="CO481">
            <v>32</v>
          </cell>
          <cell r="CX481">
            <v>0</v>
          </cell>
          <cell r="CY481">
            <v>0</v>
          </cell>
          <cell r="DB481">
            <v>0</v>
          </cell>
          <cell r="DC481">
            <v>0</v>
          </cell>
          <cell r="DJ481" t="str">
            <v>НКРКП</v>
          </cell>
          <cell r="DL481">
            <v>40816</v>
          </cell>
          <cell r="DM481">
            <v>151</v>
          </cell>
          <cell r="DO481" t="str">
            <v>від централізованих джерел теплозабезпечення на опалення, пар, технологічні потреби, вентиляцію</v>
          </cell>
          <cell r="DT481">
            <v>766.64</v>
          </cell>
        </row>
        <row r="482">
          <cell r="W482">
            <v>503.34</v>
          </cell>
          <cell r="AF482">
            <v>39861</v>
          </cell>
          <cell r="AG482">
            <v>602</v>
          </cell>
          <cell r="AH482">
            <v>419.54495015986458</v>
          </cell>
          <cell r="AM482">
            <v>21268</v>
          </cell>
          <cell r="AO482">
            <v>10705035.119999999</v>
          </cell>
          <cell r="AQ482">
            <v>8922882</v>
          </cell>
          <cell r="AU482">
            <v>0</v>
          </cell>
          <cell r="AW482">
            <v>189120</v>
          </cell>
          <cell r="AY482">
            <v>7452887.75</v>
          </cell>
          <cell r="AZ482">
            <v>350.42729687793872</v>
          </cell>
          <cell r="BA482">
            <v>0</v>
          </cell>
          <cell r="BB482">
            <v>0</v>
          </cell>
          <cell r="BC482">
            <v>0</v>
          </cell>
          <cell r="BD482">
            <v>0</v>
          </cell>
          <cell r="BG482">
            <v>0</v>
          </cell>
          <cell r="BH482">
            <v>0</v>
          </cell>
          <cell r="BI482">
            <v>287805</v>
          </cell>
          <cell r="BJ482">
            <v>13.532302050028211</v>
          </cell>
          <cell r="BK482">
            <v>0</v>
          </cell>
          <cell r="BL482">
            <v>0</v>
          </cell>
          <cell r="BM482">
            <v>655276</v>
          </cell>
          <cell r="BN482">
            <v>30.810419409441415</v>
          </cell>
          <cell r="BO482">
            <v>0</v>
          </cell>
          <cell r="BP482">
            <v>0</v>
          </cell>
          <cell r="BY482">
            <v>2062.1</v>
          </cell>
          <cell r="CF482">
            <v>3479</v>
          </cell>
          <cell r="CG482">
            <v>2142.25</v>
          </cell>
          <cell r="CJ482">
            <v>0</v>
          </cell>
          <cell r="CK482">
            <v>0</v>
          </cell>
          <cell r="CL482">
            <v>0</v>
          </cell>
          <cell r="CM482">
            <v>5910</v>
          </cell>
          <cell r="CN482">
            <v>32</v>
          </cell>
          <cell r="CO482">
            <v>32</v>
          </cell>
          <cell r="CX482">
            <v>0</v>
          </cell>
          <cell r="CY482">
            <v>0</v>
          </cell>
          <cell r="DB482">
            <v>0</v>
          </cell>
          <cell r="DC482">
            <v>0</v>
          </cell>
          <cell r="DJ482" t="str">
            <v>НКРКП</v>
          </cell>
          <cell r="DL482">
            <v>40816</v>
          </cell>
          <cell r="DM482">
            <v>151</v>
          </cell>
          <cell r="DO482" t="str">
            <v>від централізованих джерел теплозабезпечення на опалення, пар, технологічні потреби, вентиляцію</v>
          </cell>
          <cell r="DT482">
            <v>766.64</v>
          </cell>
        </row>
        <row r="483">
          <cell r="W483">
            <v>217.27</v>
          </cell>
          <cell r="AF483">
            <v>39646</v>
          </cell>
          <cell r="AG483">
            <v>397</v>
          </cell>
          <cell r="AH483">
            <v>203.90102201512011</v>
          </cell>
          <cell r="AM483">
            <v>216533</v>
          </cell>
          <cell r="AO483">
            <v>47046124.910000004</v>
          </cell>
          <cell r="AQ483">
            <v>44151300</v>
          </cell>
          <cell r="AU483">
            <v>0</v>
          </cell>
          <cell r="AW483">
            <v>2935313.64</v>
          </cell>
          <cell r="AY483">
            <v>25456927.32</v>
          </cell>
          <cell r="AZ483">
            <v>117.56603991077573</v>
          </cell>
          <cell r="BA483">
            <v>0</v>
          </cell>
          <cell r="BB483">
            <v>0</v>
          </cell>
          <cell r="BC483">
            <v>0</v>
          </cell>
          <cell r="BD483">
            <v>0</v>
          </cell>
          <cell r="BG483">
            <v>0</v>
          </cell>
          <cell r="BH483">
            <v>0</v>
          </cell>
          <cell r="BI483">
            <v>5137900</v>
          </cell>
          <cell r="BJ483">
            <v>23.728022980330941</v>
          </cell>
          <cell r="BK483">
            <v>0</v>
          </cell>
          <cell r="BL483">
            <v>0</v>
          </cell>
          <cell r="BM483">
            <v>7080785</v>
          </cell>
          <cell r="BN483">
            <v>32.700719982635441</v>
          </cell>
          <cell r="BO483">
            <v>0</v>
          </cell>
          <cell r="BP483">
            <v>0</v>
          </cell>
          <cell r="BY483">
            <v>2062.1</v>
          </cell>
          <cell r="CF483">
            <v>35001</v>
          </cell>
          <cell r="CG483">
            <v>727.32</v>
          </cell>
          <cell r="CJ483">
            <v>0</v>
          </cell>
          <cell r="CK483">
            <v>0</v>
          </cell>
          <cell r="CL483">
            <v>0</v>
          </cell>
          <cell r="CM483">
            <v>86282</v>
          </cell>
          <cell r="CN483">
            <v>34.020000000000003</v>
          </cell>
          <cell r="CO483">
            <v>34.020000000000003</v>
          </cell>
          <cell r="CX483">
            <v>0</v>
          </cell>
          <cell r="CY483">
            <v>0</v>
          </cell>
          <cell r="DB483">
            <v>0</v>
          </cell>
          <cell r="DC483">
            <v>0</v>
          </cell>
          <cell r="DJ483" t="str">
            <v>НКРЕ</v>
          </cell>
          <cell r="DL483">
            <v>40526</v>
          </cell>
          <cell r="DM483">
            <v>1805</v>
          </cell>
          <cell r="DO483" t="str">
            <v>на теплову енергію для споживачів від централізованих джерел теплозабезпечення</v>
          </cell>
          <cell r="DT483">
            <v>224.79</v>
          </cell>
        </row>
        <row r="484">
          <cell r="W484">
            <v>564.42999999999995</v>
          </cell>
          <cell r="AF484">
            <v>39861</v>
          </cell>
          <cell r="AG484">
            <v>603</v>
          </cell>
          <cell r="AH484">
            <v>480.62690850648607</v>
          </cell>
          <cell r="AM484">
            <v>8711</v>
          </cell>
          <cell r="AO484">
            <v>4916749.7299999995</v>
          </cell>
          <cell r="AQ484">
            <v>4186741</v>
          </cell>
          <cell r="AU484">
            <v>0</v>
          </cell>
          <cell r="AW484">
            <v>77440</v>
          </cell>
          <cell r="AY484">
            <v>3052406</v>
          </cell>
          <cell r="AZ484">
            <v>350.40821949259555</v>
          </cell>
          <cell r="BA484">
            <v>0</v>
          </cell>
          <cell r="BB484">
            <v>0</v>
          </cell>
          <cell r="BC484">
            <v>0</v>
          </cell>
          <cell r="BD484">
            <v>0</v>
          </cell>
          <cell r="BG484">
            <v>0</v>
          </cell>
          <cell r="BH484">
            <v>0</v>
          </cell>
          <cell r="BI484">
            <v>649964</v>
          </cell>
          <cell r="BJ484">
            <v>74.614165997015263</v>
          </cell>
          <cell r="BK484">
            <v>0</v>
          </cell>
          <cell r="BL484">
            <v>0</v>
          </cell>
          <cell r="BM484">
            <v>268389</v>
          </cell>
          <cell r="BN484">
            <v>30.810354723912294</v>
          </cell>
          <cell r="BO484">
            <v>0</v>
          </cell>
          <cell r="BP484">
            <v>0</v>
          </cell>
          <cell r="BY484">
            <v>2062.1</v>
          </cell>
          <cell r="CF484">
            <v>1424.8598436223597</v>
          </cell>
          <cell r="CG484">
            <v>2142.25</v>
          </cell>
          <cell r="CJ484">
            <v>0</v>
          </cell>
          <cell r="CK484">
            <v>0</v>
          </cell>
          <cell r="CL484">
            <v>0</v>
          </cell>
          <cell r="CM484">
            <v>2420</v>
          </cell>
          <cell r="CN484">
            <v>32</v>
          </cell>
          <cell r="CO484">
            <v>32</v>
          </cell>
          <cell r="CX484">
            <v>0</v>
          </cell>
          <cell r="CY484">
            <v>0</v>
          </cell>
          <cell r="DB484">
            <v>0</v>
          </cell>
          <cell r="DC484">
            <v>0</v>
          </cell>
          <cell r="DJ484" t="str">
            <v>НКРКП</v>
          </cell>
          <cell r="DL484">
            <v>40816</v>
          </cell>
          <cell r="DM484">
            <v>151</v>
          </cell>
          <cell r="DO484" t="str">
            <v xml:space="preserve">для споживачів від централізованих джерел теплозабезпечення на централізоване гаряче водопостачання (підігрів води) </v>
          </cell>
          <cell r="DT484">
            <v>827.73</v>
          </cell>
        </row>
        <row r="485">
          <cell r="W485">
            <v>564.42999999999995</v>
          </cell>
          <cell r="AF485">
            <v>39861</v>
          </cell>
          <cell r="AG485">
            <v>603</v>
          </cell>
          <cell r="AH485">
            <v>480.62706270627064</v>
          </cell>
          <cell r="AM485">
            <v>606</v>
          </cell>
          <cell r="AO485">
            <v>342044.57999999996</v>
          </cell>
          <cell r="AQ485">
            <v>291260</v>
          </cell>
          <cell r="AU485">
            <v>0</v>
          </cell>
          <cell r="AW485">
            <v>5376</v>
          </cell>
          <cell r="AY485">
            <v>212348</v>
          </cell>
          <cell r="AZ485">
            <v>350.40924092409239</v>
          </cell>
          <cell r="BA485">
            <v>0</v>
          </cell>
          <cell r="BB485">
            <v>0</v>
          </cell>
          <cell r="BC485">
            <v>0</v>
          </cell>
          <cell r="BD485">
            <v>0</v>
          </cell>
          <cell r="BG485">
            <v>0</v>
          </cell>
          <cell r="BH485">
            <v>0</v>
          </cell>
          <cell r="BI485">
            <v>45216</v>
          </cell>
          <cell r="BJ485">
            <v>74.613861386138609</v>
          </cell>
          <cell r="BK485">
            <v>0</v>
          </cell>
          <cell r="BL485">
            <v>0</v>
          </cell>
          <cell r="BM485">
            <v>18671</v>
          </cell>
          <cell r="BN485">
            <v>30.810231023102311</v>
          </cell>
          <cell r="BO485">
            <v>0</v>
          </cell>
          <cell r="BP485">
            <v>0</v>
          </cell>
          <cell r="BY485">
            <v>2062.1</v>
          </cell>
          <cell r="CF485">
            <v>99.123818415217642</v>
          </cell>
          <cell r="CG485">
            <v>2142.25</v>
          </cell>
          <cell r="CJ485">
            <v>0</v>
          </cell>
          <cell r="CK485">
            <v>0</v>
          </cell>
          <cell r="CL485">
            <v>0</v>
          </cell>
          <cell r="CM485">
            <v>168</v>
          </cell>
          <cell r="CN485">
            <v>32</v>
          </cell>
          <cell r="CO485">
            <v>32</v>
          </cell>
          <cell r="CX485">
            <v>0</v>
          </cell>
          <cell r="CY485">
            <v>0</v>
          </cell>
          <cell r="DB485">
            <v>0</v>
          </cell>
          <cell r="DC485">
            <v>0</v>
          </cell>
          <cell r="DJ485" t="str">
            <v>НКРКП</v>
          </cell>
          <cell r="DL485">
            <v>40816</v>
          </cell>
          <cell r="DM485">
            <v>151</v>
          </cell>
          <cell r="DO485" t="str">
            <v xml:space="preserve">для споживачів від централізованих джерел теплозабезпечення на централізоване гаряче водопостачання (підігрів води) </v>
          </cell>
          <cell r="DT485">
            <v>827.73</v>
          </cell>
        </row>
        <row r="486">
          <cell r="W486">
            <v>213.67</v>
          </cell>
          <cell r="AF486">
            <v>40429</v>
          </cell>
          <cell r="AG486">
            <v>166</v>
          </cell>
          <cell r="AH486">
            <v>369.36688596179624</v>
          </cell>
          <cell r="AM486">
            <v>211131</v>
          </cell>
          <cell r="AO486">
            <v>45112360.769999996</v>
          </cell>
          <cell r="AQ486">
            <v>77984800</v>
          </cell>
          <cell r="AU486">
            <v>0</v>
          </cell>
          <cell r="AW486">
            <v>0</v>
          </cell>
          <cell r="AY486">
            <v>42467502.300000004</v>
          </cell>
          <cell r="AZ486">
            <v>201.14290322122287</v>
          </cell>
          <cell r="BA486">
            <v>0</v>
          </cell>
          <cell r="BB486">
            <v>0</v>
          </cell>
          <cell r="BC486">
            <v>0</v>
          </cell>
          <cell r="BD486">
            <v>0</v>
          </cell>
          <cell r="BG486">
            <v>0</v>
          </cell>
          <cell r="BH486">
            <v>0</v>
          </cell>
          <cell r="BI486">
            <v>7633420</v>
          </cell>
          <cell r="BJ486">
            <v>36.154899091085632</v>
          </cell>
          <cell r="BK486">
            <v>0</v>
          </cell>
          <cell r="BL486">
            <v>0</v>
          </cell>
          <cell r="BM486">
            <v>20593502</v>
          </cell>
          <cell r="BN486">
            <v>97.538978169951363</v>
          </cell>
          <cell r="BO486">
            <v>0</v>
          </cell>
          <cell r="BP486">
            <v>0</v>
          </cell>
          <cell r="BY486">
            <v>3383.88</v>
          </cell>
          <cell r="CF486">
            <v>38925.300000000003</v>
          </cell>
          <cell r="CG486">
            <v>1091</v>
          </cell>
          <cell r="CJ486">
            <v>0</v>
          </cell>
          <cell r="CK486">
            <v>0</v>
          </cell>
          <cell r="CL486">
            <v>0</v>
          </cell>
          <cell r="CM486">
            <v>0</v>
          </cell>
          <cell r="CN486">
            <v>0</v>
          </cell>
          <cell r="CO486">
            <v>0</v>
          </cell>
          <cell r="CX486">
            <v>0</v>
          </cell>
          <cell r="CY486">
            <v>0</v>
          </cell>
          <cell r="DB486">
            <v>0</v>
          </cell>
          <cell r="DC486">
            <v>0</v>
          </cell>
          <cell r="DJ486" t="str">
            <v>НКРЕ</v>
          </cell>
          <cell r="DL486">
            <v>40526</v>
          </cell>
          <cell r="DM486">
            <v>1767</v>
          </cell>
          <cell r="DO486" t="str">
            <v>тариф на теплову енергію</v>
          </cell>
          <cell r="DT486">
            <v>235.04</v>
          </cell>
        </row>
        <row r="487">
          <cell r="W487">
            <v>493.27</v>
          </cell>
          <cell r="AF487">
            <v>40429</v>
          </cell>
          <cell r="AG487">
            <v>167</v>
          </cell>
          <cell r="AH487">
            <v>611.70869743710045</v>
          </cell>
          <cell r="AM487">
            <v>68204</v>
          </cell>
          <cell r="AO487">
            <v>33642987.079999998</v>
          </cell>
          <cell r="AQ487">
            <v>41720980</v>
          </cell>
          <cell r="AU487">
            <v>0</v>
          </cell>
          <cell r="AW487">
            <v>0</v>
          </cell>
          <cell r="AY487">
            <v>30699891.022800002</v>
          </cell>
          <cell r="AZ487">
            <v>450.11862974019124</v>
          </cell>
          <cell r="BA487">
            <v>0</v>
          </cell>
          <cell r="BB487">
            <v>0</v>
          </cell>
          <cell r="BC487">
            <v>0</v>
          </cell>
          <cell r="BD487">
            <v>0</v>
          </cell>
          <cell r="BG487">
            <v>0</v>
          </cell>
          <cell r="BH487">
            <v>0</v>
          </cell>
          <cell r="BI487">
            <v>2060000</v>
          </cell>
          <cell r="BJ487">
            <v>30.203507125681778</v>
          </cell>
          <cell r="BK487">
            <v>0</v>
          </cell>
          <cell r="BL487">
            <v>0</v>
          </cell>
          <cell r="BM487">
            <v>6652487</v>
          </cell>
          <cell r="BN487">
            <v>97.538076945633691</v>
          </cell>
          <cell r="BO487">
            <v>0</v>
          </cell>
          <cell r="BP487">
            <v>0</v>
          </cell>
          <cell r="BY487">
            <v>3383.88</v>
          </cell>
          <cell r="CF487">
            <v>12454.62</v>
          </cell>
          <cell r="CG487">
            <v>2464.94</v>
          </cell>
          <cell r="CJ487">
            <v>0</v>
          </cell>
          <cell r="CK487">
            <v>0</v>
          </cell>
          <cell r="CL487">
            <v>0</v>
          </cell>
          <cell r="CM487">
            <v>0</v>
          </cell>
          <cell r="CN487">
            <v>0</v>
          </cell>
          <cell r="CO487">
            <v>0</v>
          </cell>
          <cell r="CX487">
            <v>0</v>
          </cell>
          <cell r="CY487">
            <v>0</v>
          </cell>
          <cell r="DB487">
            <v>0</v>
          </cell>
          <cell r="DC487">
            <v>0</v>
          </cell>
          <cell r="DJ487" t="str">
            <v>НКРКП</v>
          </cell>
          <cell r="DL487">
            <v>40984</v>
          </cell>
          <cell r="DM487">
            <v>131</v>
          </cell>
          <cell r="DT487">
            <v>877.89</v>
          </cell>
        </row>
        <row r="488">
          <cell r="W488">
            <v>493.27</v>
          </cell>
          <cell r="AF488">
            <v>40429</v>
          </cell>
          <cell r="AG488">
            <v>168</v>
          </cell>
          <cell r="AH488">
            <v>612.97947171978183</v>
          </cell>
          <cell r="AM488">
            <v>27864</v>
          </cell>
          <cell r="AO488">
            <v>13744475.279999999</v>
          </cell>
          <cell r="AQ488">
            <v>17080060</v>
          </cell>
          <cell r="AU488">
            <v>0</v>
          </cell>
          <cell r="AW488">
            <v>0</v>
          </cell>
          <cell r="AY488">
            <v>12619630.070999999</v>
          </cell>
          <cell r="AZ488">
            <v>452.90087822997413</v>
          </cell>
          <cell r="BA488">
            <v>0</v>
          </cell>
          <cell r="BB488">
            <v>0</v>
          </cell>
          <cell r="BC488">
            <v>0</v>
          </cell>
          <cell r="BD488">
            <v>0</v>
          </cell>
          <cell r="BG488">
            <v>0</v>
          </cell>
          <cell r="BH488">
            <v>0</v>
          </cell>
          <cell r="BI488">
            <v>771930</v>
          </cell>
          <cell r="BJ488">
            <v>27.703488372093023</v>
          </cell>
          <cell r="BK488">
            <v>0</v>
          </cell>
          <cell r="BL488">
            <v>0</v>
          </cell>
          <cell r="BM488">
            <v>2717879</v>
          </cell>
          <cell r="BN488">
            <v>97.540877117427499</v>
          </cell>
          <cell r="BO488">
            <v>0</v>
          </cell>
          <cell r="BP488">
            <v>0</v>
          </cell>
          <cell r="BY488">
            <v>3383.88</v>
          </cell>
          <cell r="CF488">
            <v>5119.6499999999996</v>
          </cell>
          <cell r="CG488">
            <v>2464.94</v>
          </cell>
          <cell r="CJ488">
            <v>0</v>
          </cell>
          <cell r="CK488">
            <v>0</v>
          </cell>
          <cell r="CL488">
            <v>0</v>
          </cell>
          <cell r="CM488">
            <v>0</v>
          </cell>
          <cell r="CN488">
            <v>0</v>
          </cell>
          <cell r="CO488">
            <v>0</v>
          </cell>
          <cell r="CX488">
            <v>0</v>
          </cell>
          <cell r="CY488">
            <v>0</v>
          </cell>
          <cell r="DB488">
            <v>0</v>
          </cell>
          <cell r="DC488">
            <v>0</v>
          </cell>
          <cell r="DJ488" t="str">
            <v>НКРКП</v>
          </cell>
          <cell r="DL488">
            <v>40984</v>
          </cell>
          <cell r="DM488">
            <v>131</v>
          </cell>
          <cell r="DT488">
            <v>880.8</v>
          </cell>
        </row>
        <row r="489">
          <cell r="AF489">
            <v>39512</v>
          </cell>
          <cell r="AG489">
            <v>149</v>
          </cell>
          <cell r="AM489">
            <v>71565</v>
          </cell>
          <cell r="AO489">
            <v>8287227</v>
          </cell>
          <cell r="AQ489">
            <v>8287090</v>
          </cell>
          <cell r="AU489">
            <v>0</v>
          </cell>
          <cell r="AW489">
            <v>0</v>
          </cell>
          <cell r="AY489">
            <v>4759766.9725409998</v>
          </cell>
          <cell r="AZ489">
            <v>66.509704080779713</v>
          </cell>
          <cell r="BA489">
            <v>2671593</v>
          </cell>
          <cell r="BB489">
            <v>37.330999790400334</v>
          </cell>
          <cell r="BG489">
            <v>714742</v>
          </cell>
          <cell r="BH489">
            <v>9.9873122336337588</v>
          </cell>
          <cell r="BI489">
            <v>140988</v>
          </cell>
          <cell r="BJ489">
            <v>1.9700691678893314</v>
          </cell>
          <cell r="BK489">
            <v>0</v>
          </cell>
          <cell r="BL489">
            <v>0</v>
          </cell>
          <cell r="BO489">
            <v>0</v>
          </cell>
          <cell r="BP489">
            <v>0</v>
          </cell>
          <cell r="CF489">
            <v>8326.0889999999999</v>
          </cell>
          <cell r="CG489">
            <v>571.66899999999998</v>
          </cell>
          <cell r="CJ489">
            <v>0</v>
          </cell>
          <cell r="CK489">
            <v>0</v>
          </cell>
          <cell r="CL489">
            <v>0</v>
          </cell>
          <cell r="CM489">
            <v>0</v>
          </cell>
          <cell r="CN489">
            <v>0</v>
          </cell>
          <cell r="CO489">
            <v>0</v>
          </cell>
          <cell r="CX489">
            <v>0</v>
          </cell>
          <cell r="CY489">
            <v>0</v>
          </cell>
          <cell r="DJ489" t="str">
            <v>НКРЕ</v>
          </cell>
          <cell r="DL489">
            <v>40526</v>
          </cell>
          <cell r="DM489">
            <v>1775</v>
          </cell>
          <cell r="DO489" t="str">
            <v>умовно-змінна частина двоставкового тарифу</v>
          </cell>
        </row>
        <row r="490">
          <cell r="AF490">
            <v>39874</v>
          </cell>
          <cell r="AG490">
            <v>547</v>
          </cell>
          <cell r="AM490">
            <v>22627</v>
          </cell>
          <cell r="AO490">
            <v>8002717.3600000003</v>
          </cell>
          <cell r="AQ490">
            <v>6958930</v>
          </cell>
          <cell r="AU490">
            <v>0</v>
          </cell>
          <cell r="AW490">
            <v>0</v>
          </cell>
          <cell r="AY490">
            <v>5984028.9983778</v>
          </cell>
          <cell r="AZ490">
            <v>264.46409150032264</v>
          </cell>
          <cell r="BA490">
            <v>588681</v>
          </cell>
          <cell r="BB490">
            <v>26.016749900561276</v>
          </cell>
          <cell r="BG490">
            <v>341263</v>
          </cell>
          <cell r="BH490">
            <v>15.082114288239714</v>
          </cell>
          <cell r="BI490">
            <v>44957</v>
          </cell>
          <cell r="BJ490">
            <v>1.9868740884783667</v>
          </cell>
          <cell r="BK490">
            <v>0</v>
          </cell>
          <cell r="BL490">
            <v>0</v>
          </cell>
          <cell r="BO490">
            <v>0</v>
          </cell>
          <cell r="BP490">
            <v>0</v>
          </cell>
          <cell r="CF490">
            <v>2746.416228</v>
          </cell>
          <cell r="CG490">
            <v>2178.85</v>
          </cell>
          <cell r="CJ490">
            <v>0</v>
          </cell>
          <cell r="CK490">
            <v>0</v>
          </cell>
          <cell r="CL490">
            <v>0</v>
          </cell>
          <cell r="CM490">
            <v>0</v>
          </cell>
          <cell r="CN490">
            <v>0</v>
          </cell>
          <cell r="CO490">
            <v>0</v>
          </cell>
          <cell r="CX490">
            <v>0</v>
          </cell>
          <cell r="CY490">
            <v>0</v>
          </cell>
          <cell r="DJ490" t="str">
            <v>НКРКП</v>
          </cell>
          <cell r="DL490">
            <v>40816</v>
          </cell>
          <cell r="DM490">
            <v>158</v>
          </cell>
        </row>
        <row r="491">
          <cell r="AF491">
            <v>39874</v>
          </cell>
          <cell r="AG491">
            <v>547</v>
          </cell>
          <cell r="AM491">
            <v>3809.1</v>
          </cell>
          <cell r="AO491">
            <v>1451000.463</v>
          </cell>
          <cell r="AQ491">
            <v>1160810</v>
          </cell>
          <cell r="AU491">
            <v>0</v>
          </cell>
          <cell r="AW491">
            <v>0</v>
          </cell>
          <cell r="AY491">
            <v>1041170.00905</v>
          </cell>
          <cell r="AZ491">
            <v>273.33753617652462</v>
          </cell>
          <cell r="BA491">
            <v>55220</v>
          </cell>
          <cell r="BB491">
            <v>14.496862775983828</v>
          </cell>
          <cell r="BG491">
            <v>59134</v>
          </cell>
          <cell r="BH491">
            <v>15.524402089732483</v>
          </cell>
          <cell r="BI491">
            <v>5286</v>
          </cell>
          <cell r="BJ491">
            <v>1.3877293848940695</v>
          </cell>
          <cell r="BK491">
            <v>0</v>
          </cell>
          <cell r="BL491">
            <v>0</v>
          </cell>
          <cell r="BO491">
            <v>0</v>
          </cell>
          <cell r="BP491">
            <v>0</v>
          </cell>
          <cell r="CF491">
            <v>477.85300000000001</v>
          </cell>
          <cell r="CG491">
            <v>2178.85</v>
          </cell>
          <cell r="CJ491">
            <v>0</v>
          </cell>
          <cell r="CK491">
            <v>0</v>
          </cell>
          <cell r="CL491">
            <v>0</v>
          </cell>
          <cell r="CM491">
            <v>0</v>
          </cell>
          <cell r="CN491">
            <v>0</v>
          </cell>
          <cell r="CO491">
            <v>0</v>
          </cell>
          <cell r="CX491">
            <v>0</v>
          </cell>
          <cell r="CY491">
            <v>0</v>
          </cell>
          <cell r="DJ491" t="str">
            <v>НКРКП</v>
          </cell>
          <cell r="DL491">
            <v>40816</v>
          </cell>
          <cell r="DM491">
            <v>158</v>
          </cell>
        </row>
        <row r="492">
          <cell r="AF492">
            <v>39527</v>
          </cell>
          <cell r="AG492">
            <v>149</v>
          </cell>
          <cell r="AO492">
            <v>6174106.8443999998</v>
          </cell>
          <cell r="AQ492">
            <v>6173937</v>
          </cell>
          <cell r="AY492">
            <v>940550.86062960001</v>
          </cell>
          <cell r="AZ492">
            <v>2169.3672401273179</v>
          </cell>
          <cell r="BC492">
            <v>0</v>
          </cell>
          <cell r="BD492">
            <v>0</v>
          </cell>
          <cell r="BG492">
            <v>133698</v>
          </cell>
          <cell r="BH492">
            <v>308.3725435925823</v>
          </cell>
          <cell r="BI492">
            <v>26372</v>
          </cell>
          <cell r="BJ492">
            <v>60.826644524402617</v>
          </cell>
          <cell r="BK492">
            <v>0</v>
          </cell>
          <cell r="BL492">
            <v>0</v>
          </cell>
          <cell r="BM492">
            <v>3607510</v>
          </cell>
          <cell r="BN492">
            <v>8320.6707260817402</v>
          </cell>
          <cell r="BO492">
            <v>0</v>
          </cell>
          <cell r="BP492">
            <v>0</v>
          </cell>
          <cell r="BY492">
            <v>1576</v>
          </cell>
          <cell r="CF492">
            <v>1645.2688800000001</v>
          </cell>
          <cell r="CG492">
            <v>571.66999999999996</v>
          </cell>
          <cell r="CX492">
            <v>0</v>
          </cell>
          <cell r="CY492">
            <v>0</v>
          </cell>
          <cell r="DB492">
            <v>0</v>
          </cell>
          <cell r="DC492">
            <v>0</v>
          </cell>
          <cell r="DJ492" t="str">
            <v>МОС</v>
          </cell>
          <cell r="DL492">
            <v>40556</v>
          </cell>
          <cell r="DM492">
            <v>7</v>
          </cell>
          <cell r="DO492" t="str">
            <v>тариф на теплову енергію</v>
          </cell>
        </row>
        <row r="493">
          <cell r="AF493">
            <v>39874</v>
          </cell>
          <cell r="AG493">
            <v>547</v>
          </cell>
          <cell r="AO493">
            <v>3282888.2172000008</v>
          </cell>
          <cell r="AQ493">
            <v>2854510</v>
          </cell>
          <cell r="AY493">
            <v>1182470.6103999999</v>
          </cell>
          <cell r="AZ493">
            <v>8651.3799414691239</v>
          </cell>
          <cell r="BC493">
            <v>0</v>
          </cell>
          <cell r="BD493">
            <v>0</v>
          </cell>
          <cell r="BG493">
            <v>64432</v>
          </cell>
          <cell r="BH493">
            <v>471.40766754462976</v>
          </cell>
          <cell r="BI493">
            <v>8488</v>
          </cell>
          <cell r="BJ493">
            <v>62.101258413813277</v>
          </cell>
          <cell r="BK493">
            <v>0</v>
          </cell>
          <cell r="BL493">
            <v>0</v>
          </cell>
          <cell r="BM493">
            <v>1140600</v>
          </cell>
          <cell r="BN493">
            <v>8345.0395083406493</v>
          </cell>
          <cell r="BO493">
            <v>0</v>
          </cell>
          <cell r="BP493">
            <v>0</v>
          </cell>
          <cell r="BY493">
            <v>1576</v>
          </cell>
          <cell r="CF493">
            <v>542.70399999999995</v>
          </cell>
          <cell r="CG493">
            <v>2178.85</v>
          </cell>
          <cell r="CX493">
            <v>0</v>
          </cell>
          <cell r="CY493">
            <v>0</v>
          </cell>
          <cell r="DB493">
            <v>0</v>
          </cell>
          <cell r="DC493">
            <v>0</v>
          </cell>
          <cell r="DJ493" t="str">
            <v>МОС</v>
          </cell>
          <cell r="DL493">
            <v>39954</v>
          </cell>
          <cell r="DM493">
            <v>414</v>
          </cell>
          <cell r="DO493" t="str">
            <v>на теплову енергію</v>
          </cell>
        </row>
        <row r="494">
          <cell r="AF494">
            <v>39874</v>
          </cell>
          <cell r="AG494">
            <v>547</v>
          </cell>
          <cell r="AO494">
            <v>607563.92280000006</v>
          </cell>
          <cell r="AQ494">
            <v>485140</v>
          </cell>
          <cell r="AY494">
            <v>205742.26895</v>
          </cell>
          <cell r="AZ494">
            <v>8883.5176575993082</v>
          </cell>
          <cell r="BC494">
            <v>0</v>
          </cell>
          <cell r="BD494">
            <v>0</v>
          </cell>
          <cell r="BG494">
            <v>11456</v>
          </cell>
          <cell r="BH494">
            <v>494.64594127806566</v>
          </cell>
          <cell r="BI494">
            <v>1024</v>
          </cell>
          <cell r="BJ494">
            <v>44.21416234887738</v>
          </cell>
          <cell r="BK494">
            <v>0</v>
          </cell>
          <cell r="BL494">
            <v>0</v>
          </cell>
          <cell r="BM494">
            <v>192020</v>
          </cell>
          <cell r="BN494">
            <v>8291.0189982728843</v>
          </cell>
          <cell r="BO494">
            <v>0</v>
          </cell>
          <cell r="BP494">
            <v>0</v>
          </cell>
          <cell r="BY494">
            <v>1576</v>
          </cell>
          <cell r="CF494">
            <v>94.427000000000007</v>
          </cell>
          <cell r="CG494">
            <v>2178.85</v>
          </cell>
          <cell r="CX494">
            <v>0</v>
          </cell>
          <cell r="CY494">
            <v>0</v>
          </cell>
          <cell r="DB494">
            <v>0</v>
          </cell>
          <cell r="DC494">
            <v>0</v>
          </cell>
          <cell r="DJ494" t="str">
            <v>МОС</v>
          </cell>
          <cell r="DL494">
            <v>39919</v>
          </cell>
          <cell r="DM494">
            <v>301</v>
          </cell>
          <cell r="DO494" t="str">
            <v>на теплову енергію</v>
          </cell>
        </row>
        <row r="495">
          <cell r="W495">
            <v>227.5</v>
          </cell>
          <cell r="AF495">
            <v>39671</v>
          </cell>
          <cell r="AG495">
            <v>550</v>
          </cell>
          <cell r="AH495">
            <v>234.05665236051502</v>
          </cell>
          <cell r="AM495">
            <v>58250</v>
          </cell>
          <cell r="AO495">
            <v>13251875</v>
          </cell>
          <cell r="AQ495">
            <v>13633800</v>
          </cell>
          <cell r="AU495">
            <v>0</v>
          </cell>
          <cell r="AW495">
            <v>291042.22000000003</v>
          </cell>
          <cell r="AY495">
            <v>6339321.1200000001</v>
          </cell>
          <cell r="AZ495">
            <v>108.82954712446352</v>
          </cell>
          <cell r="BA495">
            <v>44300</v>
          </cell>
          <cell r="BB495">
            <v>0.76051502145922745</v>
          </cell>
          <cell r="BC495">
            <v>0</v>
          </cell>
          <cell r="BD495">
            <v>0</v>
          </cell>
          <cell r="BG495">
            <v>0</v>
          </cell>
          <cell r="BH495">
            <v>0</v>
          </cell>
          <cell r="BI495">
            <v>1229000</v>
          </cell>
          <cell r="BJ495">
            <v>21.098712446351932</v>
          </cell>
          <cell r="BK495">
            <v>0</v>
          </cell>
          <cell r="BL495">
            <v>0</v>
          </cell>
          <cell r="BM495">
            <v>4085500</v>
          </cell>
          <cell r="BN495">
            <v>70.137339055793987</v>
          </cell>
          <cell r="BO495">
            <v>0</v>
          </cell>
          <cell r="BP495">
            <v>0</v>
          </cell>
          <cell r="BY495">
            <v>1506.17</v>
          </cell>
          <cell r="CF495">
            <v>8716</v>
          </cell>
          <cell r="CG495">
            <v>727.32</v>
          </cell>
          <cell r="CJ495">
            <v>0</v>
          </cell>
          <cell r="CK495">
            <v>0</v>
          </cell>
          <cell r="CL495">
            <v>0</v>
          </cell>
          <cell r="CM495">
            <v>1799</v>
          </cell>
          <cell r="CN495">
            <v>161.78</v>
          </cell>
          <cell r="CO495">
            <v>250.25</v>
          </cell>
          <cell r="CX495">
            <v>0</v>
          </cell>
          <cell r="CY495">
            <v>0</v>
          </cell>
          <cell r="DB495">
            <v>0</v>
          </cell>
          <cell r="DC495">
            <v>0</v>
          </cell>
          <cell r="DJ495" t="str">
            <v>НКРЕ</v>
          </cell>
          <cell r="DL495">
            <v>40526</v>
          </cell>
          <cell r="DM495">
            <v>1834</v>
          </cell>
          <cell r="DO495" t="str">
            <v>тариф на теплову енергію</v>
          </cell>
          <cell r="DT495">
            <v>250.25</v>
          </cell>
        </row>
        <row r="496">
          <cell r="W496">
            <v>650</v>
          </cell>
          <cell r="AF496">
            <v>39856</v>
          </cell>
          <cell r="AG496">
            <v>898</v>
          </cell>
          <cell r="AH496">
            <v>461.24980764298539</v>
          </cell>
          <cell r="AM496">
            <v>7798</v>
          </cell>
          <cell r="AO496">
            <v>5068700</v>
          </cell>
          <cell r="AQ496">
            <v>3596826</v>
          </cell>
          <cell r="AU496">
            <v>0</v>
          </cell>
          <cell r="AW496">
            <v>7394.9861899999996</v>
          </cell>
          <cell r="AY496">
            <v>2595560.5970249996</v>
          </cell>
          <cell r="AZ496">
            <v>332.84952513785578</v>
          </cell>
          <cell r="BA496">
            <v>0</v>
          </cell>
          <cell r="BB496">
            <v>0</v>
          </cell>
          <cell r="BC496">
            <v>0</v>
          </cell>
          <cell r="BD496">
            <v>0</v>
          </cell>
          <cell r="BG496">
            <v>0</v>
          </cell>
          <cell r="BH496">
            <v>0</v>
          </cell>
          <cell r="BI496">
            <v>211098</v>
          </cell>
          <cell r="BJ496">
            <v>27.070787381379841</v>
          </cell>
          <cell r="BK496">
            <v>0</v>
          </cell>
          <cell r="BL496">
            <v>0</v>
          </cell>
          <cell r="BM496">
            <v>547276</v>
          </cell>
          <cell r="BN496">
            <v>70.181585021800458</v>
          </cell>
          <cell r="BO496">
            <v>0</v>
          </cell>
          <cell r="BP496">
            <v>0</v>
          </cell>
          <cell r="BY496">
            <v>1506.17</v>
          </cell>
          <cell r="CF496">
            <v>1211.6048999999998</v>
          </cell>
          <cell r="CG496">
            <v>2142.25</v>
          </cell>
          <cell r="CJ496">
            <v>0</v>
          </cell>
          <cell r="CK496">
            <v>0</v>
          </cell>
          <cell r="CL496">
            <v>0</v>
          </cell>
          <cell r="CM496">
            <v>28.151</v>
          </cell>
          <cell r="CN496">
            <v>262.69</v>
          </cell>
          <cell r="CO496">
            <v>702.85</v>
          </cell>
          <cell r="CX496">
            <v>0</v>
          </cell>
          <cell r="CY496">
            <v>0</v>
          </cell>
          <cell r="DB496">
            <v>0</v>
          </cell>
          <cell r="DC496">
            <v>0</v>
          </cell>
          <cell r="DJ496" t="str">
            <v>НКРКП</v>
          </cell>
          <cell r="DL496">
            <v>40816</v>
          </cell>
          <cell r="DM496">
            <v>122</v>
          </cell>
          <cell r="DT496">
            <v>900.1</v>
          </cell>
        </row>
        <row r="497">
          <cell r="W497">
            <v>650</v>
          </cell>
          <cell r="AF497">
            <v>39856</v>
          </cell>
          <cell r="AG497">
            <v>898</v>
          </cell>
          <cell r="AH497">
            <v>461.24977973568281</v>
          </cell>
          <cell r="AM497">
            <v>4540</v>
          </cell>
          <cell r="AO497">
            <v>2951000</v>
          </cell>
          <cell r="AQ497">
            <v>2094074</v>
          </cell>
          <cell r="AU497">
            <v>0</v>
          </cell>
          <cell r="AW497">
            <v>4304.9637200000006</v>
          </cell>
          <cell r="AY497">
            <v>1511143.15</v>
          </cell>
          <cell r="AZ497">
            <v>332.85091409691626</v>
          </cell>
          <cell r="BA497">
            <v>0</v>
          </cell>
          <cell r="BB497">
            <v>0</v>
          </cell>
          <cell r="BC497">
            <v>0</v>
          </cell>
          <cell r="BD497">
            <v>0</v>
          </cell>
          <cell r="BG497">
            <v>0</v>
          </cell>
          <cell r="BH497">
            <v>0</v>
          </cell>
          <cell r="BI497">
            <v>122902</v>
          </cell>
          <cell r="BJ497">
            <v>27.070925110132158</v>
          </cell>
          <cell r="BK497">
            <v>0</v>
          </cell>
          <cell r="BL497">
            <v>0</v>
          </cell>
          <cell r="BM497">
            <v>318624</v>
          </cell>
          <cell r="BN497">
            <v>70.181497797356826</v>
          </cell>
          <cell r="BO497">
            <v>0</v>
          </cell>
          <cell r="BP497">
            <v>0</v>
          </cell>
          <cell r="BY497">
            <v>1506.17</v>
          </cell>
          <cell r="CF497">
            <v>705.4</v>
          </cell>
          <cell r="CG497">
            <v>2142.25</v>
          </cell>
          <cell r="CJ497">
            <v>0</v>
          </cell>
          <cell r="CK497">
            <v>0</v>
          </cell>
          <cell r="CL497">
            <v>0</v>
          </cell>
          <cell r="CM497">
            <v>16.388000000000002</v>
          </cell>
          <cell r="CN497">
            <v>262.69</v>
          </cell>
          <cell r="CO497">
            <v>702.85</v>
          </cell>
          <cell r="CX497">
            <v>0</v>
          </cell>
          <cell r="CY497">
            <v>0</v>
          </cell>
          <cell r="DB497">
            <v>0</v>
          </cell>
          <cell r="DC497">
            <v>0</v>
          </cell>
          <cell r="DJ497" t="str">
            <v>НКРКП</v>
          </cell>
          <cell r="DL497">
            <v>40816</v>
          </cell>
          <cell r="DM497">
            <v>122</v>
          </cell>
          <cell r="DT497">
            <v>900.1</v>
          </cell>
        </row>
        <row r="498">
          <cell r="AF498">
            <v>39874</v>
          </cell>
          <cell r="AG498">
            <v>37</v>
          </cell>
          <cell r="AO498">
            <v>3809899.9007999999</v>
          </cell>
          <cell r="AQ498">
            <v>3666900</v>
          </cell>
          <cell r="AY498">
            <v>0</v>
          </cell>
          <cell r="AZ498">
            <v>0</v>
          </cell>
          <cell r="BC498">
            <v>0</v>
          </cell>
          <cell r="BD498">
            <v>0</v>
          </cell>
          <cell r="BG498">
            <v>0</v>
          </cell>
          <cell r="BH498">
            <v>0</v>
          </cell>
          <cell r="BI498">
            <v>0</v>
          </cell>
          <cell r="BJ498">
            <v>0</v>
          </cell>
          <cell r="BK498">
            <v>0</v>
          </cell>
          <cell r="BL498">
            <v>0</v>
          </cell>
          <cell r="BM498">
            <v>2909900</v>
          </cell>
          <cell r="BN498">
            <v>10715.495654735603</v>
          </cell>
          <cell r="BO498">
            <v>0</v>
          </cell>
          <cell r="BP498">
            <v>0</v>
          </cell>
          <cell r="BY498">
            <v>2015</v>
          </cell>
          <cell r="CF498">
            <v>0</v>
          </cell>
          <cell r="CG498">
            <v>0</v>
          </cell>
          <cell r="CX498">
            <v>0</v>
          </cell>
          <cell r="CY498">
            <v>0</v>
          </cell>
          <cell r="DB498">
            <v>0</v>
          </cell>
          <cell r="DC498">
            <v>0</v>
          </cell>
          <cell r="DJ498" t="str">
            <v>МОС</v>
          </cell>
          <cell r="DL498">
            <v>40198</v>
          </cell>
          <cell r="DM498">
            <v>15</v>
          </cell>
          <cell r="DO498" t="str">
            <v xml:space="preserve">Централізоване опалення </v>
          </cell>
        </row>
        <row r="499">
          <cell r="AF499">
            <v>39874</v>
          </cell>
          <cell r="AG499">
            <v>37</v>
          </cell>
          <cell r="AO499">
            <v>1208999.93994</v>
          </cell>
          <cell r="AQ499">
            <v>1051300</v>
          </cell>
          <cell r="AY499">
            <v>0</v>
          </cell>
          <cell r="AZ499">
            <v>0</v>
          </cell>
          <cell r="BC499">
            <v>0</v>
          </cell>
          <cell r="BD499">
            <v>0</v>
          </cell>
          <cell r="BG499">
            <v>0</v>
          </cell>
          <cell r="BH499">
            <v>0</v>
          </cell>
          <cell r="BI499">
            <v>0</v>
          </cell>
          <cell r="BJ499">
            <v>0</v>
          </cell>
          <cell r="BK499">
            <v>0</v>
          </cell>
          <cell r="BL499">
            <v>0</v>
          </cell>
          <cell r="BM499">
            <v>834300</v>
          </cell>
          <cell r="BN499">
            <v>10715.821500076296</v>
          </cell>
          <cell r="BO499">
            <v>0</v>
          </cell>
          <cell r="BP499">
            <v>0</v>
          </cell>
          <cell r="BY499">
            <v>2015</v>
          </cell>
          <cell r="CF499">
            <v>0</v>
          </cell>
          <cell r="CG499">
            <v>0</v>
          </cell>
          <cell r="CX499">
            <v>0</v>
          </cell>
          <cell r="CY499">
            <v>0</v>
          </cell>
          <cell r="DB499">
            <v>0</v>
          </cell>
          <cell r="DC499">
            <v>0</v>
          </cell>
          <cell r="DJ499" t="str">
            <v>МОС</v>
          </cell>
          <cell r="DL499">
            <v>40198</v>
          </cell>
          <cell r="DM499">
            <v>15</v>
          </cell>
          <cell r="DO499" t="str">
            <v>на теплову енергію</v>
          </cell>
        </row>
        <row r="500">
          <cell r="AF500">
            <v>39874</v>
          </cell>
          <cell r="AG500">
            <v>37</v>
          </cell>
          <cell r="AO500">
            <v>309850.06001975999</v>
          </cell>
          <cell r="AQ500">
            <v>309850</v>
          </cell>
          <cell r="AY500">
            <v>0</v>
          </cell>
          <cell r="AZ500">
            <v>0</v>
          </cell>
          <cell r="BC500">
            <v>0</v>
          </cell>
          <cell r="BD500">
            <v>0</v>
          </cell>
          <cell r="BG500">
            <v>0</v>
          </cell>
          <cell r="BH500">
            <v>0</v>
          </cell>
          <cell r="BI500">
            <v>0</v>
          </cell>
          <cell r="BJ500">
            <v>0</v>
          </cell>
          <cell r="BK500">
            <v>0</v>
          </cell>
          <cell r="BL500">
            <v>0</v>
          </cell>
          <cell r="BM500">
            <v>245800</v>
          </cell>
          <cell r="BN500">
            <v>10711.729491962455</v>
          </cell>
          <cell r="BO500">
            <v>0</v>
          </cell>
          <cell r="BP500">
            <v>0</v>
          </cell>
          <cell r="BY500">
            <v>2015</v>
          </cell>
          <cell r="CF500">
            <v>0</v>
          </cell>
          <cell r="CG500">
            <v>0</v>
          </cell>
          <cell r="CX500">
            <v>0</v>
          </cell>
          <cell r="CY500">
            <v>0</v>
          </cell>
          <cell r="DB500">
            <v>0</v>
          </cell>
          <cell r="DC500">
            <v>0</v>
          </cell>
          <cell r="DJ500" t="str">
            <v>МОС</v>
          </cell>
          <cell r="DL500">
            <v>40198</v>
          </cell>
          <cell r="DM500">
            <v>15</v>
          </cell>
          <cell r="DO500" t="str">
            <v>на теплову енергію</v>
          </cell>
        </row>
        <row r="501">
          <cell r="AF501">
            <v>39874</v>
          </cell>
          <cell r="AG501">
            <v>37</v>
          </cell>
          <cell r="AM501">
            <v>45343</v>
          </cell>
          <cell r="AO501">
            <v>6734795.79</v>
          </cell>
          <cell r="AQ501">
            <v>6402013</v>
          </cell>
          <cell r="AU501">
            <v>0</v>
          </cell>
          <cell r="AW501">
            <v>0</v>
          </cell>
          <cell r="AY501">
            <v>5296213.3223999999</v>
          </cell>
          <cell r="AZ501">
            <v>116.80332846084291</v>
          </cell>
          <cell r="BA501">
            <v>0</v>
          </cell>
          <cell r="BB501">
            <v>0</v>
          </cell>
          <cell r="BG501">
            <v>0</v>
          </cell>
          <cell r="BH501">
            <v>0</v>
          </cell>
          <cell r="BI501">
            <v>1105800</v>
          </cell>
          <cell r="BJ501">
            <v>24.38744679443354</v>
          </cell>
          <cell r="BK501">
            <v>0</v>
          </cell>
          <cell r="BL501">
            <v>0</v>
          </cell>
          <cell r="BO501">
            <v>0</v>
          </cell>
          <cell r="BP501">
            <v>0</v>
          </cell>
          <cell r="CF501">
            <v>7281.82</v>
          </cell>
          <cell r="CG501">
            <v>727.32</v>
          </cell>
          <cell r="CJ501">
            <v>0</v>
          </cell>
          <cell r="CK501">
            <v>0</v>
          </cell>
          <cell r="CL501">
            <v>0</v>
          </cell>
          <cell r="CM501">
            <v>0</v>
          </cell>
          <cell r="CN501">
            <v>0</v>
          </cell>
          <cell r="CO501">
            <v>0</v>
          </cell>
          <cell r="CX501">
            <v>0</v>
          </cell>
          <cell r="CY501">
            <v>0</v>
          </cell>
          <cell r="DJ501" t="str">
            <v>НКРЕ</v>
          </cell>
          <cell r="DL501">
            <v>40526</v>
          </cell>
          <cell r="DM501">
            <v>1739</v>
          </cell>
          <cell r="DO501" t="str">
            <v>умовно-зміна частина двоставкового тарифу на теплову енергію</v>
          </cell>
        </row>
        <row r="502">
          <cell r="AF502">
            <v>39874</v>
          </cell>
          <cell r="AG502">
            <v>37</v>
          </cell>
          <cell r="AM502">
            <v>12840.65</v>
          </cell>
          <cell r="AO502">
            <v>5385111.7970000003</v>
          </cell>
          <cell r="AQ502">
            <v>4682700</v>
          </cell>
          <cell r="AU502">
            <v>0</v>
          </cell>
          <cell r="AW502">
            <v>0</v>
          </cell>
          <cell r="AY502">
            <v>4372699.6458749995</v>
          </cell>
          <cell r="AZ502">
            <v>340.53569296530935</v>
          </cell>
          <cell r="BA502">
            <v>0</v>
          </cell>
          <cell r="BB502">
            <v>0</v>
          </cell>
          <cell r="BG502">
            <v>0</v>
          </cell>
          <cell r="BH502">
            <v>0</v>
          </cell>
          <cell r="BI502">
            <v>310000</v>
          </cell>
          <cell r="BJ502">
            <v>24.142080034889201</v>
          </cell>
          <cell r="BK502">
            <v>0</v>
          </cell>
          <cell r="BL502">
            <v>0</v>
          </cell>
          <cell r="BO502">
            <v>0</v>
          </cell>
          <cell r="BP502">
            <v>0</v>
          </cell>
          <cell r="CF502">
            <v>2041.1714999999999</v>
          </cell>
          <cell r="CG502">
            <v>2142.25</v>
          </cell>
          <cell r="CJ502">
            <v>0</v>
          </cell>
          <cell r="CK502">
            <v>0</v>
          </cell>
          <cell r="CL502">
            <v>0</v>
          </cell>
          <cell r="CM502">
            <v>0</v>
          </cell>
          <cell r="CN502">
            <v>0</v>
          </cell>
          <cell r="CO502">
            <v>0</v>
          </cell>
          <cell r="CX502">
            <v>0</v>
          </cell>
          <cell r="CY502">
            <v>0</v>
          </cell>
          <cell r="DJ502" t="str">
            <v>НКРКП</v>
          </cell>
          <cell r="DL502">
            <v>40816</v>
          </cell>
          <cell r="DM502">
            <v>163</v>
          </cell>
        </row>
        <row r="503">
          <cell r="AF503">
            <v>39874</v>
          </cell>
          <cell r="AG503">
            <v>37</v>
          </cell>
          <cell r="AM503">
            <v>3784.35</v>
          </cell>
          <cell r="AO503">
            <v>1656107.247</v>
          </cell>
          <cell r="AQ503">
            <v>1380068</v>
          </cell>
          <cell r="AU503">
            <v>0</v>
          </cell>
          <cell r="AW503">
            <v>0</v>
          </cell>
          <cell r="AY503">
            <v>1288768.1740999999</v>
          </cell>
          <cell r="AZ503">
            <v>340.55205625800994</v>
          </cell>
          <cell r="BA503">
            <v>0</v>
          </cell>
          <cell r="BB503">
            <v>0</v>
          </cell>
          <cell r="BG503">
            <v>0</v>
          </cell>
          <cell r="BH503">
            <v>0</v>
          </cell>
          <cell r="BI503">
            <v>91300</v>
          </cell>
          <cell r="BJ503">
            <v>24.125675479276495</v>
          </cell>
          <cell r="BK503">
            <v>0</v>
          </cell>
          <cell r="BL503">
            <v>0</v>
          </cell>
          <cell r="BO503">
            <v>0</v>
          </cell>
          <cell r="BP503">
            <v>0</v>
          </cell>
          <cell r="CF503">
            <v>601.59559999999999</v>
          </cell>
          <cell r="CG503">
            <v>2142.25</v>
          </cell>
          <cell r="CJ503">
            <v>0</v>
          </cell>
          <cell r="CK503">
            <v>0</v>
          </cell>
          <cell r="CL503">
            <v>0</v>
          </cell>
          <cell r="CM503">
            <v>0</v>
          </cell>
          <cell r="CN503">
            <v>0</v>
          </cell>
          <cell r="CO503">
            <v>0</v>
          </cell>
          <cell r="CX503">
            <v>0</v>
          </cell>
          <cell r="CY503">
            <v>0</v>
          </cell>
          <cell r="DJ503" t="str">
            <v>НКРКП</v>
          </cell>
          <cell r="DL503">
            <v>40816</v>
          </cell>
          <cell r="DM503">
            <v>163</v>
          </cell>
        </row>
        <row r="504">
          <cell r="W504">
            <v>251</v>
          </cell>
          <cell r="AF504">
            <v>40092</v>
          </cell>
          <cell r="AG504">
            <v>178</v>
          </cell>
          <cell r="AH504">
            <v>248.51327433628319</v>
          </cell>
          <cell r="AM504">
            <v>22600</v>
          </cell>
          <cell r="AO504">
            <v>5672600</v>
          </cell>
          <cell r="AQ504">
            <v>5616400</v>
          </cell>
          <cell r="AU504">
            <v>0</v>
          </cell>
          <cell r="AW504">
            <v>0</v>
          </cell>
          <cell r="AY504">
            <v>2530564.4760000003</v>
          </cell>
          <cell r="AZ504">
            <v>111.97187946902656</v>
          </cell>
          <cell r="BA504">
            <v>89636</v>
          </cell>
          <cell r="BB504">
            <v>3.9661946902654868</v>
          </cell>
          <cell r="BC504">
            <v>0</v>
          </cell>
          <cell r="BD504">
            <v>0</v>
          </cell>
          <cell r="BG504">
            <v>0</v>
          </cell>
          <cell r="BH504">
            <v>0</v>
          </cell>
          <cell r="BI504">
            <v>407000</v>
          </cell>
          <cell r="BJ504">
            <v>18.008849557522122</v>
          </cell>
          <cell r="BK504">
            <v>0</v>
          </cell>
          <cell r="BL504">
            <v>0</v>
          </cell>
          <cell r="BM504">
            <v>1905260</v>
          </cell>
          <cell r="BN504">
            <v>84.303539823008848</v>
          </cell>
          <cell r="BO504">
            <v>0</v>
          </cell>
          <cell r="BP504">
            <v>0</v>
          </cell>
          <cell r="BY504">
            <v>2059</v>
          </cell>
          <cell r="CF504">
            <v>3479.3</v>
          </cell>
          <cell r="CG504">
            <v>727.32</v>
          </cell>
          <cell r="CJ504">
            <v>0</v>
          </cell>
          <cell r="CK504">
            <v>0</v>
          </cell>
          <cell r="CL504">
            <v>0</v>
          </cell>
          <cell r="CM504">
            <v>0</v>
          </cell>
          <cell r="CN504">
            <v>0</v>
          </cell>
          <cell r="CO504">
            <v>0</v>
          </cell>
          <cell r="CX504">
            <v>0</v>
          </cell>
          <cell r="CY504">
            <v>0</v>
          </cell>
          <cell r="DB504">
            <v>0</v>
          </cell>
          <cell r="DC504">
            <v>0</v>
          </cell>
          <cell r="DJ504" t="str">
            <v>НКРКП</v>
          </cell>
          <cell r="DL504">
            <v>40526</v>
          </cell>
          <cell r="DM504">
            <v>1764</v>
          </cell>
          <cell r="DO504" t="str">
            <v>тариф на теплову енергію</v>
          </cell>
          <cell r="DT504">
            <v>276.08999999999997</v>
          </cell>
        </row>
        <row r="505">
          <cell r="W505">
            <v>507.42</v>
          </cell>
          <cell r="AF505">
            <v>40092</v>
          </cell>
          <cell r="AG505">
            <v>179</v>
          </cell>
          <cell r="AH505">
            <v>441.2167832167832</v>
          </cell>
          <cell r="AM505">
            <v>12441</v>
          </cell>
          <cell r="AO505">
            <v>6312812.2199999997</v>
          </cell>
          <cell r="AQ505">
            <v>5489178</v>
          </cell>
          <cell r="AU505">
            <v>0</v>
          </cell>
          <cell r="AW505">
            <v>0</v>
          </cell>
          <cell r="AY505">
            <v>3666563.0322900005</v>
          </cell>
          <cell r="AZ505">
            <v>294.71610258741265</v>
          </cell>
          <cell r="BA505">
            <v>173739</v>
          </cell>
          <cell r="BB505">
            <v>13.965034965034965</v>
          </cell>
          <cell r="BC505">
            <v>0</v>
          </cell>
          <cell r="BD505">
            <v>0</v>
          </cell>
          <cell r="BG505">
            <v>0</v>
          </cell>
          <cell r="BH505">
            <v>0</v>
          </cell>
          <cell r="BI505">
            <v>224460</v>
          </cell>
          <cell r="BJ505">
            <v>18.041958041958043</v>
          </cell>
          <cell r="BK505">
            <v>0</v>
          </cell>
          <cell r="BL505">
            <v>0</v>
          </cell>
          <cell r="BM505">
            <v>1048820</v>
          </cell>
          <cell r="BN505">
            <v>84.303512579374654</v>
          </cell>
          <cell r="BO505">
            <v>0</v>
          </cell>
          <cell r="BP505">
            <v>0</v>
          </cell>
          <cell r="BY505">
            <v>2059</v>
          </cell>
          <cell r="CF505">
            <v>1679.883</v>
          </cell>
          <cell r="CG505">
            <v>2182.63</v>
          </cell>
          <cell r="CJ505">
            <v>0</v>
          </cell>
          <cell r="CK505">
            <v>0</v>
          </cell>
          <cell r="CL505">
            <v>0</v>
          </cell>
          <cell r="CM505">
            <v>0</v>
          </cell>
          <cell r="CN505">
            <v>0</v>
          </cell>
          <cell r="CO505">
            <v>0</v>
          </cell>
          <cell r="CX505">
            <v>0</v>
          </cell>
          <cell r="CY505">
            <v>0</v>
          </cell>
          <cell r="DB505">
            <v>0</v>
          </cell>
          <cell r="DC505">
            <v>0</v>
          </cell>
          <cell r="DJ505" t="str">
            <v>НКРКП</v>
          </cell>
          <cell r="DL505">
            <v>40816</v>
          </cell>
          <cell r="DM505">
            <v>88</v>
          </cell>
          <cell r="DT505">
            <v>719.59</v>
          </cell>
        </row>
        <row r="506">
          <cell r="W506">
            <v>529.48</v>
          </cell>
          <cell r="AF506">
            <v>40092</v>
          </cell>
          <cell r="AG506">
            <v>179</v>
          </cell>
          <cell r="AH506">
            <v>441.2167832167832</v>
          </cell>
          <cell r="AM506">
            <v>1859</v>
          </cell>
          <cell r="AO506">
            <v>984303.32000000007</v>
          </cell>
          <cell r="AQ506">
            <v>820222</v>
          </cell>
          <cell r="AU506">
            <v>0</v>
          </cell>
          <cell r="AW506">
            <v>0</v>
          </cell>
          <cell r="AY506">
            <v>547877.23470999999</v>
          </cell>
          <cell r="AZ506">
            <v>294.71610258741259</v>
          </cell>
          <cell r="BA506">
            <v>25961</v>
          </cell>
          <cell r="BB506">
            <v>13.965034965034965</v>
          </cell>
          <cell r="BC506">
            <v>0</v>
          </cell>
          <cell r="BD506">
            <v>0</v>
          </cell>
          <cell r="BG506">
            <v>0</v>
          </cell>
          <cell r="BH506">
            <v>0</v>
          </cell>
          <cell r="BI506">
            <v>33540</v>
          </cell>
          <cell r="BJ506">
            <v>18.041958041958043</v>
          </cell>
          <cell r="BK506">
            <v>0</v>
          </cell>
          <cell r="BL506">
            <v>0</v>
          </cell>
          <cell r="BM506">
            <v>156720</v>
          </cell>
          <cell r="BN506">
            <v>84.303388918773535</v>
          </cell>
          <cell r="BO506">
            <v>0</v>
          </cell>
          <cell r="BP506">
            <v>0</v>
          </cell>
          <cell r="BY506">
            <v>2059</v>
          </cell>
          <cell r="CF506">
            <v>251.017</v>
          </cell>
          <cell r="CG506">
            <v>2182.63</v>
          </cell>
          <cell r="CJ506">
            <v>0</v>
          </cell>
          <cell r="CK506">
            <v>0</v>
          </cell>
          <cell r="CL506">
            <v>0</v>
          </cell>
          <cell r="CM506">
            <v>0</v>
          </cell>
          <cell r="CN506">
            <v>0</v>
          </cell>
          <cell r="CO506">
            <v>0</v>
          </cell>
          <cell r="CX506">
            <v>0</v>
          </cell>
          <cell r="CY506">
            <v>0</v>
          </cell>
          <cell r="DB506">
            <v>0</v>
          </cell>
          <cell r="DC506">
            <v>0</v>
          </cell>
          <cell r="DJ506" t="str">
            <v>НКРКП</v>
          </cell>
          <cell r="DL506">
            <v>40816</v>
          </cell>
          <cell r="DM506">
            <v>88</v>
          </cell>
          <cell r="DT506">
            <v>741.65</v>
          </cell>
        </row>
        <row r="507">
          <cell r="W507">
            <v>204.17080442846557</v>
          </cell>
          <cell r="AF507">
            <v>39637</v>
          </cell>
          <cell r="AG507" t="str">
            <v>4/6-5/2023</v>
          </cell>
          <cell r="AH507">
            <v>195.58523749662538</v>
          </cell>
          <cell r="AM507">
            <v>1681666</v>
          </cell>
          <cell r="AO507">
            <v>343347100</v>
          </cell>
          <cell r="AQ507">
            <v>328909044</v>
          </cell>
          <cell r="AU507">
            <v>0</v>
          </cell>
          <cell r="AW507">
            <v>107607307.92</v>
          </cell>
          <cell r="AY507">
            <v>115056700</v>
          </cell>
          <cell r="AZ507">
            <v>68.418282821915881</v>
          </cell>
          <cell r="BA507">
            <v>0</v>
          </cell>
          <cell r="BB507">
            <v>0</v>
          </cell>
          <cell r="BC507">
            <v>0</v>
          </cell>
          <cell r="BD507">
            <v>0</v>
          </cell>
          <cell r="BG507">
            <v>16329756</v>
          </cell>
          <cell r="BH507">
            <v>9.7104633143561205</v>
          </cell>
          <cell r="BI507">
            <v>7904668</v>
          </cell>
          <cell r="BJ507">
            <v>4.7004981964313961</v>
          </cell>
          <cell r="BK507">
            <v>0</v>
          </cell>
          <cell r="BL507">
            <v>0</v>
          </cell>
          <cell r="BM507">
            <v>65704280</v>
          </cell>
          <cell r="BN507">
            <v>39.07094512227755</v>
          </cell>
          <cell r="BO507">
            <v>0</v>
          </cell>
          <cell r="BP507">
            <v>0</v>
          </cell>
          <cell r="BY507">
            <v>2116.5</v>
          </cell>
          <cell r="CF507">
            <v>183864</v>
          </cell>
          <cell r="CG507">
            <v>625.77067832745945</v>
          </cell>
          <cell r="CJ507">
            <v>0</v>
          </cell>
          <cell r="CK507">
            <v>0</v>
          </cell>
          <cell r="CL507">
            <v>0</v>
          </cell>
          <cell r="CM507">
            <v>631832</v>
          </cell>
          <cell r="CN507">
            <v>170.31</v>
          </cell>
          <cell r="CO507">
            <v>213.87655337118079</v>
          </cell>
          <cell r="CX507">
            <v>0</v>
          </cell>
          <cell r="CY507">
            <v>0</v>
          </cell>
          <cell r="DB507">
            <v>0</v>
          </cell>
          <cell r="DC507">
            <v>0</v>
          </cell>
          <cell r="DJ507" t="str">
            <v>НКРЕ</v>
          </cell>
          <cell r="DL507">
            <v>40526</v>
          </cell>
          <cell r="DM507">
            <v>1844</v>
          </cell>
          <cell r="DO507" t="str">
            <v>на теплову енергію</v>
          </cell>
          <cell r="DT507">
            <v>224.58</v>
          </cell>
        </row>
        <row r="508">
          <cell r="W508">
            <v>504.16500000000002</v>
          </cell>
          <cell r="AF508">
            <v>39861</v>
          </cell>
          <cell r="AG508" t="str">
            <v>6/1/1-107</v>
          </cell>
          <cell r="AH508">
            <v>480.13224529275215</v>
          </cell>
          <cell r="AM508">
            <v>393800</v>
          </cell>
          <cell r="AO508">
            <v>198540177</v>
          </cell>
          <cell r="AQ508">
            <v>189076078.19628578</v>
          </cell>
          <cell r="AU508">
            <v>0</v>
          </cell>
          <cell r="AW508">
            <v>56374549.513000004</v>
          </cell>
          <cell r="AY508">
            <v>107299631.6481816</v>
          </cell>
          <cell r="AZ508">
            <v>272.47240134124326</v>
          </cell>
          <cell r="BA508">
            <v>0</v>
          </cell>
          <cell r="BB508">
            <v>0</v>
          </cell>
          <cell r="BC508">
            <v>0</v>
          </cell>
          <cell r="BD508">
            <v>0</v>
          </cell>
          <cell r="BG508">
            <v>4328083</v>
          </cell>
          <cell r="BH508">
            <v>10.990561198577959</v>
          </cell>
          <cell r="BI508">
            <v>2552230</v>
          </cell>
          <cell r="BJ508">
            <v>6.4810309801929913</v>
          </cell>
          <cell r="BK508">
            <v>0</v>
          </cell>
          <cell r="BL508">
            <v>0</v>
          </cell>
          <cell r="BM508">
            <v>14677730</v>
          </cell>
          <cell r="BN508">
            <v>37.272041645505332</v>
          </cell>
          <cell r="BO508">
            <v>0</v>
          </cell>
          <cell r="BP508">
            <v>0</v>
          </cell>
          <cell r="BY508">
            <v>2362</v>
          </cell>
          <cell r="CF508">
            <v>50164.553778694863</v>
          </cell>
          <cell r="CG508">
            <v>2138.9531764110357</v>
          </cell>
          <cell r="CJ508">
            <v>0</v>
          </cell>
          <cell r="CK508">
            <v>0</v>
          </cell>
          <cell r="CL508">
            <v>0</v>
          </cell>
          <cell r="CM508">
            <v>127978.546</v>
          </cell>
          <cell r="CN508">
            <v>440.5</v>
          </cell>
          <cell r="CO508">
            <v>781.78747837822641</v>
          </cell>
          <cell r="CX508">
            <v>0</v>
          </cell>
          <cell r="CY508">
            <v>0</v>
          </cell>
          <cell r="DB508">
            <v>0</v>
          </cell>
          <cell r="DC508">
            <v>0</v>
          </cell>
          <cell r="DJ508" t="str">
            <v>НКРКП</v>
          </cell>
          <cell r="DL508">
            <v>40816</v>
          </cell>
          <cell r="DM508">
            <v>119</v>
          </cell>
          <cell r="DT508">
            <v>793.2</v>
          </cell>
        </row>
        <row r="509">
          <cell r="W509">
            <v>504.16500000000002</v>
          </cell>
          <cell r="AF509">
            <v>39861</v>
          </cell>
          <cell r="AG509" t="str">
            <v>6/1/1-107</v>
          </cell>
          <cell r="AH509">
            <v>480.13224529275215</v>
          </cell>
          <cell r="AM509">
            <v>381600</v>
          </cell>
          <cell r="AO509">
            <v>192389364</v>
          </cell>
          <cell r="AQ509">
            <v>183218464.80371422</v>
          </cell>
          <cell r="AU509">
            <v>0</v>
          </cell>
          <cell r="AW509">
            <v>54630202.109999999</v>
          </cell>
          <cell r="AY509">
            <v>103975468.35181843</v>
          </cell>
          <cell r="AZ509">
            <v>272.47240134124326</v>
          </cell>
          <cell r="BA509">
            <v>0</v>
          </cell>
          <cell r="BB509">
            <v>0</v>
          </cell>
          <cell r="BC509">
            <v>0</v>
          </cell>
          <cell r="BD509">
            <v>0</v>
          </cell>
          <cell r="BG509">
            <v>4193998</v>
          </cell>
          <cell r="BH509">
            <v>10.990560796645703</v>
          </cell>
          <cell r="BI509">
            <v>2473161</v>
          </cell>
          <cell r="BJ509">
            <v>6.4810298742138368</v>
          </cell>
          <cell r="BK509">
            <v>0</v>
          </cell>
          <cell r="BL509">
            <v>0</v>
          </cell>
          <cell r="BM509">
            <v>14223011</v>
          </cell>
          <cell r="BN509">
            <v>37.27204140461216</v>
          </cell>
          <cell r="BO509">
            <v>0</v>
          </cell>
          <cell r="BP509">
            <v>0</v>
          </cell>
          <cell r="BY509">
            <v>2362</v>
          </cell>
          <cell r="CF509">
            <v>48610.44622130513</v>
          </cell>
          <cell r="CG509">
            <v>2138.9531764110357</v>
          </cell>
          <cell r="CJ509">
            <v>0</v>
          </cell>
          <cell r="CK509">
            <v>0</v>
          </cell>
          <cell r="CL509">
            <v>0</v>
          </cell>
          <cell r="CM509">
            <v>124018.62</v>
          </cell>
          <cell r="CN509">
            <v>440.5</v>
          </cell>
          <cell r="CO509">
            <v>781.78747837822641</v>
          </cell>
          <cell r="CX509">
            <v>0</v>
          </cell>
          <cell r="CY509">
            <v>0</v>
          </cell>
          <cell r="DB509">
            <v>0</v>
          </cell>
          <cell r="DC509">
            <v>0</v>
          </cell>
          <cell r="DJ509" t="str">
            <v>НКРКП</v>
          </cell>
          <cell r="DL509">
            <v>40816</v>
          </cell>
          <cell r="DM509">
            <v>119</v>
          </cell>
          <cell r="DT509">
            <v>795.04</v>
          </cell>
        </row>
        <row r="510">
          <cell r="W510">
            <v>204.65</v>
          </cell>
          <cell r="AF510">
            <v>40014</v>
          </cell>
          <cell r="AG510">
            <v>517</v>
          </cell>
          <cell r="AH510">
            <v>201.15000285046463</v>
          </cell>
          <cell r="AM510">
            <v>87705</v>
          </cell>
          <cell r="AO510">
            <v>17948828.25</v>
          </cell>
          <cell r="AQ510">
            <v>17641861</v>
          </cell>
          <cell r="AU510">
            <v>0</v>
          </cell>
          <cell r="AW510">
            <v>2852586.9529071632</v>
          </cell>
          <cell r="AY510">
            <v>12170972.880000001</v>
          </cell>
          <cell r="AZ510">
            <v>138.77171062083121</v>
          </cell>
          <cell r="BA510">
            <v>0</v>
          </cell>
          <cell r="BB510">
            <v>0</v>
          </cell>
          <cell r="BC510">
            <v>1473444</v>
          </cell>
          <cell r="BD510">
            <v>16.8</v>
          </cell>
          <cell r="BG510">
            <v>0</v>
          </cell>
          <cell r="BH510">
            <v>0</v>
          </cell>
          <cell r="BI510">
            <v>0</v>
          </cell>
          <cell r="BJ510">
            <v>0</v>
          </cell>
          <cell r="BK510">
            <v>0</v>
          </cell>
          <cell r="BL510">
            <v>0</v>
          </cell>
          <cell r="BM510">
            <v>825975.21</v>
          </cell>
          <cell r="BN510">
            <v>9.4176524713528309</v>
          </cell>
          <cell r="BO510">
            <v>0</v>
          </cell>
          <cell r="BP510">
            <v>0</v>
          </cell>
          <cell r="BY510">
            <v>1867</v>
          </cell>
          <cell r="CF510">
            <v>16734</v>
          </cell>
          <cell r="CG510">
            <v>727.32</v>
          </cell>
          <cell r="CJ510">
            <v>0</v>
          </cell>
          <cell r="CK510">
            <v>0</v>
          </cell>
          <cell r="CL510">
            <v>0</v>
          </cell>
          <cell r="CM510">
            <v>100799.55027304849</v>
          </cell>
          <cell r="CN510">
            <v>28.299600000000002</v>
          </cell>
          <cell r="CO510">
            <v>28.299600000000002</v>
          </cell>
          <cell r="CX510">
            <v>0</v>
          </cell>
          <cell r="CY510">
            <v>0</v>
          </cell>
          <cell r="DB510">
            <v>21.02</v>
          </cell>
          <cell r="DC510">
            <v>21.02</v>
          </cell>
          <cell r="DJ510" t="str">
            <v>НКРЕ</v>
          </cell>
          <cell r="DL510">
            <v>40526</v>
          </cell>
          <cell r="DM510">
            <v>1722</v>
          </cell>
          <cell r="DO510" t="str">
            <v>на теплову енергію</v>
          </cell>
          <cell r="DT510">
            <v>225.12</v>
          </cell>
        </row>
        <row r="511">
          <cell r="W511">
            <v>306.08</v>
          </cell>
          <cell r="AF511">
            <v>40014</v>
          </cell>
          <cell r="AG511">
            <v>517</v>
          </cell>
          <cell r="AH511">
            <v>470.8</v>
          </cell>
          <cell r="AM511">
            <v>5730</v>
          </cell>
          <cell r="AO511">
            <v>1753838.4</v>
          </cell>
          <cell r="AQ511">
            <v>2697684</v>
          </cell>
          <cell r="AU511">
            <v>0</v>
          </cell>
          <cell r="AW511">
            <v>186367.06276903307</v>
          </cell>
          <cell r="AY511">
            <v>2340251.7407499999</v>
          </cell>
          <cell r="AZ511">
            <v>408.42089716404882</v>
          </cell>
          <cell r="BA511">
            <v>0</v>
          </cell>
          <cell r="BB511">
            <v>0</v>
          </cell>
          <cell r="BC511">
            <v>96264</v>
          </cell>
          <cell r="BD511">
            <v>16.8</v>
          </cell>
          <cell r="BG511">
            <v>0</v>
          </cell>
          <cell r="BH511">
            <v>0</v>
          </cell>
          <cell r="BI511">
            <v>0</v>
          </cell>
          <cell r="BJ511">
            <v>0</v>
          </cell>
          <cell r="BK511">
            <v>0</v>
          </cell>
          <cell r="BL511">
            <v>0</v>
          </cell>
          <cell r="BM511">
            <v>53963.15</v>
          </cell>
          <cell r="BN511">
            <v>9.4176527050610819</v>
          </cell>
          <cell r="BO511">
            <v>0</v>
          </cell>
          <cell r="BP511">
            <v>0</v>
          </cell>
          <cell r="BY511">
            <v>1867</v>
          </cell>
          <cell r="CF511">
            <v>1092.4269999999999</v>
          </cell>
          <cell r="CG511">
            <v>2142.25</v>
          </cell>
          <cell r="CJ511">
            <v>0</v>
          </cell>
          <cell r="CK511">
            <v>0</v>
          </cell>
          <cell r="CL511">
            <v>0</v>
          </cell>
          <cell r="CM511">
            <v>6585.501659706606</v>
          </cell>
          <cell r="CN511">
            <v>28.299600000000002</v>
          </cell>
          <cell r="CO511">
            <v>29.01</v>
          </cell>
          <cell r="CX511">
            <v>0</v>
          </cell>
          <cell r="CY511">
            <v>0</v>
          </cell>
          <cell r="DB511">
            <v>21.02</v>
          </cell>
          <cell r="DC511">
            <v>21.02</v>
          </cell>
          <cell r="DJ511" t="str">
            <v>НКРКП</v>
          </cell>
          <cell r="DL511">
            <v>40816</v>
          </cell>
          <cell r="DM511">
            <v>115</v>
          </cell>
          <cell r="DT511">
            <v>816.06</v>
          </cell>
        </row>
        <row r="512">
          <cell r="W512">
            <v>508.46</v>
          </cell>
          <cell r="AF512">
            <v>40014</v>
          </cell>
          <cell r="AG512">
            <v>517</v>
          </cell>
          <cell r="AH512">
            <v>470.8</v>
          </cell>
          <cell r="AM512">
            <v>9030</v>
          </cell>
          <cell r="AO512">
            <v>4591393.8</v>
          </cell>
          <cell r="AQ512">
            <v>4251324</v>
          </cell>
          <cell r="AU512">
            <v>0</v>
          </cell>
          <cell r="AW512">
            <v>293698.87902345002</v>
          </cell>
          <cell r="AY512">
            <v>3688039.7592500001</v>
          </cell>
          <cell r="AZ512">
            <v>408.42079282945735</v>
          </cell>
          <cell r="BA512">
            <v>0</v>
          </cell>
          <cell r="BB512">
            <v>0</v>
          </cell>
          <cell r="BC512">
            <v>151704</v>
          </cell>
          <cell r="BD512">
            <v>16.8</v>
          </cell>
          <cell r="BG512">
            <v>0</v>
          </cell>
          <cell r="BH512">
            <v>0</v>
          </cell>
          <cell r="BI512">
            <v>0</v>
          </cell>
          <cell r="BJ512">
            <v>0</v>
          </cell>
          <cell r="BK512">
            <v>0</v>
          </cell>
          <cell r="BL512">
            <v>0</v>
          </cell>
          <cell r="BM512">
            <v>85041.4</v>
          </cell>
          <cell r="BN512">
            <v>9.4176522702104091</v>
          </cell>
          <cell r="BO512">
            <v>0</v>
          </cell>
          <cell r="BP512">
            <v>0</v>
          </cell>
          <cell r="BY512">
            <v>1867</v>
          </cell>
          <cell r="CF512">
            <v>1721.5730000000001</v>
          </cell>
          <cell r="CG512">
            <v>2142.25</v>
          </cell>
          <cell r="CJ512">
            <v>0</v>
          </cell>
          <cell r="CK512">
            <v>0</v>
          </cell>
          <cell r="CL512">
            <v>0</v>
          </cell>
          <cell r="CM512">
            <v>10378.198950637112</v>
          </cell>
          <cell r="CN512">
            <v>28.299600000000002</v>
          </cell>
          <cell r="CO512">
            <v>29.01</v>
          </cell>
          <cell r="CX512">
            <v>0</v>
          </cell>
          <cell r="CY512">
            <v>0</v>
          </cell>
          <cell r="DB512">
            <v>21.02</v>
          </cell>
          <cell r="DC512">
            <v>21.02</v>
          </cell>
          <cell r="DJ512" t="str">
            <v>НКРКП</v>
          </cell>
          <cell r="DL512">
            <v>40816</v>
          </cell>
          <cell r="DM512">
            <v>115</v>
          </cell>
          <cell r="DT512">
            <v>816.06</v>
          </cell>
        </row>
        <row r="513">
          <cell r="W513">
            <v>343.3</v>
          </cell>
          <cell r="AF513">
            <v>40014</v>
          </cell>
          <cell r="AG513">
            <v>519</v>
          </cell>
          <cell r="AH513">
            <v>317.86968057332643</v>
          </cell>
          <cell r="AM513">
            <v>70191.070000000007</v>
          </cell>
          <cell r="AO513">
            <v>24096594.331000004</v>
          </cell>
          <cell r="AQ513">
            <v>22311613</v>
          </cell>
          <cell r="AU513">
            <v>0</v>
          </cell>
          <cell r="AW513">
            <v>7698556.6898470102</v>
          </cell>
          <cell r="AY513">
            <v>10740334.440000001</v>
          </cell>
          <cell r="AZ513">
            <v>153.01568190939389</v>
          </cell>
          <cell r="BA513">
            <v>0</v>
          </cell>
          <cell r="BB513">
            <v>0</v>
          </cell>
          <cell r="BC513">
            <v>2700248</v>
          </cell>
          <cell r="BD513">
            <v>38.469964911490877</v>
          </cell>
          <cell r="BG513">
            <v>0</v>
          </cell>
          <cell r="BH513">
            <v>0</v>
          </cell>
          <cell r="BI513">
            <v>0</v>
          </cell>
          <cell r="BJ513">
            <v>0</v>
          </cell>
          <cell r="BK513">
            <v>0</v>
          </cell>
          <cell r="BL513">
            <v>0</v>
          </cell>
          <cell r="BM513">
            <v>811300</v>
          </cell>
          <cell r="BN513">
            <v>11.558450384073073</v>
          </cell>
          <cell r="BO513">
            <v>0</v>
          </cell>
          <cell r="BP513">
            <v>0</v>
          </cell>
          <cell r="BY513">
            <v>1867</v>
          </cell>
          <cell r="CF513">
            <v>14767</v>
          </cell>
          <cell r="CG513">
            <v>727.32</v>
          </cell>
          <cell r="CJ513">
            <v>0</v>
          </cell>
          <cell r="CK513">
            <v>0</v>
          </cell>
          <cell r="CL513">
            <v>0</v>
          </cell>
          <cell r="CM513">
            <v>103475.22432590066</v>
          </cell>
          <cell r="CN513">
            <v>74.400000000000006</v>
          </cell>
          <cell r="CO513">
            <v>74.400000000000006</v>
          </cell>
          <cell r="CX513">
            <v>0</v>
          </cell>
          <cell r="CY513">
            <v>0</v>
          </cell>
          <cell r="DB513">
            <v>73.760000000000005</v>
          </cell>
          <cell r="DC513">
            <v>73.760000000000005</v>
          </cell>
          <cell r="DJ513" t="str">
            <v>НКРЕ</v>
          </cell>
          <cell r="DL513">
            <v>40526</v>
          </cell>
          <cell r="DM513">
            <v>1722</v>
          </cell>
          <cell r="DO513" t="str">
            <v>на теплову енергію</v>
          </cell>
          <cell r="DT513">
            <v>377.63</v>
          </cell>
        </row>
        <row r="514">
          <cell r="W514">
            <v>669.7</v>
          </cell>
          <cell r="AF514">
            <v>40014</v>
          </cell>
          <cell r="AG514">
            <v>519</v>
          </cell>
          <cell r="AH514">
            <v>620.08949267993023</v>
          </cell>
          <cell r="AM514">
            <v>12144.01</v>
          </cell>
          <cell r="AO514">
            <v>8132843.4970000004</v>
          </cell>
          <cell r="AQ514">
            <v>7530373</v>
          </cell>
          <cell r="AU514">
            <v>0</v>
          </cell>
          <cell r="AW514">
            <v>1331955.2712100139</v>
          </cell>
          <cell r="AY514">
            <v>5528333.1949999994</v>
          </cell>
          <cell r="AZ514">
            <v>455.23127821864438</v>
          </cell>
          <cell r="BA514">
            <v>0</v>
          </cell>
          <cell r="BB514">
            <v>0</v>
          </cell>
          <cell r="BC514">
            <v>467180</v>
          </cell>
          <cell r="BD514">
            <v>38.469994672270523</v>
          </cell>
          <cell r="BG514">
            <v>0</v>
          </cell>
          <cell r="BH514">
            <v>0</v>
          </cell>
          <cell r="BI514">
            <v>0</v>
          </cell>
          <cell r="BJ514">
            <v>0</v>
          </cell>
          <cell r="BK514">
            <v>0</v>
          </cell>
          <cell r="BL514">
            <v>0</v>
          </cell>
          <cell r="BM514">
            <v>140366</v>
          </cell>
          <cell r="BN514">
            <v>11.55845556780668</v>
          </cell>
          <cell r="BO514">
            <v>0</v>
          </cell>
          <cell r="BP514">
            <v>0</v>
          </cell>
          <cell r="BY514">
            <v>1867</v>
          </cell>
          <cell r="CF514">
            <v>2580.62</v>
          </cell>
          <cell r="CG514">
            <v>2142.25</v>
          </cell>
          <cell r="CJ514">
            <v>0</v>
          </cell>
          <cell r="CK514">
            <v>0</v>
          </cell>
          <cell r="CL514">
            <v>0</v>
          </cell>
          <cell r="CM514">
            <v>17902.62461303782</v>
          </cell>
          <cell r="CN514">
            <v>74.400000000000006</v>
          </cell>
          <cell r="CO514">
            <v>100.65</v>
          </cell>
          <cell r="CX514">
            <v>0</v>
          </cell>
          <cell r="CY514">
            <v>0</v>
          </cell>
          <cell r="DB514">
            <v>73.760000000000005</v>
          </cell>
          <cell r="DC514">
            <v>73.760000000000005</v>
          </cell>
          <cell r="DJ514" t="str">
            <v>НКРКП</v>
          </cell>
          <cell r="DL514">
            <v>40816</v>
          </cell>
          <cell r="DM514">
            <v>115</v>
          </cell>
          <cell r="DT514">
            <v>999.9</v>
          </cell>
        </row>
        <row r="515">
          <cell r="W515">
            <v>669.7</v>
          </cell>
          <cell r="AF515">
            <v>40014</v>
          </cell>
          <cell r="AG515">
            <v>519</v>
          </cell>
          <cell r="AH515">
            <v>620.09142857142854</v>
          </cell>
          <cell r="AM515">
            <v>350</v>
          </cell>
          <cell r="AO515">
            <v>234395.00000000003</v>
          </cell>
          <cell r="AQ515">
            <v>217032</v>
          </cell>
          <cell r="AU515">
            <v>0</v>
          </cell>
          <cell r="AW515">
            <v>38388.038942976367</v>
          </cell>
          <cell r="AY515">
            <v>159329.84375</v>
          </cell>
          <cell r="AZ515">
            <v>455.22812499999998</v>
          </cell>
          <cell r="BA515">
            <v>0</v>
          </cell>
          <cell r="BB515">
            <v>0</v>
          </cell>
          <cell r="BC515">
            <v>13465</v>
          </cell>
          <cell r="BD515">
            <v>38.471428571428568</v>
          </cell>
          <cell r="BG515">
            <v>0</v>
          </cell>
          <cell r="BH515">
            <v>0</v>
          </cell>
          <cell r="BI515">
            <v>0</v>
          </cell>
          <cell r="BJ515">
            <v>0</v>
          </cell>
          <cell r="BK515">
            <v>0</v>
          </cell>
          <cell r="BL515">
            <v>0</v>
          </cell>
          <cell r="BM515">
            <v>4045</v>
          </cell>
          <cell r="BN515">
            <v>11.557142857142857</v>
          </cell>
          <cell r="BO515">
            <v>0</v>
          </cell>
          <cell r="BP515">
            <v>0</v>
          </cell>
          <cell r="BY515">
            <v>1867</v>
          </cell>
          <cell r="CF515">
            <v>74.375</v>
          </cell>
          <cell r="CG515">
            <v>2142.25</v>
          </cell>
          <cell r="CJ515">
            <v>0</v>
          </cell>
          <cell r="CK515">
            <v>0</v>
          </cell>
          <cell r="CL515">
            <v>0</v>
          </cell>
          <cell r="CM515">
            <v>515.9682653625855</v>
          </cell>
          <cell r="CN515">
            <v>74.400000000000006</v>
          </cell>
          <cell r="CO515">
            <v>100.65</v>
          </cell>
          <cell r="CX515">
            <v>0</v>
          </cell>
          <cell r="CY515">
            <v>0</v>
          </cell>
          <cell r="DB515">
            <v>73.760000000000005</v>
          </cell>
          <cell r="DC515">
            <v>73.760000000000005</v>
          </cell>
          <cell r="DJ515" t="str">
            <v>НКРКП</v>
          </cell>
          <cell r="DL515">
            <v>40816</v>
          </cell>
          <cell r="DM515">
            <v>115</v>
          </cell>
          <cell r="DT515">
            <v>1038.01</v>
          </cell>
        </row>
        <row r="516">
          <cell r="W516">
            <v>293.10000000000002</v>
          </cell>
          <cell r="AF516">
            <v>40014</v>
          </cell>
          <cell r="AG516">
            <v>518</v>
          </cell>
          <cell r="AH516">
            <v>290.05999349223134</v>
          </cell>
          <cell r="AM516">
            <v>49172</v>
          </cell>
          <cell r="AO516">
            <v>14412313.200000001</v>
          </cell>
          <cell r="AQ516">
            <v>14262830</v>
          </cell>
          <cell r="AU516">
            <v>0</v>
          </cell>
          <cell r="AW516">
            <v>6353022.3999924501</v>
          </cell>
          <cell r="AY516">
            <v>5471628.3600000003</v>
          </cell>
          <cell r="AZ516">
            <v>111.27528593508501</v>
          </cell>
          <cell r="BA516">
            <v>0</v>
          </cell>
          <cell r="BB516">
            <v>0</v>
          </cell>
          <cell r="BC516">
            <v>1558752</v>
          </cell>
          <cell r="BD516">
            <v>31.699991865289189</v>
          </cell>
          <cell r="BG516">
            <v>0</v>
          </cell>
          <cell r="BH516">
            <v>0</v>
          </cell>
          <cell r="BI516">
            <v>0</v>
          </cell>
          <cell r="BJ516">
            <v>0</v>
          </cell>
          <cell r="BK516">
            <v>0</v>
          </cell>
          <cell r="BL516">
            <v>0</v>
          </cell>
          <cell r="BM516">
            <v>609646</v>
          </cell>
          <cell r="BN516">
            <v>12.398234767754007</v>
          </cell>
          <cell r="BO516">
            <v>0</v>
          </cell>
          <cell r="BP516">
            <v>0</v>
          </cell>
          <cell r="BY516">
            <v>1867</v>
          </cell>
          <cell r="CF516">
            <v>7523</v>
          </cell>
          <cell r="CG516">
            <v>727.32</v>
          </cell>
          <cell r="CJ516">
            <v>0</v>
          </cell>
          <cell r="CK516">
            <v>0</v>
          </cell>
          <cell r="CL516">
            <v>0</v>
          </cell>
          <cell r="CM516">
            <v>55973.765638700002</v>
          </cell>
          <cell r="CN516">
            <v>113.5</v>
          </cell>
          <cell r="CO516">
            <v>113.5</v>
          </cell>
          <cell r="CX516">
            <v>0</v>
          </cell>
          <cell r="CY516">
            <v>0</v>
          </cell>
          <cell r="DB516">
            <v>47.4</v>
          </cell>
          <cell r="DC516">
            <v>47.4</v>
          </cell>
          <cell r="DJ516" t="str">
            <v>НКРЕ</v>
          </cell>
          <cell r="DL516">
            <v>40526</v>
          </cell>
          <cell r="DM516">
            <v>1722</v>
          </cell>
          <cell r="DO516" t="str">
            <v>на теплову енергію</v>
          </cell>
          <cell r="DT516">
            <v>322.41000000000003</v>
          </cell>
        </row>
        <row r="517">
          <cell r="W517">
            <v>666.67</v>
          </cell>
          <cell r="AF517">
            <v>40014</v>
          </cell>
          <cell r="AG517">
            <v>518</v>
          </cell>
          <cell r="AH517">
            <v>507.14004720692367</v>
          </cell>
          <cell r="AM517">
            <v>8897</v>
          </cell>
          <cell r="AO517">
            <v>5931362.9899999993</v>
          </cell>
          <cell r="AQ517">
            <v>4512025</v>
          </cell>
          <cell r="AU517">
            <v>0</v>
          </cell>
          <cell r="AW517">
            <v>1149492.3999986001</v>
          </cell>
          <cell r="AY517">
            <v>2921329.9499988724</v>
          </cell>
          <cell r="AZ517">
            <v>328.34999999987326</v>
          </cell>
          <cell r="BA517">
            <v>0</v>
          </cell>
          <cell r="BB517">
            <v>0</v>
          </cell>
          <cell r="BC517">
            <v>282035</v>
          </cell>
          <cell r="BD517">
            <v>31.700011239743734</v>
          </cell>
          <cell r="BG517">
            <v>0</v>
          </cell>
          <cell r="BH517">
            <v>0</v>
          </cell>
          <cell r="BI517">
            <v>0</v>
          </cell>
          <cell r="BJ517">
            <v>0</v>
          </cell>
          <cell r="BK517">
            <v>0</v>
          </cell>
          <cell r="BL517">
            <v>0</v>
          </cell>
          <cell r="BM517">
            <v>110309</v>
          </cell>
          <cell r="BN517">
            <v>12.39844891536473</v>
          </cell>
          <cell r="BO517">
            <v>0</v>
          </cell>
          <cell r="BP517">
            <v>0</v>
          </cell>
          <cell r="BY517">
            <v>1867</v>
          </cell>
          <cell r="CF517">
            <v>1363.6736842099999</v>
          </cell>
          <cell r="CG517">
            <v>2142.25</v>
          </cell>
          <cell r="CJ517">
            <v>0</v>
          </cell>
          <cell r="CK517">
            <v>0</v>
          </cell>
          <cell r="CL517">
            <v>0</v>
          </cell>
          <cell r="CM517">
            <v>10127.6863436</v>
          </cell>
          <cell r="CN517">
            <v>113.5</v>
          </cell>
          <cell r="CO517">
            <v>138.24</v>
          </cell>
          <cell r="CX517">
            <v>0</v>
          </cell>
          <cell r="CY517">
            <v>0</v>
          </cell>
          <cell r="DB517">
            <v>47.4</v>
          </cell>
          <cell r="DC517">
            <v>47.4</v>
          </cell>
          <cell r="DJ517" t="str">
            <v>НКРКП</v>
          </cell>
          <cell r="DL517">
            <v>40816</v>
          </cell>
          <cell r="DM517">
            <v>115</v>
          </cell>
          <cell r="DT517">
            <v>895.48</v>
          </cell>
        </row>
        <row r="518">
          <cell r="W518">
            <v>547.71</v>
          </cell>
          <cell r="AF518">
            <v>40014</v>
          </cell>
          <cell r="AG518">
            <v>518</v>
          </cell>
          <cell r="AH518">
            <v>507.14010624169987</v>
          </cell>
          <cell r="AM518">
            <v>1506</v>
          </cell>
          <cell r="AO518">
            <v>824851.26</v>
          </cell>
          <cell r="AQ518">
            <v>763753</v>
          </cell>
          <cell r="AU518">
            <v>0</v>
          </cell>
          <cell r="AW518">
            <v>194575.19999985499</v>
          </cell>
          <cell r="AY518">
            <v>494495.09999892476</v>
          </cell>
          <cell r="AZ518">
            <v>328.34999999928601</v>
          </cell>
          <cell r="BA518">
            <v>0</v>
          </cell>
          <cell r="BB518">
            <v>0</v>
          </cell>
          <cell r="BC518">
            <v>47740</v>
          </cell>
          <cell r="BD518">
            <v>31.699867197875164</v>
          </cell>
          <cell r="BG518">
            <v>0</v>
          </cell>
          <cell r="BH518">
            <v>0</v>
          </cell>
          <cell r="BI518">
            <v>0</v>
          </cell>
          <cell r="BJ518">
            <v>0</v>
          </cell>
          <cell r="BK518">
            <v>0</v>
          </cell>
          <cell r="BL518">
            <v>0</v>
          </cell>
          <cell r="BM518">
            <v>18672</v>
          </cell>
          <cell r="BN518">
            <v>12.398406374501992</v>
          </cell>
          <cell r="BO518">
            <v>0</v>
          </cell>
          <cell r="BP518">
            <v>0</v>
          </cell>
          <cell r="BY518">
            <v>1867</v>
          </cell>
          <cell r="CF518">
            <v>230.829781771</v>
          </cell>
          <cell r="CG518">
            <v>2142.25</v>
          </cell>
          <cell r="CJ518">
            <v>0</v>
          </cell>
          <cell r="CK518">
            <v>0</v>
          </cell>
          <cell r="CL518">
            <v>0</v>
          </cell>
          <cell r="CM518">
            <v>1714.3189427299999</v>
          </cell>
          <cell r="CN518">
            <v>113.5</v>
          </cell>
          <cell r="CO518">
            <v>138.24</v>
          </cell>
          <cell r="CX518">
            <v>0</v>
          </cell>
          <cell r="CY518">
            <v>0</v>
          </cell>
          <cell r="DB518">
            <v>47.4</v>
          </cell>
          <cell r="DC518">
            <v>47.4</v>
          </cell>
          <cell r="DJ518" t="str">
            <v>НКРКП</v>
          </cell>
          <cell r="DL518">
            <v>40816</v>
          </cell>
          <cell r="DM518">
            <v>115</v>
          </cell>
          <cell r="DT518">
            <v>819.25</v>
          </cell>
        </row>
        <row r="519">
          <cell r="W519">
            <v>211.69512171113155</v>
          </cell>
          <cell r="AF519">
            <v>39643</v>
          </cell>
          <cell r="AG519">
            <v>385</v>
          </cell>
          <cell r="AH519">
            <v>236.40553127874884</v>
          </cell>
          <cell r="AM519">
            <v>104352</v>
          </cell>
          <cell r="AO519">
            <v>22090809.340799998</v>
          </cell>
          <cell r="AQ519">
            <v>24669390</v>
          </cell>
          <cell r="AU519">
            <v>0</v>
          </cell>
          <cell r="AW519">
            <v>0</v>
          </cell>
          <cell r="AY519">
            <v>12056309.999999998</v>
          </cell>
          <cell r="AZ519">
            <v>115.53501609935601</v>
          </cell>
          <cell r="BA519">
            <v>0</v>
          </cell>
          <cell r="BB519">
            <v>0</v>
          </cell>
          <cell r="BC519">
            <v>0</v>
          </cell>
          <cell r="BD519">
            <v>0</v>
          </cell>
          <cell r="BG519">
            <v>0</v>
          </cell>
          <cell r="BH519">
            <v>0</v>
          </cell>
          <cell r="BI519">
            <v>1475011</v>
          </cell>
          <cell r="BJ519">
            <v>14.13495668506593</v>
          </cell>
          <cell r="BK519">
            <v>0</v>
          </cell>
          <cell r="BL519">
            <v>0</v>
          </cell>
          <cell r="BM519">
            <v>8851138</v>
          </cell>
          <cell r="BN519">
            <v>84.820013032812014</v>
          </cell>
          <cell r="BO519">
            <v>0</v>
          </cell>
          <cell r="BP519">
            <v>0</v>
          </cell>
          <cell r="BY519">
            <v>2104.9699999999998</v>
          </cell>
          <cell r="CF519">
            <v>16720.792414258904</v>
          </cell>
          <cell r="CG519">
            <v>721.03700000000003</v>
          </cell>
          <cell r="CJ519">
            <v>0</v>
          </cell>
          <cell r="CK519">
            <v>0</v>
          </cell>
          <cell r="CL519">
            <v>0</v>
          </cell>
          <cell r="CM519">
            <v>0</v>
          </cell>
          <cell r="CN519">
            <v>0</v>
          </cell>
          <cell r="CO519">
            <v>0</v>
          </cell>
          <cell r="CX519">
            <v>0</v>
          </cell>
          <cell r="CY519">
            <v>0</v>
          </cell>
          <cell r="DB519">
            <v>0</v>
          </cell>
          <cell r="DC519">
            <v>0</v>
          </cell>
          <cell r="DJ519" t="str">
            <v>НКРЕ</v>
          </cell>
          <cell r="DL519">
            <v>40526</v>
          </cell>
          <cell r="DM519">
            <v>1806</v>
          </cell>
          <cell r="DO519" t="str">
            <v>тариф на теплову енергію</v>
          </cell>
          <cell r="DT519">
            <v>267.85200009199627</v>
          </cell>
        </row>
        <row r="520">
          <cell r="W520">
            <v>356.9</v>
          </cell>
          <cell r="AF520">
            <v>39643</v>
          </cell>
          <cell r="AG520">
            <v>387</v>
          </cell>
          <cell r="AH520">
            <v>324.9331960540178</v>
          </cell>
          <cell r="AM520">
            <v>20882</v>
          </cell>
          <cell r="AO520">
            <v>7452785.7999999998</v>
          </cell>
          <cell r="AQ520">
            <v>6785255</v>
          </cell>
          <cell r="AU520">
            <v>0</v>
          </cell>
          <cell r="AW520">
            <v>0</v>
          </cell>
          <cell r="AY520">
            <v>4119436.0000000005</v>
          </cell>
          <cell r="AZ520">
            <v>197.27210037352745</v>
          </cell>
          <cell r="BA520">
            <v>0</v>
          </cell>
          <cell r="BB520">
            <v>0</v>
          </cell>
          <cell r="BC520">
            <v>0</v>
          </cell>
          <cell r="BD520">
            <v>0</v>
          </cell>
          <cell r="BG520">
            <v>0</v>
          </cell>
          <cell r="BH520">
            <v>0</v>
          </cell>
          <cell r="BI520">
            <v>278540</v>
          </cell>
          <cell r="BJ520">
            <v>13.338760655109663</v>
          </cell>
          <cell r="BK520">
            <v>0</v>
          </cell>
          <cell r="BL520">
            <v>0</v>
          </cell>
          <cell r="BM520">
            <v>1940168</v>
          </cell>
          <cell r="BN520">
            <v>92.911023848290398</v>
          </cell>
          <cell r="BO520">
            <v>0</v>
          </cell>
          <cell r="BP520">
            <v>0</v>
          </cell>
          <cell r="BY520">
            <v>2104.9699999999998</v>
          </cell>
          <cell r="CF520">
            <v>3319.2348599606798</v>
          </cell>
          <cell r="CG520">
            <v>1241.08</v>
          </cell>
          <cell r="CJ520">
            <v>0</v>
          </cell>
          <cell r="CK520">
            <v>0</v>
          </cell>
          <cell r="CL520">
            <v>0</v>
          </cell>
          <cell r="CM520">
            <v>0</v>
          </cell>
          <cell r="CN520">
            <v>0</v>
          </cell>
          <cell r="CO520">
            <v>0</v>
          </cell>
          <cell r="CX520">
            <v>0</v>
          </cell>
          <cell r="CY520">
            <v>0</v>
          </cell>
          <cell r="DB520">
            <v>0</v>
          </cell>
          <cell r="DC520">
            <v>0</v>
          </cell>
          <cell r="DJ520" t="str">
            <v>НКРКП</v>
          </cell>
          <cell r="DL520">
            <v>40816</v>
          </cell>
          <cell r="DM520">
            <v>152</v>
          </cell>
          <cell r="DT520">
            <v>835.48</v>
          </cell>
        </row>
        <row r="521">
          <cell r="W521">
            <v>415</v>
          </cell>
          <cell r="AF521">
            <v>39643</v>
          </cell>
          <cell r="AG521">
            <v>390</v>
          </cell>
          <cell r="AH521">
            <v>345.8150301464255</v>
          </cell>
          <cell r="AM521">
            <v>9288</v>
          </cell>
          <cell r="AO521">
            <v>3854520</v>
          </cell>
          <cell r="AQ521">
            <v>3211930</v>
          </cell>
          <cell r="AU521">
            <v>0</v>
          </cell>
          <cell r="AW521">
            <v>0</v>
          </cell>
          <cell r="AY521">
            <v>1931662.3600000003</v>
          </cell>
          <cell r="AZ521">
            <v>207.97398363479763</v>
          </cell>
          <cell r="BA521">
            <v>0</v>
          </cell>
          <cell r="BB521">
            <v>0</v>
          </cell>
          <cell r="BC521">
            <v>0</v>
          </cell>
          <cell r="BD521">
            <v>0</v>
          </cell>
          <cell r="BG521">
            <v>0</v>
          </cell>
          <cell r="BH521">
            <v>0</v>
          </cell>
          <cell r="BI521">
            <v>152125</v>
          </cell>
          <cell r="BJ521">
            <v>16.378660637381568</v>
          </cell>
          <cell r="BK521">
            <v>0</v>
          </cell>
          <cell r="BL521">
            <v>0</v>
          </cell>
          <cell r="BM521">
            <v>916827</v>
          </cell>
          <cell r="BN521">
            <v>98.710917312661493</v>
          </cell>
          <cell r="BO521">
            <v>0</v>
          </cell>
          <cell r="BP521">
            <v>0</v>
          </cell>
          <cell r="BY521">
            <v>2104.9699999999998</v>
          </cell>
          <cell r="CF521">
            <v>1498.4</v>
          </cell>
          <cell r="CG521">
            <v>1289.1500000000001</v>
          </cell>
          <cell r="CJ521">
            <v>0</v>
          </cell>
          <cell r="CK521">
            <v>0</v>
          </cell>
          <cell r="CL521">
            <v>0</v>
          </cell>
          <cell r="CM521">
            <v>0</v>
          </cell>
          <cell r="CN521">
            <v>0</v>
          </cell>
          <cell r="CO521">
            <v>0</v>
          </cell>
          <cell r="CX521">
            <v>0</v>
          </cell>
          <cell r="CY521">
            <v>0</v>
          </cell>
          <cell r="DB521">
            <v>0</v>
          </cell>
          <cell r="DC521">
            <v>0</v>
          </cell>
          <cell r="DJ521" t="str">
            <v>НКРКП</v>
          </cell>
          <cell r="DL521">
            <v>40816</v>
          </cell>
          <cell r="DM521">
            <v>152</v>
          </cell>
          <cell r="DT521">
            <v>999.9</v>
          </cell>
        </row>
        <row r="522">
          <cell r="W522">
            <v>341.45</v>
          </cell>
          <cell r="AF522">
            <v>39643</v>
          </cell>
          <cell r="AG522">
            <v>389</v>
          </cell>
          <cell r="AH522">
            <v>313.92443064182197</v>
          </cell>
          <cell r="AM522">
            <v>966</v>
          </cell>
          <cell r="AO522">
            <v>329840.7</v>
          </cell>
          <cell r="AQ522">
            <v>303251</v>
          </cell>
          <cell r="AU522">
            <v>0</v>
          </cell>
          <cell r="AW522">
            <v>0</v>
          </cell>
          <cell r="AY522">
            <v>188783.00000000003</v>
          </cell>
          <cell r="AZ522">
            <v>195.42753623188409</v>
          </cell>
          <cell r="BA522">
            <v>0</v>
          </cell>
          <cell r="BB522">
            <v>0</v>
          </cell>
          <cell r="BC522">
            <v>0</v>
          </cell>
          <cell r="BD522">
            <v>0</v>
          </cell>
          <cell r="BG522">
            <v>0</v>
          </cell>
          <cell r="BH522">
            <v>0</v>
          </cell>
          <cell r="BI522">
            <v>12700</v>
          </cell>
          <cell r="BJ522">
            <v>13.146997929606625</v>
          </cell>
          <cell r="BK522">
            <v>0</v>
          </cell>
          <cell r="BL522">
            <v>0</v>
          </cell>
          <cell r="BM522">
            <v>82749</v>
          </cell>
          <cell r="BN522">
            <v>85.661490683229815</v>
          </cell>
          <cell r="BO522">
            <v>0</v>
          </cell>
          <cell r="BP522">
            <v>0</v>
          </cell>
          <cell r="BY522">
            <v>2104.9699999999998</v>
          </cell>
          <cell r="CF522">
            <v>152.11187030650726</v>
          </cell>
          <cell r="CG522">
            <v>1241.08</v>
          </cell>
          <cell r="CJ522">
            <v>0</v>
          </cell>
          <cell r="CK522">
            <v>0</v>
          </cell>
          <cell r="CL522">
            <v>0</v>
          </cell>
          <cell r="CM522">
            <v>0</v>
          </cell>
          <cell r="CN522">
            <v>0</v>
          </cell>
          <cell r="CO522">
            <v>0</v>
          </cell>
          <cell r="CX522">
            <v>0</v>
          </cell>
          <cell r="CY522">
            <v>0</v>
          </cell>
          <cell r="DB522">
            <v>0</v>
          </cell>
          <cell r="DC522">
            <v>0</v>
          </cell>
          <cell r="DJ522" t="str">
            <v>НКРКП</v>
          </cell>
          <cell r="DL522">
            <v>40816</v>
          </cell>
          <cell r="DM522">
            <v>152</v>
          </cell>
          <cell r="DO522" t="str">
            <v>на виробництво пари</v>
          </cell>
          <cell r="DT522">
            <v>835.48</v>
          </cell>
        </row>
        <row r="523">
          <cell r="W523">
            <v>176.00833333333335</v>
          </cell>
          <cell r="AF523">
            <v>39780</v>
          </cell>
          <cell r="AG523" t="str">
            <v>25/2440-221</v>
          </cell>
          <cell r="AH523">
            <v>168.72816046095642</v>
          </cell>
          <cell r="AM523">
            <v>23072.03</v>
          </cell>
          <cell r="AO523">
            <v>4060869.5469166669</v>
          </cell>
          <cell r="AQ523">
            <v>3892901.18</v>
          </cell>
          <cell r="AU523">
            <v>0</v>
          </cell>
          <cell r="AW523">
            <v>0</v>
          </cell>
          <cell r="AY523">
            <v>2434553.4900000002</v>
          </cell>
          <cell r="AZ523">
            <v>105.51969159194056</v>
          </cell>
          <cell r="BA523">
            <v>0</v>
          </cell>
          <cell r="BB523">
            <v>0</v>
          </cell>
          <cell r="BC523">
            <v>0</v>
          </cell>
          <cell r="BD523">
            <v>0</v>
          </cell>
          <cell r="BG523">
            <v>226735</v>
          </cell>
          <cell r="BH523">
            <v>9.8272670415217043</v>
          </cell>
          <cell r="BI523">
            <v>219654</v>
          </cell>
          <cell r="BJ523">
            <v>9.5203586333755634</v>
          </cell>
          <cell r="BK523">
            <v>0</v>
          </cell>
          <cell r="BL523">
            <v>0</v>
          </cell>
          <cell r="BM523">
            <v>812007.30176373699</v>
          </cell>
          <cell r="BN523">
            <v>35.194445472016852</v>
          </cell>
          <cell r="BO523">
            <v>0</v>
          </cell>
          <cell r="BP523">
            <v>0</v>
          </cell>
          <cell r="BY523">
            <v>1171.81</v>
          </cell>
          <cell r="CF523">
            <v>3347.2934746741462</v>
          </cell>
          <cell r="CG523">
            <v>727.32</v>
          </cell>
          <cell r="CJ523">
            <v>0</v>
          </cell>
          <cell r="CK523">
            <v>0</v>
          </cell>
          <cell r="CL523">
            <v>0</v>
          </cell>
          <cell r="CM523">
            <v>0</v>
          </cell>
          <cell r="CN523">
            <v>0</v>
          </cell>
          <cell r="CO523">
            <v>0</v>
          </cell>
          <cell r="CX523">
            <v>0</v>
          </cell>
          <cell r="CY523">
            <v>0</v>
          </cell>
          <cell r="DB523">
            <v>0</v>
          </cell>
          <cell r="DC523">
            <v>0</v>
          </cell>
          <cell r="DJ523" t="str">
            <v>МОС</v>
          </cell>
          <cell r="DL523">
            <v>40525</v>
          </cell>
          <cell r="DM523" t="str">
            <v>№ 263</v>
          </cell>
          <cell r="DO523" t="str">
            <v>на послугу з теплопостачання</v>
          </cell>
          <cell r="DT523">
            <v>321.62</v>
          </cell>
        </row>
        <row r="524">
          <cell r="W524">
            <v>417.00833333333338</v>
          </cell>
          <cell r="AF524">
            <v>40000</v>
          </cell>
          <cell r="AG524" t="str">
            <v>25/1190-78</v>
          </cell>
          <cell r="AH524">
            <v>407.81998034267139</v>
          </cell>
          <cell r="AM524">
            <v>5931.63</v>
          </cell>
          <cell r="AO524">
            <v>2473539.1402500002</v>
          </cell>
          <cell r="AQ524">
            <v>2419037.23</v>
          </cell>
          <cell r="AU524">
            <v>0</v>
          </cell>
          <cell r="AW524">
            <v>0</v>
          </cell>
          <cell r="AY524">
            <v>1882065.17</v>
          </cell>
          <cell r="AZ524">
            <v>317.29308301428102</v>
          </cell>
          <cell r="BA524">
            <v>0</v>
          </cell>
          <cell r="BB524">
            <v>0</v>
          </cell>
          <cell r="BC524">
            <v>0</v>
          </cell>
          <cell r="BD524">
            <v>0</v>
          </cell>
          <cell r="BG524">
            <v>69628</v>
          </cell>
          <cell r="BH524">
            <v>11.738426031293253</v>
          </cell>
          <cell r="BI524">
            <v>67397</v>
          </cell>
          <cell r="BJ524">
            <v>11.362306819542015</v>
          </cell>
          <cell r="BK524">
            <v>0</v>
          </cell>
          <cell r="BL524">
            <v>0</v>
          </cell>
          <cell r="BM524">
            <v>299728.22518761078</v>
          </cell>
          <cell r="BN524">
            <v>50.530499236737754</v>
          </cell>
          <cell r="BO524">
            <v>0</v>
          </cell>
          <cell r="BP524">
            <v>0</v>
          </cell>
          <cell r="BY524">
            <v>1496.89</v>
          </cell>
          <cell r="CF524">
            <v>862.28050635463148</v>
          </cell>
          <cell r="CG524">
            <v>2182.66</v>
          </cell>
          <cell r="CJ524">
            <v>0</v>
          </cell>
          <cell r="CK524">
            <v>0</v>
          </cell>
          <cell r="CL524">
            <v>0</v>
          </cell>
          <cell r="CM524">
            <v>0</v>
          </cell>
          <cell r="CN524">
            <v>0</v>
          </cell>
          <cell r="CO524">
            <v>0</v>
          </cell>
          <cell r="CX524">
            <v>0</v>
          </cell>
          <cell r="CY524">
            <v>0</v>
          </cell>
          <cell r="DB524">
            <v>0</v>
          </cell>
          <cell r="DC524">
            <v>0</v>
          </cell>
          <cell r="DJ524" t="str">
            <v>НКРКП</v>
          </cell>
          <cell r="DL524">
            <v>40942</v>
          </cell>
          <cell r="DM524" t="str">
            <v>№ 40</v>
          </cell>
          <cell r="DT524">
            <v>670.93</v>
          </cell>
        </row>
        <row r="525">
          <cell r="W525">
            <v>419.04166666666669</v>
          </cell>
          <cell r="AF525">
            <v>40000</v>
          </cell>
          <cell r="AG525" t="str">
            <v>25/1191-79</v>
          </cell>
          <cell r="AH525">
            <v>409.84873458681494</v>
          </cell>
          <cell r="AM525">
            <v>1746.07</v>
          </cell>
          <cell r="AO525">
            <v>731676.08291666664</v>
          </cell>
          <cell r="AQ525">
            <v>715624.58</v>
          </cell>
          <cell r="AU525">
            <v>0</v>
          </cell>
          <cell r="AW525">
            <v>0</v>
          </cell>
          <cell r="AY525">
            <v>553488.84</v>
          </cell>
          <cell r="AZ525">
            <v>316.99120882897017</v>
          </cell>
          <cell r="BA525">
            <v>0</v>
          </cell>
          <cell r="BB525">
            <v>0</v>
          </cell>
          <cell r="BC525">
            <v>0</v>
          </cell>
          <cell r="BD525">
            <v>0</v>
          </cell>
          <cell r="BG525">
            <v>20693</v>
          </cell>
          <cell r="BH525">
            <v>11.851185805838254</v>
          </cell>
          <cell r="BI525">
            <v>20047</v>
          </cell>
          <cell r="BJ525">
            <v>11.481212093444135</v>
          </cell>
          <cell r="BK525">
            <v>0</v>
          </cell>
          <cell r="BL525">
            <v>0</v>
          </cell>
          <cell r="BM525">
            <v>88229.788802290699</v>
          </cell>
          <cell r="BN525">
            <v>50.530499236737761</v>
          </cell>
          <cell r="BO525">
            <v>0</v>
          </cell>
          <cell r="BP525">
            <v>0</v>
          </cell>
          <cell r="BY525">
            <v>1496.89</v>
          </cell>
          <cell r="CF525">
            <v>253.58454363024933</v>
          </cell>
          <cell r="CG525">
            <v>2182.66</v>
          </cell>
          <cell r="CJ525">
            <v>0</v>
          </cell>
          <cell r="CK525">
            <v>0</v>
          </cell>
          <cell r="CL525">
            <v>0</v>
          </cell>
          <cell r="CM525">
            <v>0</v>
          </cell>
          <cell r="CN525">
            <v>0</v>
          </cell>
          <cell r="CO525">
            <v>0</v>
          </cell>
          <cell r="CX525">
            <v>0</v>
          </cell>
          <cell r="CY525">
            <v>0</v>
          </cell>
          <cell r="DB525">
            <v>0</v>
          </cell>
          <cell r="DC525">
            <v>0</v>
          </cell>
          <cell r="DJ525" t="str">
            <v>НКРКП</v>
          </cell>
          <cell r="DL525">
            <v>40942</v>
          </cell>
          <cell r="DM525" t="str">
            <v>№ 40</v>
          </cell>
          <cell r="DT525">
            <v>672.72</v>
          </cell>
        </row>
        <row r="526">
          <cell r="W526">
            <v>231.15</v>
          </cell>
          <cell r="AF526">
            <v>39741</v>
          </cell>
          <cell r="AG526" t="str">
            <v>№98</v>
          </cell>
          <cell r="AH526">
            <v>220.46995994659545</v>
          </cell>
          <cell r="AM526">
            <v>7490</v>
          </cell>
          <cell r="AO526">
            <v>1731313.5</v>
          </cell>
          <cell r="AQ526">
            <v>1651320</v>
          </cell>
          <cell r="AU526">
            <v>0</v>
          </cell>
          <cell r="AW526">
            <v>0</v>
          </cell>
          <cell r="AY526">
            <v>825526</v>
          </cell>
          <cell r="AZ526">
            <v>110.21708945260347</v>
          </cell>
          <cell r="BA526">
            <v>0</v>
          </cell>
          <cell r="BB526">
            <v>0</v>
          </cell>
          <cell r="BC526">
            <v>0</v>
          </cell>
          <cell r="BD526">
            <v>0</v>
          </cell>
          <cell r="BG526">
            <v>0</v>
          </cell>
          <cell r="BH526">
            <v>0</v>
          </cell>
          <cell r="BI526">
            <v>92452</v>
          </cell>
          <cell r="BJ526">
            <v>12.343391188251001</v>
          </cell>
          <cell r="BK526">
            <v>0</v>
          </cell>
          <cell r="BL526">
            <v>0</v>
          </cell>
          <cell r="BM526">
            <v>139109</v>
          </cell>
          <cell r="BN526">
            <v>18.572630173564754</v>
          </cell>
          <cell r="BO526">
            <v>0</v>
          </cell>
          <cell r="BP526">
            <v>0</v>
          </cell>
          <cell r="BY526">
            <v>0</v>
          </cell>
          <cell r="CF526">
            <v>1135.0307156724175</v>
          </cell>
          <cell r="CG526">
            <v>727.31600000000003</v>
          </cell>
          <cell r="CJ526">
            <v>0</v>
          </cell>
          <cell r="CK526">
            <v>0</v>
          </cell>
          <cell r="CL526">
            <v>0</v>
          </cell>
          <cell r="CM526">
            <v>0</v>
          </cell>
          <cell r="CN526">
            <v>0</v>
          </cell>
          <cell r="CO526">
            <v>0</v>
          </cell>
          <cell r="CX526">
            <v>0</v>
          </cell>
          <cell r="CY526">
            <v>0</v>
          </cell>
          <cell r="DB526">
            <v>0</v>
          </cell>
          <cell r="DC526">
            <v>0</v>
          </cell>
          <cell r="DJ526" t="str">
            <v>МОС</v>
          </cell>
          <cell r="DL526">
            <v>40541</v>
          </cell>
          <cell r="DM526" t="str">
            <v>№743</v>
          </cell>
          <cell r="DO526" t="str">
            <v>тариф на теплову енергію</v>
          </cell>
          <cell r="DT526">
            <v>261.9666666666667</v>
          </cell>
        </row>
        <row r="527">
          <cell r="W527">
            <v>479.99166666666667</v>
          </cell>
          <cell r="AF527">
            <v>39975</v>
          </cell>
          <cell r="AG527" t="str">
            <v>№40</v>
          </cell>
          <cell r="AH527">
            <v>436.09730632816877</v>
          </cell>
          <cell r="AM527">
            <v>5357</v>
          </cell>
          <cell r="AO527">
            <v>2571315.3583333334</v>
          </cell>
          <cell r="AQ527">
            <v>2336173.27</v>
          </cell>
          <cell r="AU527">
            <v>0</v>
          </cell>
          <cell r="AW527">
            <v>0</v>
          </cell>
          <cell r="AY527">
            <v>1842058.02</v>
          </cell>
          <cell r="AZ527">
            <v>343.86</v>
          </cell>
          <cell r="BA527">
            <v>0</v>
          </cell>
          <cell r="BB527">
            <v>0</v>
          </cell>
          <cell r="BC527">
            <v>0</v>
          </cell>
          <cell r="BD527">
            <v>0</v>
          </cell>
          <cell r="BG527">
            <v>0</v>
          </cell>
          <cell r="BH527">
            <v>0</v>
          </cell>
          <cell r="BI527">
            <v>72212.36</v>
          </cell>
          <cell r="BJ527">
            <v>13.48</v>
          </cell>
          <cell r="BK527">
            <v>0</v>
          </cell>
          <cell r="BL527">
            <v>0</v>
          </cell>
          <cell r="BM527">
            <v>99501</v>
          </cell>
          <cell r="BN527">
            <v>18.574015307074855</v>
          </cell>
          <cell r="BO527">
            <v>0</v>
          </cell>
          <cell r="BP527">
            <v>0</v>
          </cell>
          <cell r="BY527">
            <v>0</v>
          </cell>
          <cell r="CF527">
            <v>843.95161252142839</v>
          </cell>
          <cell r="CG527">
            <v>2182.6583333333333</v>
          </cell>
          <cell r="CJ527">
            <v>0</v>
          </cell>
          <cell r="CK527">
            <v>0</v>
          </cell>
          <cell r="CL527">
            <v>0</v>
          </cell>
          <cell r="CM527">
            <v>0</v>
          </cell>
          <cell r="CN527">
            <v>0</v>
          </cell>
          <cell r="CO527">
            <v>0</v>
          </cell>
          <cell r="CX527">
            <v>0</v>
          </cell>
          <cell r="CY527">
            <v>0</v>
          </cell>
          <cell r="DB527">
            <v>0</v>
          </cell>
          <cell r="DC527">
            <v>0</v>
          </cell>
          <cell r="DJ527" t="str">
            <v>МОС</v>
          </cell>
          <cell r="DL527">
            <v>40897</v>
          </cell>
          <cell r="DM527" t="str">
            <v>№562</v>
          </cell>
          <cell r="DT527">
            <v>765.40833333333342</v>
          </cell>
        </row>
        <row r="528">
          <cell r="W528">
            <v>476.22500000000002</v>
          </cell>
          <cell r="AF528">
            <v>39861</v>
          </cell>
          <cell r="AG528" t="str">
            <v>№19</v>
          </cell>
          <cell r="AH528">
            <v>437.62782086528722</v>
          </cell>
          <cell r="AM528">
            <v>69.11</v>
          </cell>
          <cell r="AO528">
            <v>32911.909749999999</v>
          </cell>
          <cell r="AQ528">
            <v>30244.458699999999</v>
          </cell>
          <cell r="AU528">
            <v>0</v>
          </cell>
          <cell r="AW528">
            <v>0</v>
          </cell>
          <cell r="AY528">
            <v>22800.771199999999</v>
          </cell>
          <cell r="AZ528">
            <v>329.92</v>
          </cell>
          <cell r="BA528">
            <v>0</v>
          </cell>
          <cell r="BB528">
            <v>0</v>
          </cell>
          <cell r="BC528">
            <v>0</v>
          </cell>
          <cell r="BD528">
            <v>0</v>
          </cell>
          <cell r="BG528">
            <v>0</v>
          </cell>
          <cell r="BH528">
            <v>0</v>
          </cell>
          <cell r="BI528">
            <v>931.6028</v>
          </cell>
          <cell r="BJ528">
            <v>13.48</v>
          </cell>
          <cell r="BK528">
            <v>0</v>
          </cell>
          <cell r="BL528">
            <v>0</v>
          </cell>
          <cell r="BM528">
            <v>1283</v>
          </cell>
          <cell r="BN528">
            <v>18.564607148024887</v>
          </cell>
          <cell r="BO528">
            <v>0</v>
          </cell>
          <cell r="BP528">
            <v>0</v>
          </cell>
          <cell r="BY528">
            <v>0</v>
          </cell>
          <cell r="CF528">
            <v>11.286113698799653</v>
          </cell>
          <cell r="CG528">
            <v>2020.25</v>
          </cell>
          <cell r="CJ528">
            <v>0</v>
          </cell>
          <cell r="CK528">
            <v>0</v>
          </cell>
          <cell r="CL528">
            <v>0</v>
          </cell>
          <cell r="CM528">
            <v>0</v>
          </cell>
          <cell r="CN528">
            <v>0</v>
          </cell>
          <cell r="CO528">
            <v>0</v>
          </cell>
          <cell r="CX528">
            <v>0</v>
          </cell>
          <cell r="CY528">
            <v>0</v>
          </cell>
          <cell r="DB528">
            <v>0</v>
          </cell>
          <cell r="DC528">
            <v>0</v>
          </cell>
          <cell r="DJ528" t="str">
            <v>МОС</v>
          </cell>
          <cell r="DL528">
            <v>40897</v>
          </cell>
          <cell r="DM528" t="str">
            <v>№562</v>
          </cell>
          <cell r="DT528">
            <v>813.25833333333333</v>
          </cell>
        </row>
        <row r="529">
          <cell r="W529">
            <v>238.75833333333333</v>
          </cell>
          <cell r="AF529">
            <v>39463</v>
          </cell>
          <cell r="AG529">
            <v>18</v>
          </cell>
          <cell r="AH529">
            <v>167.58559174837035</v>
          </cell>
          <cell r="AM529">
            <v>61906.025999999998</v>
          </cell>
          <cell r="AO529">
            <v>14780579.591049999</v>
          </cell>
          <cell r="AQ529">
            <v>10374558</v>
          </cell>
          <cell r="AU529">
            <v>0</v>
          </cell>
          <cell r="AW529">
            <v>0</v>
          </cell>
          <cell r="AY529">
            <v>4704138.0875499994</v>
          </cell>
          <cell r="AZ529">
            <v>75.988371270189418</v>
          </cell>
          <cell r="BA529">
            <v>757800</v>
          </cell>
          <cell r="BB529">
            <v>12.241134651415035</v>
          </cell>
          <cell r="BC529">
            <v>0</v>
          </cell>
          <cell r="BD529">
            <v>0</v>
          </cell>
          <cell r="BG529">
            <v>0</v>
          </cell>
          <cell r="BH529">
            <v>0</v>
          </cell>
          <cell r="BI529">
            <v>1343500</v>
          </cell>
          <cell r="BJ529">
            <v>21.702249147764711</v>
          </cell>
          <cell r="BK529">
            <v>0</v>
          </cell>
          <cell r="BL529">
            <v>0</v>
          </cell>
          <cell r="BM529">
            <v>1912600</v>
          </cell>
          <cell r="BN529">
            <v>30.895215273550267</v>
          </cell>
          <cell r="BO529">
            <v>0</v>
          </cell>
          <cell r="BP529">
            <v>0</v>
          </cell>
          <cell r="BY529">
            <v>991.1</v>
          </cell>
          <cell r="CF529">
            <v>8228.7649999999994</v>
          </cell>
          <cell r="CG529">
            <v>571.66999999999996</v>
          </cell>
          <cell r="CJ529">
            <v>0</v>
          </cell>
          <cell r="CK529">
            <v>0</v>
          </cell>
          <cell r="CL529">
            <v>0</v>
          </cell>
          <cell r="CM529">
            <v>0</v>
          </cell>
          <cell r="CN529">
            <v>0</v>
          </cell>
          <cell r="CO529">
            <v>0</v>
          </cell>
          <cell r="CX529">
            <v>0</v>
          </cell>
          <cell r="CY529">
            <v>0</v>
          </cell>
          <cell r="DB529">
            <v>0</v>
          </cell>
          <cell r="DC529">
            <v>0</v>
          </cell>
          <cell r="DJ529" t="str">
            <v>НКРЕ</v>
          </cell>
          <cell r="DL529">
            <v>40535</v>
          </cell>
          <cell r="DM529" t="str">
            <v>№1919</v>
          </cell>
          <cell r="DO529" t="str">
            <v>Тариф на теплову енергію</v>
          </cell>
          <cell r="DT529">
            <v>262.64</v>
          </cell>
        </row>
        <row r="530">
          <cell r="W530">
            <v>453.1583333333333</v>
          </cell>
          <cell r="AF530">
            <v>39463</v>
          </cell>
          <cell r="AG530">
            <v>19</v>
          </cell>
          <cell r="AH530">
            <v>230.60936613283502</v>
          </cell>
          <cell r="AM530">
            <v>7728.6540000000005</v>
          </cell>
          <cell r="AO530">
            <v>3502303.9655499998</v>
          </cell>
          <cell r="AQ530">
            <v>1782300</v>
          </cell>
          <cell r="AU530">
            <v>0</v>
          </cell>
          <cell r="AW530">
            <v>0</v>
          </cell>
          <cell r="AY530">
            <v>887588.49708000012</v>
          </cell>
          <cell r="AZ530">
            <v>114.84386506110897</v>
          </cell>
          <cell r="BA530">
            <v>199200</v>
          </cell>
          <cell r="BB530">
            <v>25.774216312439396</v>
          </cell>
          <cell r="BC530">
            <v>0</v>
          </cell>
          <cell r="BD530">
            <v>0</v>
          </cell>
          <cell r="BG530">
            <v>0</v>
          </cell>
          <cell r="BH530">
            <v>0</v>
          </cell>
          <cell r="BI530">
            <v>167700</v>
          </cell>
          <cell r="BJ530">
            <v>21.698474275080756</v>
          </cell>
          <cell r="BK530">
            <v>0</v>
          </cell>
          <cell r="BL530">
            <v>0</v>
          </cell>
          <cell r="BM530">
            <v>238700</v>
          </cell>
          <cell r="BN530">
            <v>30.885067438651024</v>
          </cell>
          <cell r="BO530">
            <v>0</v>
          </cell>
          <cell r="BP530">
            <v>0</v>
          </cell>
          <cell r="BY530">
            <v>991.1</v>
          </cell>
          <cell r="CF530">
            <v>830.77200000000005</v>
          </cell>
          <cell r="CG530">
            <v>1068.3900000000001</v>
          </cell>
          <cell r="CJ530">
            <v>0</v>
          </cell>
          <cell r="CK530">
            <v>0</v>
          </cell>
          <cell r="CL530">
            <v>0</v>
          </cell>
          <cell r="CM530">
            <v>0</v>
          </cell>
          <cell r="CN530">
            <v>0</v>
          </cell>
          <cell r="CO530">
            <v>0</v>
          </cell>
          <cell r="CX530">
            <v>0</v>
          </cell>
          <cell r="CY530">
            <v>0</v>
          </cell>
          <cell r="DB530">
            <v>0</v>
          </cell>
          <cell r="DC530">
            <v>0</v>
          </cell>
          <cell r="DJ530" t="str">
            <v>НКРКП</v>
          </cell>
          <cell r="DL530">
            <v>40816</v>
          </cell>
          <cell r="DM530" t="str">
            <v>№62</v>
          </cell>
          <cell r="DT530">
            <v>596.91999999999996</v>
          </cell>
        </row>
        <row r="531">
          <cell r="W531">
            <v>453.1583333333333</v>
          </cell>
          <cell r="AF531">
            <v>39463</v>
          </cell>
          <cell r="AG531">
            <v>20</v>
          </cell>
          <cell r="AH531">
            <v>251.83945600292148</v>
          </cell>
          <cell r="AM531">
            <v>7042.9790000000003</v>
          </cell>
          <cell r="AO531">
            <v>3191584.6253416664</v>
          </cell>
          <cell r="AQ531">
            <v>1773700</v>
          </cell>
          <cell r="AU531">
            <v>0</v>
          </cell>
          <cell r="AW531">
            <v>0</v>
          </cell>
          <cell r="AY531">
            <v>1005613.54038</v>
          </cell>
          <cell r="AZ531">
            <v>142.7824135752783</v>
          </cell>
          <cell r="BA531">
            <v>86200</v>
          </cell>
          <cell r="BB531">
            <v>12.239139148363213</v>
          </cell>
          <cell r="BC531">
            <v>0</v>
          </cell>
          <cell r="BD531">
            <v>0</v>
          </cell>
          <cell r="BG531">
            <v>0</v>
          </cell>
          <cell r="BH531">
            <v>0</v>
          </cell>
          <cell r="BI531">
            <v>152800</v>
          </cell>
          <cell r="BJ531">
            <v>21.695364986889778</v>
          </cell>
          <cell r="BK531">
            <v>0</v>
          </cell>
          <cell r="BL531">
            <v>0</v>
          </cell>
          <cell r="BM531">
            <v>217600</v>
          </cell>
          <cell r="BN531">
            <v>30.896017154104818</v>
          </cell>
          <cell r="BO531">
            <v>0</v>
          </cell>
          <cell r="BP531">
            <v>0</v>
          </cell>
          <cell r="BY531">
            <v>991.1</v>
          </cell>
          <cell r="CF531">
            <v>941.24199999999996</v>
          </cell>
          <cell r="CG531">
            <v>1068.3900000000001</v>
          </cell>
          <cell r="CJ531">
            <v>0</v>
          </cell>
          <cell r="CK531">
            <v>0</v>
          </cell>
          <cell r="CL531">
            <v>0</v>
          </cell>
          <cell r="CM531">
            <v>0</v>
          </cell>
          <cell r="CN531">
            <v>0</v>
          </cell>
          <cell r="CO531">
            <v>0</v>
          </cell>
          <cell r="CX531">
            <v>0</v>
          </cell>
          <cell r="CY531">
            <v>0</v>
          </cell>
          <cell r="DB531">
            <v>0</v>
          </cell>
          <cell r="DC531">
            <v>0</v>
          </cell>
          <cell r="DJ531" t="str">
            <v>НКРКП</v>
          </cell>
          <cell r="DL531">
            <v>40816</v>
          </cell>
          <cell r="DM531" t="str">
            <v>№62</v>
          </cell>
          <cell r="DT531">
            <v>702.04</v>
          </cell>
        </row>
        <row r="532">
          <cell r="W532">
            <v>405.9</v>
          </cell>
          <cell r="AF532">
            <v>39870</v>
          </cell>
          <cell r="AG532" t="str">
            <v>№25/410-31</v>
          </cell>
          <cell r="AH532">
            <v>391.72979797979798</v>
          </cell>
          <cell r="AM532">
            <v>792</v>
          </cell>
          <cell r="AO532">
            <v>321472.8</v>
          </cell>
          <cell r="AQ532">
            <v>310250</v>
          </cell>
          <cell r="AU532">
            <v>0</v>
          </cell>
          <cell r="AW532">
            <v>0</v>
          </cell>
          <cell r="AY532">
            <v>251130</v>
          </cell>
          <cell r="AZ532">
            <v>317.08333333333331</v>
          </cell>
          <cell r="BA532">
            <v>2040</v>
          </cell>
          <cell r="BB532">
            <v>2.5757575757575757</v>
          </cell>
          <cell r="BC532">
            <v>0</v>
          </cell>
          <cell r="BD532">
            <v>0</v>
          </cell>
          <cell r="BG532">
            <v>0</v>
          </cell>
          <cell r="BH532">
            <v>0</v>
          </cell>
          <cell r="BI532">
            <v>13220</v>
          </cell>
          <cell r="BJ532">
            <v>16.69191919191919</v>
          </cell>
          <cell r="BK532">
            <v>0</v>
          </cell>
          <cell r="BL532">
            <v>0</v>
          </cell>
          <cell r="BM532">
            <v>11300</v>
          </cell>
          <cell r="BN532">
            <v>14.267676767676768</v>
          </cell>
          <cell r="BO532">
            <v>0</v>
          </cell>
          <cell r="BP532">
            <v>0</v>
          </cell>
          <cell r="BY532">
            <v>0</v>
          </cell>
          <cell r="CF532">
            <v>117.22721437740694</v>
          </cell>
          <cell r="CG532">
            <v>2142.25</v>
          </cell>
          <cell r="CJ532">
            <v>0</v>
          </cell>
          <cell r="CK532">
            <v>0</v>
          </cell>
          <cell r="CL532">
            <v>0</v>
          </cell>
          <cell r="CM532">
            <v>0</v>
          </cell>
          <cell r="CN532">
            <v>0</v>
          </cell>
          <cell r="CO532">
            <v>0</v>
          </cell>
          <cell r="CX532">
            <v>0</v>
          </cell>
          <cell r="CY532">
            <v>0</v>
          </cell>
          <cell r="DB532">
            <v>0</v>
          </cell>
          <cell r="DC532">
            <v>0</v>
          </cell>
          <cell r="DJ532" t="str">
            <v>НКРКП</v>
          </cell>
          <cell r="DL532">
            <v>40816</v>
          </cell>
          <cell r="DM532">
            <v>147</v>
          </cell>
          <cell r="DO532" t="str">
            <v>для виробництва пари</v>
          </cell>
          <cell r="DT532">
            <v>644.15</v>
          </cell>
        </row>
        <row r="533">
          <cell r="W533">
            <v>416.41666666666669</v>
          </cell>
          <cell r="AF533">
            <v>39870</v>
          </cell>
          <cell r="AG533" t="str">
            <v>№25/411-32</v>
          </cell>
          <cell r="AH533">
            <v>401.53969206158769</v>
          </cell>
          <cell r="AM533">
            <v>500.1</v>
          </cell>
          <cell r="AO533">
            <v>208249.97500000001</v>
          </cell>
          <cell r="AQ533">
            <v>200810</v>
          </cell>
          <cell r="AU533">
            <v>0</v>
          </cell>
          <cell r="AW533">
            <v>0</v>
          </cell>
          <cell r="AY533">
            <v>163920</v>
          </cell>
          <cell r="AZ533">
            <v>327.77444511097781</v>
          </cell>
          <cell r="BA533">
            <v>560</v>
          </cell>
          <cell r="BB533">
            <v>1.1197760447910416</v>
          </cell>
          <cell r="BC533">
            <v>0</v>
          </cell>
          <cell r="BD533">
            <v>0</v>
          </cell>
          <cell r="BG533">
            <v>0</v>
          </cell>
          <cell r="BH533">
            <v>0</v>
          </cell>
          <cell r="BI533">
            <v>8530</v>
          </cell>
          <cell r="BJ533">
            <v>17.056588682263545</v>
          </cell>
          <cell r="BK533">
            <v>0</v>
          </cell>
          <cell r="BL533">
            <v>0</v>
          </cell>
          <cell r="BM533">
            <v>7140</v>
          </cell>
          <cell r="BN533">
            <v>14.277144571085783</v>
          </cell>
          <cell r="BO533">
            <v>0</v>
          </cell>
          <cell r="BP533">
            <v>0</v>
          </cell>
          <cell r="BY533">
            <v>0</v>
          </cell>
          <cell r="CF533">
            <v>76.517680009335976</v>
          </cell>
          <cell r="CG533">
            <v>2142.25</v>
          </cell>
          <cell r="CJ533">
            <v>0</v>
          </cell>
          <cell r="CK533">
            <v>0</v>
          </cell>
          <cell r="CL533">
            <v>0</v>
          </cell>
          <cell r="CM533">
            <v>0</v>
          </cell>
          <cell r="CN533">
            <v>0</v>
          </cell>
          <cell r="CO533">
            <v>0</v>
          </cell>
          <cell r="CX533">
            <v>0</v>
          </cell>
          <cell r="CY533">
            <v>0</v>
          </cell>
          <cell r="DB533">
            <v>0</v>
          </cell>
          <cell r="DC533">
            <v>0</v>
          </cell>
          <cell r="DJ533" t="str">
            <v>НКРКП</v>
          </cell>
          <cell r="DL533">
            <v>40816</v>
          </cell>
          <cell r="DM533">
            <v>147</v>
          </cell>
          <cell r="DO533" t="str">
            <v>для виробництва пари</v>
          </cell>
          <cell r="DT533">
            <v>662.71</v>
          </cell>
        </row>
        <row r="534">
          <cell r="AF534">
            <v>39870</v>
          </cell>
          <cell r="AG534" t="str">
            <v>№25/410-31</v>
          </cell>
          <cell r="AM534">
            <v>25688.1</v>
          </cell>
          <cell r="AO534">
            <v>7691017.1399999987</v>
          </cell>
          <cell r="AQ534">
            <v>7690970</v>
          </cell>
          <cell r="AU534">
            <v>0</v>
          </cell>
          <cell r="AW534">
            <v>0</v>
          </cell>
          <cell r="AY534">
            <v>7247070</v>
          </cell>
          <cell r="AZ534">
            <v>282.11778994943188</v>
          </cell>
          <cell r="BA534">
            <v>61950</v>
          </cell>
          <cell r="BB534">
            <v>2.411622502248123</v>
          </cell>
          <cell r="BG534">
            <v>0</v>
          </cell>
          <cell r="BH534">
            <v>0</v>
          </cell>
          <cell r="BI534">
            <v>381950</v>
          </cell>
          <cell r="BJ534">
            <v>14.868752457363527</v>
          </cell>
          <cell r="BK534">
            <v>0</v>
          </cell>
          <cell r="BL534">
            <v>0</v>
          </cell>
          <cell r="BO534">
            <v>0</v>
          </cell>
          <cell r="BP534">
            <v>0</v>
          </cell>
          <cell r="CF534">
            <v>3382.9244952736608</v>
          </cell>
          <cell r="CG534">
            <v>2142.25</v>
          </cell>
          <cell r="CJ534">
            <v>0</v>
          </cell>
          <cell r="CK534">
            <v>0</v>
          </cell>
          <cell r="CL534">
            <v>0</v>
          </cell>
          <cell r="CM534">
            <v>0</v>
          </cell>
          <cell r="CN534">
            <v>0</v>
          </cell>
          <cell r="CO534">
            <v>0</v>
          </cell>
          <cell r="CX534">
            <v>0</v>
          </cell>
          <cell r="CY534">
            <v>0</v>
          </cell>
          <cell r="DJ534" t="str">
            <v>НКРКП</v>
          </cell>
          <cell r="DL534">
            <v>40816</v>
          </cell>
          <cell r="DM534">
            <v>147</v>
          </cell>
        </row>
        <row r="535">
          <cell r="AF535">
            <v>39870</v>
          </cell>
          <cell r="AG535" t="str">
            <v>№25/411-32</v>
          </cell>
          <cell r="AM535">
            <v>15383</v>
          </cell>
          <cell r="AO535">
            <v>4634769.708333334</v>
          </cell>
          <cell r="AQ535">
            <v>4634870</v>
          </cell>
          <cell r="AU535">
            <v>0</v>
          </cell>
          <cell r="AW535">
            <v>0</v>
          </cell>
          <cell r="AY535">
            <v>4387720</v>
          </cell>
          <cell r="AZ535">
            <v>285.23174933368006</v>
          </cell>
          <cell r="BA535">
            <v>15720</v>
          </cell>
          <cell r="BB535">
            <v>1.021907300266528</v>
          </cell>
          <cell r="BG535">
            <v>0</v>
          </cell>
          <cell r="BH535">
            <v>0</v>
          </cell>
          <cell r="BI535">
            <v>228540</v>
          </cell>
          <cell r="BJ535">
            <v>14.856659949294675</v>
          </cell>
          <cell r="BK535">
            <v>0</v>
          </cell>
          <cell r="BL535">
            <v>0</v>
          </cell>
          <cell r="BO535">
            <v>0</v>
          </cell>
          <cell r="BP535">
            <v>0</v>
          </cell>
          <cell r="CF535">
            <v>2048.182985179134</v>
          </cell>
          <cell r="CG535">
            <v>2142.25</v>
          </cell>
          <cell r="CJ535">
            <v>0</v>
          </cell>
          <cell r="CK535">
            <v>0</v>
          </cell>
          <cell r="CL535">
            <v>0</v>
          </cell>
          <cell r="CM535">
            <v>0</v>
          </cell>
          <cell r="CN535">
            <v>0</v>
          </cell>
          <cell r="CO535">
            <v>0</v>
          </cell>
          <cell r="CX535">
            <v>0</v>
          </cell>
          <cell r="CY535">
            <v>0</v>
          </cell>
          <cell r="DJ535" t="str">
            <v>НКРКП</v>
          </cell>
          <cell r="DL535">
            <v>40816</v>
          </cell>
          <cell r="DM535">
            <v>147</v>
          </cell>
        </row>
        <row r="536">
          <cell r="W536">
            <v>244.31208142898492</v>
          </cell>
          <cell r="AF536">
            <v>39776</v>
          </cell>
          <cell r="AG536">
            <v>1099</v>
          </cell>
          <cell r="AH536">
            <v>244.31208142898492</v>
          </cell>
          <cell r="AM536">
            <v>3300.8885</v>
          </cell>
          <cell r="AO536">
            <v>806446.94</v>
          </cell>
          <cell r="AQ536">
            <v>806446.94</v>
          </cell>
          <cell r="AU536">
            <v>0</v>
          </cell>
          <cell r="AW536">
            <v>0</v>
          </cell>
          <cell r="AY536">
            <v>419225.51879999996</v>
          </cell>
          <cell r="AZ536">
            <v>127.00384117791315</v>
          </cell>
          <cell r="BA536">
            <v>0</v>
          </cell>
          <cell r="BB536">
            <v>0</v>
          </cell>
          <cell r="BC536">
            <v>0</v>
          </cell>
          <cell r="BD536">
            <v>0</v>
          </cell>
          <cell r="BG536">
            <v>0</v>
          </cell>
          <cell r="BH536">
            <v>0</v>
          </cell>
          <cell r="BI536">
            <v>44939.81</v>
          </cell>
          <cell r="BJ536">
            <v>13.614458652571875</v>
          </cell>
          <cell r="BK536">
            <v>0</v>
          </cell>
          <cell r="BL536">
            <v>0</v>
          </cell>
          <cell r="BM536">
            <v>300975.28000000003</v>
          </cell>
          <cell r="BN536">
            <v>91.180080757044664</v>
          </cell>
          <cell r="BO536">
            <v>0</v>
          </cell>
          <cell r="BP536">
            <v>0</v>
          </cell>
          <cell r="BY536">
            <v>1391.94</v>
          </cell>
          <cell r="CF536">
            <v>576.4</v>
          </cell>
          <cell r="CG536">
            <v>727.31700000000001</v>
          </cell>
          <cell r="CJ536">
            <v>0</v>
          </cell>
          <cell r="CK536">
            <v>0</v>
          </cell>
          <cell r="CL536">
            <v>0</v>
          </cell>
          <cell r="CM536">
            <v>0</v>
          </cell>
          <cell r="CN536">
            <v>0</v>
          </cell>
          <cell r="CO536">
            <v>0</v>
          </cell>
          <cell r="CX536">
            <v>0</v>
          </cell>
          <cell r="CY536">
            <v>0</v>
          </cell>
          <cell r="DB536">
            <v>0</v>
          </cell>
          <cell r="DC536">
            <v>0</v>
          </cell>
          <cell r="DJ536" t="str">
            <v>НКРЕ</v>
          </cell>
          <cell r="DL536">
            <v>40526</v>
          </cell>
          <cell r="DM536">
            <v>1758</v>
          </cell>
          <cell r="DO536" t="str">
            <v>Тариф на теплову енергію</v>
          </cell>
          <cell r="DT536">
            <v>268.74</v>
          </cell>
        </row>
        <row r="537">
          <cell r="W537">
            <v>556.02</v>
          </cell>
          <cell r="AF537">
            <v>39882</v>
          </cell>
          <cell r="AG537">
            <v>1510</v>
          </cell>
          <cell r="AH537">
            <v>489.45183592935842</v>
          </cell>
          <cell r="AM537">
            <v>5832.3267999999998</v>
          </cell>
          <cell r="AO537">
            <v>3242890.3473359998</v>
          </cell>
          <cell r="AQ537">
            <v>2854643.06</v>
          </cell>
          <cell r="AU537">
            <v>0</v>
          </cell>
          <cell r="AW537">
            <v>0</v>
          </cell>
          <cell r="AY537">
            <v>2136358.8125</v>
          </cell>
          <cell r="AZ537">
            <v>366.2961431619367</v>
          </cell>
          <cell r="BA537">
            <v>0</v>
          </cell>
          <cell r="BB537">
            <v>0</v>
          </cell>
          <cell r="BC537">
            <v>0</v>
          </cell>
          <cell r="BD537">
            <v>0</v>
          </cell>
          <cell r="BG537">
            <v>0</v>
          </cell>
          <cell r="BH537">
            <v>0</v>
          </cell>
          <cell r="BI537">
            <v>91479.03</v>
          </cell>
          <cell r="BJ537">
            <v>15.684825822860269</v>
          </cell>
          <cell r="BK537">
            <v>0</v>
          </cell>
          <cell r="BL537">
            <v>0</v>
          </cell>
          <cell r="BM537">
            <v>557081.86</v>
          </cell>
          <cell r="BN537">
            <v>95.516228617367602</v>
          </cell>
          <cell r="BO537">
            <v>0</v>
          </cell>
          <cell r="BP537">
            <v>0</v>
          </cell>
          <cell r="BY537">
            <v>1391.94</v>
          </cell>
          <cell r="CF537">
            <v>997.25</v>
          </cell>
          <cell r="CG537">
            <v>2142.25</v>
          </cell>
          <cell r="CJ537">
            <v>0</v>
          </cell>
          <cell r="CK537">
            <v>0</v>
          </cell>
          <cell r="CL537">
            <v>0</v>
          </cell>
          <cell r="CM537">
            <v>0</v>
          </cell>
          <cell r="CN537">
            <v>0</v>
          </cell>
          <cell r="CO537">
            <v>0</v>
          </cell>
          <cell r="CX537">
            <v>0</v>
          </cell>
          <cell r="CY537">
            <v>0</v>
          </cell>
          <cell r="DB537">
            <v>0</v>
          </cell>
          <cell r="DC537">
            <v>0</v>
          </cell>
          <cell r="DJ537" t="str">
            <v>НКРКП</v>
          </cell>
          <cell r="DL537">
            <v>40816</v>
          </cell>
          <cell r="DM537">
            <v>92</v>
          </cell>
          <cell r="DT537">
            <v>831.26</v>
          </cell>
        </row>
        <row r="538">
          <cell r="W538">
            <v>615.41999999999996</v>
          </cell>
          <cell r="AF538">
            <v>39882</v>
          </cell>
          <cell r="AG538">
            <v>1511</v>
          </cell>
          <cell r="AH538">
            <v>500.27795996026248</v>
          </cell>
          <cell r="AM538">
            <v>927.18389999999999</v>
          </cell>
          <cell r="AO538">
            <v>570607.51573799993</v>
          </cell>
          <cell r="AQ538">
            <v>463849.67</v>
          </cell>
          <cell r="AU538">
            <v>0</v>
          </cell>
          <cell r="AW538">
            <v>0</v>
          </cell>
          <cell r="AY538">
            <v>348156.32775</v>
          </cell>
          <cell r="AZ538">
            <v>375.49867696149596</v>
          </cell>
          <cell r="BA538">
            <v>0</v>
          </cell>
          <cell r="BB538">
            <v>0</v>
          </cell>
          <cell r="BC538">
            <v>0</v>
          </cell>
          <cell r="BD538">
            <v>0</v>
          </cell>
          <cell r="BG538">
            <v>0</v>
          </cell>
          <cell r="BH538">
            <v>0</v>
          </cell>
          <cell r="BI538">
            <v>14948.7</v>
          </cell>
          <cell r="BJ538">
            <v>16.122691517831576</v>
          </cell>
          <cell r="BK538">
            <v>0</v>
          </cell>
          <cell r="BL538">
            <v>0</v>
          </cell>
          <cell r="BM538">
            <v>88867.87</v>
          </cell>
          <cell r="BN538">
            <v>95.847080606123555</v>
          </cell>
          <cell r="BO538">
            <v>0</v>
          </cell>
          <cell r="BP538">
            <v>0</v>
          </cell>
          <cell r="BY538">
            <v>1391.94</v>
          </cell>
          <cell r="CF538">
            <v>162.51900000000001</v>
          </cell>
          <cell r="CG538">
            <v>2142.25</v>
          </cell>
          <cell r="CJ538">
            <v>0</v>
          </cell>
          <cell r="CK538">
            <v>0</v>
          </cell>
          <cell r="CL538">
            <v>0</v>
          </cell>
          <cell r="CM538">
            <v>0</v>
          </cell>
          <cell r="CN538">
            <v>0</v>
          </cell>
          <cell r="CO538">
            <v>0</v>
          </cell>
          <cell r="CX538">
            <v>0</v>
          </cell>
          <cell r="CY538">
            <v>0</v>
          </cell>
          <cell r="DB538">
            <v>0</v>
          </cell>
          <cell r="DC538">
            <v>0</v>
          </cell>
          <cell r="DJ538" t="str">
            <v>НКРКП</v>
          </cell>
          <cell r="DL538">
            <v>40816</v>
          </cell>
          <cell r="DM538">
            <v>92</v>
          </cell>
          <cell r="DT538">
            <v>897.57</v>
          </cell>
        </row>
        <row r="539">
          <cell r="W539">
            <v>680.23</v>
          </cell>
          <cell r="AF539">
            <v>39895</v>
          </cell>
          <cell r="AG539">
            <v>1575</v>
          </cell>
          <cell r="AH539">
            <v>607.35056718085821</v>
          </cell>
          <cell r="AM539">
            <v>442.4162</v>
          </cell>
          <cell r="AO539">
            <v>300944.77172600001</v>
          </cell>
          <cell r="AQ539">
            <v>268701.73</v>
          </cell>
          <cell r="AU539">
            <v>0</v>
          </cell>
          <cell r="AW539">
            <v>0</v>
          </cell>
          <cell r="AY539">
            <v>164345.49367500001</v>
          </cell>
          <cell r="AZ539">
            <v>371.47259452750603</v>
          </cell>
          <cell r="BA539">
            <v>0</v>
          </cell>
          <cell r="BB539">
            <v>0</v>
          </cell>
          <cell r="BC539">
            <v>0</v>
          </cell>
          <cell r="BD539">
            <v>0</v>
          </cell>
          <cell r="BG539">
            <v>0</v>
          </cell>
          <cell r="BH539">
            <v>0</v>
          </cell>
          <cell r="BI539">
            <v>11207.58</v>
          </cell>
          <cell r="BJ539">
            <v>25.332661869072606</v>
          </cell>
          <cell r="BK539">
            <v>0</v>
          </cell>
          <cell r="BL539">
            <v>0</v>
          </cell>
          <cell r="BM539">
            <v>87525.22</v>
          </cell>
          <cell r="BN539">
            <v>197.83457296545652</v>
          </cell>
          <cell r="BO539">
            <v>0</v>
          </cell>
          <cell r="BP539">
            <v>0</v>
          </cell>
          <cell r="BY539">
            <v>1350</v>
          </cell>
          <cell r="CF539">
            <v>76.716300000000004</v>
          </cell>
          <cell r="CG539">
            <v>2142.25</v>
          </cell>
          <cell r="CJ539">
            <v>0</v>
          </cell>
          <cell r="CK539">
            <v>0</v>
          </cell>
          <cell r="CL539">
            <v>0</v>
          </cell>
          <cell r="CM539">
            <v>0</v>
          </cell>
          <cell r="CN539">
            <v>0</v>
          </cell>
          <cell r="CO539">
            <v>0</v>
          </cell>
          <cell r="CX539">
            <v>0</v>
          </cell>
          <cell r="CY539">
            <v>0</v>
          </cell>
          <cell r="DB539">
            <v>0</v>
          </cell>
          <cell r="DC539">
            <v>0</v>
          </cell>
          <cell r="DJ539" t="str">
            <v>НКРКП</v>
          </cell>
          <cell r="DL539">
            <v>40816</v>
          </cell>
          <cell r="DM539">
            <v>92</v>
          </cell>
          <cell r="DT539">
            <v>959.35</v>
          </cell>
        </row>
        <row r="541">
          <cell r="W541">
            <v>708.08</v>
          </cell>
          <cell r="AF541">
            <v>39895</v>
          </cell>
          <cell r="AG541">
            <v>1576</v>
          </cell>
          <cell r="AH541">
            <v>632.21517461278722</v>
          </cell>
          <cell r="AM541">
            <v>677.67660000000001</v>
          </cell>
          <cell r="AO541">
            <v>479849.24692800001</v>
          </cell>
          <cell r="AQ541">
            <v>428437.43</v>
          </cell>
          <cell r="AU541">
            <v>0</v>
          </cell>
          <cell r="AW541">
            <v>0</v>
          </cell>
          <cell r="AY541">
            <v>264375.50095000002</v>
          </cell>
          <cell r="AZ541">
            <v>390.12045118571308</v>
          </cell>
          <cell r="BA541">
            <v>0</v>
          </cell>
          <cell r="BB541">
            <v>0</v>
          </cell>
          <cell r="BC541">
            <v>0</v>
          </cell>
          <cell r="BD541">
            <v>0</v>
          </cell>
          <cell r="BG541">
            <v>0</v>
          </cell>
          <cell r="BH541">
            <v>0</v>
          </cell>
          <cell r="BI541">
            <v>22404.080000000002</v>
          </cell>
          <cell r="BJ541">
            <v>33.060135173621163</v>
          </cell>
          <cell r="BK541">
            <v>0</v>
          </cell>
          <cell r="BL541">
            <v>0</v>
          </cell>
          <cell r="BM541">
            <v>109939.5</v>
          </cell>
          <cell r="BN541">
            <v>162.23003715931759</v>
          </cell>
          <cell r="BO541">
            <v>0</v>
          </cell>
          <cell r="BP541">
            <v>0</v>
          </cell>
          <cell r="BY541">
            <v>1350</v>
          </cell>
          <cell r="CF541">
            <v>123.4102</v>
          </cell>
          <cell r="CG541">
            <v>2142.25</v>
          </cell>
          <cell r="CJ541">
            <v>0</v>
          </cell>
          <cell r="CK541">
            <v>0</v>
          </cell>
          <cell r="CL541">
            <v>0</v>
          </cell>
          <cell r="CM541">
            <v>0</v>
          </cell>
          <cell r="CN541">
            <v>0</v>
          </cell>
          <cell r="CO541">
            <v>0</v>
          </cell>
          <cell r="CX541">
            <v>0</v>
          </cell>
          <cell r="CY541">
            <v>0</v>
          </cell>
          <cell r="DB541">
            <v>0</v>
          </cell>
          <cell r="DC541">
            <v>0</v>
          </cell>
          <cell r="DJ541" t="str">
            <v>НКРКП</v>
          </cell>
          <cell r="DL541">
            <v>40816</v>
          </cell>
          <cell r="DM541">
            <v>92</v>
          </cell>
          <cell r="DT541">
            <v>999.9</v>
          </cell>
        </row>
        <row r="543">
          <cell r="W543">
            <v>679.78</v>
          </cell>
          <cell r="AF543">
            <v>39895</v>
          </cell>
          <cell r="AG543">
            <v>1570</v>
          </cell>
          <cell r="AH543">
            <v>612.40710224566612</v>
          </cell>
          <cell r="AM543">
            <v>259.3039</v>
          </cell>
          <cell r="AO543">
            <v>176269.60514199999</v>
          </cell>
          <cell r="AQ543">
            <v>158799.54999999999</v>
          </cell>
          <cell r="AU543">
            <v>0</v>
          </cell>
          <cell r="AW543">
            <v>0</v>
          </cell>
          <cell r="AY543">
            <v>97753.009749999997</v>
          </cell>
          <cell r="AZ543">
            <v>376.98241233548742</v>
          </cell>
          <cell r="BA543">
            <v>0</v>
          </cell>
          <cell r="BB543">
            <v>0</v>
          </cell>
          <cell r="BC543">
            <v>0</v>
          </cell>
          <cell r="BD543">
            <v>0</v>
          </cell>
          <cell r="BG543">
            <v>0</v>
          </cell>
          <cell r="BH543">
            <v>0</v>
          </cell>
          <cell r="BI543">
            <v>5035.54</v>
          </cell>
          <cell r="BJ543">
            <v>19.41945339040408</v>
          </cell>
          <cell r="BK543">
            <v>0</v>
          </cell>
          <cell r="BL543">
            <v>0</v>
          </cell>
          <cell r="BM543">
            <v>49471.44</v>
          </cell>
          <cell r="BN543">
            <v>190.78556088049584</v>
          </cell>
          <cell r="BO543">
            <v>0</v>
          </cell>
          <cell r="BP543">
            <v>0</v>
          </cell>
          <cell r="BY543">
            <v>1350</v>
          </cell>
          <cell r="CF543">
            <v>45.631</v>
          </cell>
          <cell r="CG543">
            <v>2142.25</v>
          </cell>
          <cell r="CJ543">
            <v>0</v>
          </cell>
          <cell r="CK543">
            <v>0</v>
          </cell>
          <cell r="CL543">
            <v>0</v>
          </cell>
          <cell r="CM543">
            <v>0</v>
          </cell>
          <cell r="CN543">
            <v>0</v>
          </cell>
          <cell r="CO543">
            <v>0</v>
          </cell>
          <cell r="CX543">
            <v>0</v>
          </cell>
          <cell r="CY543">
            <v>0</v>
          </cell>
          <cell r="DB543">
            <v>0</v>
          </cell>
          <cell r="DC543">
            <v>0</v>
          </cell>
          <cell r="DJ543" t="str">
            <v>НКРКП</v>
          </cell>
          <cell r="DL543">
            <v>40816</v>
          </cell>
          <cell r="DM543">
            <v>92</v>
          </cell>
          <cell r="DT543">
            <v>963.04</v>
          </cell>
        </row>
        <row r="544">
          <cell r="W544">
            <v>886.11</v>
          </cell>
          <cell r="AF544">
            <v>39877</v>
          </cell>
          <cell r="AG544">
            <v>1482</v>
          </cell>
          <cell r="AH544">
            <v>791.16931298236591</v>
          </cell>
          <cell r="AM544">
            <v>255.0968</v>
          </cell>
          <cell r="AO544">
            <v>226043.82544800002</v>
          </cell>
          <cell r="AQ544">
            <v>201824.76</v>
          </cell>
          <cell r="AU544">
            <v>0</v>
          </cell>
          <cell r="AW544">
            <v>0</v>
          </cell>
          <cell r="AY544">
            <v>101639.05125</v>
          </cell>
          <cell r="AZ544">
            <v>398.43326631302313</v>
          </cell>
          <cell r="BA544">
            <v>0</v>
          </cell>
          <cell r="BB544">
            <v>0</v>
          </cell>
          <cell r="BC544">
            <v>0</v>
          </cell>
          <cell r="BD544">
            <v>0</v>
          </cell>
          <cell r="BG544">
            <v>0</v>
          </cell>
          <cell r="BH544">
            <v>0</v>
          </cell>
          <cell r="BI544">
            <v>14518.46</v>
          </cell>
          <cell r="BJ544">
            <v>56.913532431610271</v>
          </cell>
          <cell r="BK544">
            <v>0</v>
          </cell>
          <cell r="BL544">
            <v>0</v>
          </cell>
          <cell r="BM544">
            <v>80470.58</v>
          </cell>
          <cell r="BN544">
            <v>315.45115422851245</v>
          </cell>
          <cell r="BO544">
            <v>0</v>
          </cell>
          <cell r="BP544">
            <v>0</v>
          </cell>
          <cell r="BY544">
            <v>1382</v>
          </cell>
          <cell r="CF544">
            <v>47.445</v>
          </cell>
          <cell r="CG544">
            <v>2142.25</v>
          </cell>
          <cell r="CJ544">
            <v>0</v>
          </cell>
          <cell r="CK544">
            <v>0</v>
          </cell>
          <cell r="CL544">
            <v>0</v>
          </cell>
          <cell r="CM544">
            <v>0</v>
          </cell>
          <cell r="CN544">
            <v>0</v>
          </cell>
          <cell r="CO544">
            <v>0</v>
          </cell>
          <cell r="CX544">
            <v>0</v>
          </cell>
          <cell r="CY544">
            <v>0</v>
          </cell>
          <cell r="DB544">
            <v>0</v>
          </cell>
          <cell r="DC544">
            <v>0</v>
          </cell>
          <cell r="DJ544" t="str">
            <v>НКРКП</v>
          </cell>
          <cell r="DL544">
            <v>40816</v>
          </cell>
          <cell r="DM544">
            <v>92</v>
          </cell>
          <cell r="DT544">
            <v>999.9</v>
          </cell>
        </row>
        <row r="545">
          <cell r="W545">
            <v>773.83</v>
          </cell>
          <cell r="AF545">
            <v>39877</v>
          </cell>
          <cell r="AG545">
            <v>1483</v>
          </cell>
          <cell r="AH545">
            <v>682.24544407042265</v>
          </cell>
          <cell r="AM545">
            <v>326.83780000000002</v>
          </cell>
          <cell r="AO545">
            <v>252916.89477400001</v>
          </cell>
          <cell r="AQ545">
            <v>222983.6</v>
          </cell>
          <cell r="AU545">
            <v>0</v>
          </cell>
          <cell r="AW545">
            <v>0</v>
          </cell>
          <cell r="AY545">
            <v>130660.11199999999</v>
          </cell>
          <cell r="AZ545">
            <v>399.77050390132348</v>
          </cell>
          <cell r="BA545">
            <v>0</v>
          </cell>
          <cell r="BB545">
            <v>0</v>
          </cell>
          <cell r="BC545">
            <v>0</v>
          </cell>
          <cell r="BD545">
            <v>0</v>
          </cell>
          <cell r="BG545">
            <v>0</v>
          </cell>
          <cell r="BH545">
            <v>0</v>
          </cell>
          <cell r="BI545">
            <v>8401.8799999999992</v>
          </cell>
          <cell r="BJ545">
            <v>25.706573719441259</v>
          </cell>
          <cell r="BK545">
            <v>0</v>
          </cell>
          <cell r="BL545">
            <v>0</v>
          </cell>
          <cell r="BM545">
            <v>73398.81</v>
          </cell>
          <cell r="BN545">
            <v>224.57258615741506</v>
          </cell>
          <cell r="BO545">
            <v>0</v>
          </cell>
          <cell r="BP545">
            <v>0</v>
          </cell>
          <cell r="BY545">
            <v>1382</v>
          </cell>
          <cell r="CF545">
            <v>60.991999999999997</v>
          </cell>
          <cell r="CG545">
            <v>2142.25</v>
          </cell>
          <cell r="CJ545">
            <v>0</v>
          </cell>
          <cell r="CK545">
            <v>0</v>
          </cell>
          <cell r="CL545">
            <v>0</v>
          </cell>
          <cell r="CM545">
            <v>0</v>
          </cell>
          <cell r="CN545">
            <v>0</v>
          </cell>
          <cell r="CO545">
            <v>0</v>
          </cell>
          <cell r="CX545">
            <v>0</v>
          </cell>
          <cell r="CY545">
            <v>0</v>
          </cell>
          <cell r="DB545">
            <v>0</v>
          </cell>
          <cell r="DC545">
            <v>0</v>
          </cell>
          <cell r="DJ545" t="str">
            <v>НКРКП</v>
          </cell>
          <cell r="DL545">
            <v>40816</v>
          </cell>
          <cell r="DM545">
            <v>92</v>
          </cell>
          <cell r="DT545">
            <v>999.9</v>
          </cell>
        </row>
        <row r="546">
          <cell r="W546">
            <v>288.0209590082535</v>
          </cell>
          <cell r="AF546">
            <v>39665</v>
          </cell>
          <cell r="AG546">
            <v>788</v>
          </cell>
          <cell r="AH546">
            <v>288.0209590082535</v>
          </cell>
          <cell r="AM546">
            <v>9801.2461999999996</v>
          </cell>
          <cell r="AO546">
            <v>2822964.33</v>
          </cell>
          <cell r="AQ546">
            <v>2822964.33</v>
          </cell>
          <cell r="AU546">
            <v>0</v>
          </cell>
          <cell r="AW546">
            <v>0</v>
          </cell>
          <cell r="AY546">
            <v>1420399.18881</v>
          </cell>
          <cell r="AZ546">
            <v>144.92026420170939</v>
          </cell>
          <cell r="BA546">
            <v>0</v>
          </cell>
          <cell r="BB546">
            <v>0</v>
          </cell>
          <cell r="BC546">
            <v>0</v>
          </cell>
          <cell r="BD546">
            <v>0</v>
          </cell>
          <cell r="BG546">
            <v>0</v>
          </cell>
          <cell r="BH546">
            <v>0</v>
          </cell>
          <cell r="BI546">
            <v>450610.08</v>
          </cell>
          <cell r="BJ546">
            <v>45.974774105766265</v>
          </cell>
          <cell r="BK546">
            <v>0</v>
          </cell>
          <cell r="BL546">
            <v>0</v>
          </cell>
          <cell r="BM546">
            <v>783076.10000000009</v>
          </cell>
          <cell r="BN546">
            <v>79.895564708904075</v>
          </cell>
          <cell r="BO546">
            <v>0</v>
          </cell>
          <cell r="BP546">
            <v>0</v>
          </cell>
          <cell r="BY546">
            <v>1822</v>
          </cell>
          <cell r="CF546">
            <v>1952.93</v>
          </cell>
          <cell r="CG546">
            <v>727.31700000000001</v>
          </cell>
          <cell r="CJ546">
            <v>0</v>
          </cell>
          <cell r="CK546">
            <v>0</v>
          </cell>
          <cell r="CL546">
            <v>0</v>
          </cell>
          <cell r="CM546">
            <v>0</v>
          </cell>
          <cell r="CN546">
            <v>0</v>
          </cell>
          <cell r="CO546">
            <v>0</v>
          </cell>
          <cell r="CX546">
            <v>0</v>
          </cell>
          <cell r="CY546">
            <v>0</v>
          </cell>
          <cell r="DB546">
            <v>0</v>
          </cell>
          <cell r="DC546">
            <v>0</v>
          </cell>
          <cell r="DJ546" t="str">
            <v>НКРЕ</v>
          </cell>
          <cell r="DL546">
            <v>40526</v>
          </cell>
          <cell r="DM546">
            <v>1758</v>
          </cell>
          <cell r="DO546" t="str">
            <v>Тариф на теплову енергію</v>
          </cell>
          <cell r="DT546">
            <v>316.82</v>
          </cell>
        </row>
        <row r="547">
          <cell r="W547">
            <v>621.45000000000005</v>
          </cell>
          <cell r="AF547">
            <v>39875</v>
          </cell>
          <cell r="AG547">
            <v>1446</v>
          </cell>
          <cell r="AH547">
            <v>533.21374071938669</v>
          </cell>
          <cell r="AM547">
            <v>7216.7779</v>
          </cell>
          <cell r="AO547">
            <v>4484866.6259550005</v>
          </cell>
          <cell r="AQ547">
            <v>3848085.14</v>
          </cell>
          <cell r="AU547">
            <v>0</v>
          </cell>
          <cell r="AW547">
            <v>0</v>
          </cell>
          <cell r="AY547">
            <v>2878249.9790000003</v>
          </cell>
          <cell r="AZ547">
            <v>398.82756804806206</v>
          </cell>
          <cell r="BA547">
            <v>0</v>
          </cell>
          <cell r="BB547">
            <v>0</v>
          </cell>
          <cell r="BC547">
            <v>0</v>
          </cell>
          <cell r="BD547">
            <v>0</v>
          </cell>
          <cell r="BG547">
            <v>0</v>
          </cell>
          <cell r="BH547">
            <v>0</v>
          </cell>
          <cell r="BI547">
            <v>256703.97</v>
          </cell>
          <cell r="BJ547">
            <v>35.570440653300416</v>
          </cell>
          <cell r="BK547">
            <v>0</v>
          </cell>
          <cell r="BL547">
            <v>0</v>
          </cell>
          <cell r="BM547">
            <v>600384.05000000005</v>
          </cell>
          <cell r="BN547">
            <v>83.192812404549684</v>
          </cell>
          <cell r="BO547">
            <v>0</v>
          </cell>
          <cell r="BP547">
            <v>0</v>
          </cell>
          <cell r="BY547">
            <v>1822</v>
          </cell>
          <cell r="CF547">
            <v>1343.5640000000001</v>
          </cell>
          <cell r="CG547">
            <v>2142.25</v>
          </cell>
          <cell r="CJ547">
            <v>0</v>
          </cell>
          <cell r="CK547">
            <v>0</v>
          </cell>
          <cell r="CL547">
            <v>0</v>
          </cell>
          <cell r="CM547">
            <v>0</v>
          </cell>
          <cell r="CN547">
            <v>0</v>
          </cell>
          <cell r="CO547">
            <v>0</v>
          </cell>
          <cell r="CX547">
            <v>0</v>
          </cell>
          <cell r="CY547">
            <v>0</v>
          </cell>
          <cell r="DB547">
            <v>0</v>
          </cell>
          <cell r="DC547">
            <v>0</v>
          </cell>
          <cell r="DJ547" t="str">
            <v>НКРКП</v>
          </cell>
          <cell r="DL547">
            <v>40816</v>
          </cell>
          <cell r="DM547">
            <v>92</v>
          </cell>
          <cell r="DT547">
            <v>921.13</v>
          </cell>
        </row>
        <row r="548">
          <cell r="W548">
            <v>811.12</v>
          </cell>
          <cell r="AF548">
            <v>39875</v>
          </cell>
          <cell r="AG548">
            <v>1447</v>
          </cell>
          <cell r="AH548">
            <v>540.74608981049062</v>
          </cell>
          <cell r="AM548">
            <v>796.81560000000002</v>
          </cell>
          <cell r="AO548">
            <v>646313.069472</v>
          </cell>
          <cell r="AQ548">
            <v>430874.92</v>
          </cell>
          <cell r="AU548">
            <v>0</v>
          </cell>
          <cell r="AW548">
            <v>0</v>
          </cell>
          <cell r="AY548">
            <v>320596.28149999998</v>
          </cell>
          <cell r="AZ548">
            <v>402.34689368531434</v>
          </cell>
          <cell r="BA548">
            <v>0</v>
          </cell>
          <cell r="BB548">
            <v>0</v>
          </cell>
          <cell r="BC548">
            <v>0</v>
          </cell>
          <cell r="BD548">
            <v>0</v>
          </cell>
          <cell r="BG548">
            <v>0</v>
          </cell>
          <cell r="BH548">
            <v>0</v>
          </cell>
          <cell r="BI548">
            <v>31200.080000000002</v>
          </cell>
          <cell r="BJ548">
            <v>39.155960299974048</v>
          </cell>
          <cell r="BK548">
            <v>0</v>
          </cell>
          <cell r="BL548">
            <v>0</v>
          </cell>
          <cell r="BM548">
            <v>66487.670000000013</v>
          </cell>
          <cell r="BN548">
            <v>83.441727295499746</v>
          </cell>
          <cell r="BO548">
            <v>0</v>
          </cell>
          <cell r="BP548">
            <v>0</v>
          </cell>
          <cell r="BY548">
            <v>1822</v>
          </cell>
          <cell r="CF548">
            <v>149.654</v>
          </cell>
          <cell r="CG548">
            <v>2142.25</v>
          </cell>
          <cell r="CJ548">
            <v>0</v>
          </cell>
          <cell r="CK548">
            <v>0</v>
          </cell>
          <cell r="CL548">
            <v>0</v>
          </cell>
          <cell r="CM548">
            <v>0</v>
          </cell>
          <cell r="CN548">
            <v>0</v>
          </cell>
          <cell r="CO548">
            <v>0</v>
          </cell>
          <cell r="CX548">
            <v>0</v>
          </cell>
          <cell r="CY548">
            <v>0</v>
          </cell>
          <cell r="DB548">
            <v>0</v>
          </cell>
          <cell r="DC548">
            <v>0</v>
          </cell>
          <cell r="DJ548" t="str">
            <v>НКРКП</v>
          </cell>
          <cell r="DL548">
            <v>40816</v>
          </cell>
          <cell r="DM548">
            <v>92</v>
          </cell>
          <cell r="DT548">
            <v>999.9</v>
          </cell>
        </row>
        <row r="549">
          <cell r="W549">
            <v>659.8</v>
          </cell>
          <cell r="AF549">
            <v>39875</v>
          </cell>
          <cell r="AG549">
            <v>1455</v>
          </cell>
          <cell r="AH549">
            <v>589.62772791009854</v>
          </cell>
          <cell r="AM549">
            <v>1906.2670000000001</v>
          </cell>
          <cell r="AO549">
            <v>1257754.9665999999</v>
          </cell>
          <cell r="AQ549">
            <v>1123987.8799999999</v>
          </cell>
          <cell r="AU549">
            <v>0</v>
          </cell>
          <cell r="AW549">
            <v>0</v>
          </cell>
          <cell r="AY549">
            <v>768163.72049999994</v>
          </cell>
          <cell r="AZ549">
            <v>402.96753838785435</v>
          </cell>
          <cell r="BA549">
            <v>0</v>
          </cell>
          <cell r="BB549">
            <v>0</v>
          </cell>
          <cell r="BC549">
            <v>0</v>
          </cell>
          <cell r="BD549">
            <v>0</v>
          </cell>
          <cell r="BG549">
            <v>0</v>
          </cell>
          <cell r="BH549">
            <v>0</v>
          </cell>
          <cell r="BI549">
            <v>83912.98</v>
          </cell>
          <cell r="BJ549">
            <v>44.019531366802234</v>
          </cell>
          <cell r="BK549">
            <v>0</v>
          </cell>
          <cell r="BL549">
            <v>0</v>
          </cell>
          <cell r="BM549">
            <v>238403.12</v>
          </cell>
          <cell r="BN549">
            <v>125.06281648898081</v>
          </cell>
          <cell r="BO549">
            <v>0</v>
          </cell>
          <cell r="BP549">
            <v>0</v>
          </cell>
          <cell r="BY549">
            <v>1630</v>
          </cell>
          <cell r="CF549">
            <v>358.57799999999997</v>
          </cell>
          <cell r="CG549">
            <v>2142.25</v>
          </cell>
          <cell r="CJ549">
            <v>0</v>
          </cell>
          <cell r="CK549">
            <v>0</v>
          </cell>
          <cell r="CL549">
            <v>0</v>
          </cell>
          <cell r="CM549">
            <v>0</v>
          </cell>
          <cell r="CN549">
            <v>0</v>
          </cell>
          <cell r="CO549">
            <v>0</v>
          </cell>
          <cell r="CX549">
            <v>0</v>
          </cell>
          <cell r="CY549">
            <v>0</v>
          </cell>
          <cell r="DB549">
            <v>0</v>
          </cell>
          <cell r="DC549">
            <v>0</v>
          </cell>
          <cell r="DJ549" t="str">
            <v>НКРКП</v>
          </cell>
          <cell r="DL549">
            <v>40816</v>
          </cell>
          <cell r="DM549">
            <v>92</v>
          </cell>
          <cell r="DT549">
            <v>962.59</v>
          </cell>
        </row>
        <row r="550">
          <cell r="W550">
            <v>855.82</v>
          </cell>
          <cell r="AF550">
            <v>39877</v>
          </cell>
          <cell r="AG550">
            <v>1485</v>
          </cell>
          <cell r="AH550">
            <v>764.12560517773159</v>
          </cell>
          <cell r="AM550">
            <v>242.09829999999999</v>
          </cell>
          <cell r="AO550">
            <v>207192.567106</v>
          </cell>
          <cell r="AQ550">
            <v>184993.51</v>
          </cell>
          <cell r="AU550">
            <v>0</v>
          </cell>
          <cell r="AW550">
            <v>0</v>
          </cell>
          <cell r="AY550">
            <v>88528.481250000012</v>
          </cell>
          <cell r="AZ550">
            <v>365.67163524072663</v>
          </cell>
          <cell r="BA550">
            <v>0</v>
          </cell>
          <cell r="BB550">
            <v>0</v>
          </cell>
          <cell r="BC550">
            <v>0</v>
          </cell>
          <cell r="BD550">
            <v>0</v>
          </cell>
          <cell r="BG550">
            <v>0</v>
          </cell>
          <cell r="BH550">
            <v>0</v>
          </cell>
          <cell r="BI550">
            <v>13082.03</v>
          </cell>
          <cell r="BJ550">
            <v>54.036025862222083</v>
          </cell>
          <cell r="BK550">
            <v>0</v>
          </cell>
          <cell r="BL550">
            <v>0</v>
          </cell>
          <cell r="BM550">
            <v>79441.39</v>
          </cell>
          <cell r="BN550">
            <v>328.13691793787893</v>
          </cell>
          <cell r="BO550">
            <v>0</v>
          </cell>
          <cell r="BP550">
            <v>0</v>
          </cell>
          <cell r="BY550">
            <v>1382</v>
          </cell>
          <cell r="CF550">
            <v>41.325000000000003</v>
          </cell>
          <cell r="CG550">
            <v>2142.25</v>
          </cell>
          <cell r="CJ550">
            <v>0</v>
          </cell>
          <cell r="CK550">
            <v>0</v>
          </cell>
          <cell r="CL550">
            <v>0</v>
          </cell>
          <cell r="CM550">
            <v>0</v>
          </cell>
          <cell r="CN550">
            <v>0</v>
          </cell>
          <cell r="CO550">
            <v>0</v>
          </cell>
          <cell r="CX550">
            <v>0</v>
          </cell>
          <cell r="CY550">
            <v>0</v>
          </cell>
          <cell r="DB550">
            <v>0</v>
          </cell>
          <cell r="DC550">
            <v>0</v>
          </cell>
          <cell r="DJ550" t="str">
            <v>НКРКП</v>
          </cell>
          <cell r="DL550">
            <v>40816</v>
          </cell>
          <cell r="DM550">
            <v>92</v>
          </cell>
          <cell r="DT550">
            <v>999.9</v>
          </cell>
        </row>
        <row r="551">
          <cell r="W551">
            <v>246.21045838352421</v>
          </cell>
          <cell r="AF551">
            <v>39742</v>
          </cell>
          <cell r="AG551">
            <v>1031</v>
          </cell>
          <cell r="AH551">
            <v>246.21045838352421</v>
          </cell>
          <cell r="AM551">
            <v>88638.757400000002</v>
          </cell>
          <cell r="AO551">
            <v>21823789.09</v>
          </cell>
          <cell r="AQ551">
            <v>21823789.09</v>
          </cell>
          <cell r="AU551">
            <v>0</v>
          </cell>
          <cell r="AW551">
            <v>0</v>
          </cell>
          <cell r="AY551">
            <v>10951913.32467657</v>
          </cell>
          <cell r="AZ551">
            <v>123.55671092334795</v>
          </cell>
          <cell r="BA551">
            <v>0</v>
          </cell>
          <cell r="BB551">
            <v>0</v>
          </cell>
          <cell r="BC551">
            <v>0</v>
          </cell>
          <cell r="BD551">
            <v>0</v>
          </cell>
          <cell r="BG551">
            <v>0</v>
          </cell>
          <cell r="BH551">
            <v>0</v>
          </cell>
          <cell r="BI551">
            <v>1732394.81</v>
          </cell>
          <cell r="BJ551">
            <v>19.54443925902779</v>
          </cell>
          <cell r="BK551">
            <v>0</v>
          </cell>
          <cell r="BL551">
            <v>0</v>
          </cell>
          <cell r="BM551">
            <v>6232705.6500000004</v>
          </cell>
          <cell r="BN551">
            <v>70.31580578091453</v>
          </cell>
          <cell r="BO551">
            <v>0</v>
          </cell>
          <cell r="BP551">
            <v>0</v>
          </cell>
          <cell r="BY551">
            <v>1720</v>
          </cell>
          <cell r="CF551">
            <v>15057.971</v>
          </cell>
          <cell r="CG551">
            <v>727.31667000000004</v>
          </cell>
          <cell r="CJ551">
            <v>0</v>
          </cell>
          <cell r="CK551">
            <v>0</v>
          </cell>
          <cell r="CL551">
            <v>0</v>
          </cell>
          <cell r="CM551">
            <v>0</v>
          </cell>
          <cell r="CN551">
            <v>0</v>
          </cell>
          <cell r="CO551">
            <v>0</v>
          </cell>
          <cell r="CX551">
            <v>0</v>
          </cell>
          <cell r="CY551">
            <v>0</v>
          </cell>
          <cell r="DB551">
            <v>0</v>
          </cell>
          <cell r="DC551">
            <v>0</v>
          </cell>
          <cell r="DJ551" t="str">
            <v>НКРЕ</v>
          </cell>
          <cell r="DL551">
            <v>40526</v>
          </cell>
          <cell r="DM551">
            <v>1758</v>
          </cell>
          <cell r="DO551" t="str">
            <v>Тариф на теплову енергію</v>
          </cell>
          <cell r="DT551">
            <v>270.83</v>
          </cell>
        </row>
        <row r="552">
          <cell r="W552">
            <v>627.84</v>
          </cell>
          <cell r="AF552">
            <v>39877</v>
          </cell>
          <cell r="AG552">
            <v>1480</v>
          </cell>
          <cell r="AH552">
            <v>499.99010109626795</v>
          </cell>
          <cell r="AM552">
            <v>23797.584699999999</v>
          </cell>
          <cell r="AO552">
            <v>14941075.578048</v>
          </cell>
          <cell r="AQ552">
            <v>11898556.779999999</v>
          </cell>
          <cell r="AU552">
            <v>0</v>
          </cell>
          <cell r="AW552">
            <v>0</v>
          </cell>
          <cell r="AY552">
            <v>8816935.4460000005</v>
          </cell>
          <cell r="AZ552">
            <v>370.49707174694919</v>
          </cell>
          <cell r="BA552">
            <v>0</v>
          </cell>
          <cell r="BB552">
            <v>0</v>
          </cell>
          <cell r="BC552">
            <v>0</v>
          </cell>
          <cell r="BD552">
            <v>0</v>
          </cell>
          <cell r="BG552">
            <v>0</v>
          </cell>
          <cell r="BH552">
            <v>0</v>
          </cell>
          <cell r="BI552">
            <v>593408.91</v>
          </cell>
          <cell r="BJ552">
            <v>24.935678031224743</v>
          </cell>
          <cell r="BK552">
            <v>0</v>
          </cell>
          <cell r="BL552">
            <v>0</v>
          </cell>
          <cell r="BM552">
            <v>2161773</v>
          </cell>
          <cell r="BN552">
            <v>90.840017054335775</v>
          </cell>
          <cell r="BO552">
            <v>0</v>
          </cell>
          <cell r="BP552">
            <v>0</v>
          </cell>
          <cell r="BY552">
            <v>1720</v>
          </cell>
          <cell r="CF552">
            <v>4115.7359999999999</v>
          </cell>
          <cell r="CG552">
            <v>2142.25</v>
          </cell>
          <cell r="CJ552">
            <v>0</v>
          </cell>
          <cell r="CK552">
            <v>0</v>
          </cell>
          <cell r="CL552">
            <v>0</v>
          </cell>
          <cell r="CM552">
            <v>0</v>
          </cell>
          <cell r="CN552">
            <v>0</v>
          </cell>
          <cell r="CO552">
            <v>0</v>
          </cell>
          <cell r="CX552">
            <v>0</v>
          </cell>
          <cell r="CY552">
            <v>0</v>
          </cell>
          <cell r="DB552">
            <v>0</v>
          </cell>
          <cell r="DC552">
            <v>0</v>
          </cell>
          <cell r="DJ552" t="str">
            <v>НКРКП</v>
          </cell>
          <cell r="DL552">
            <v>40816</v>
          </cell>
          <cell r="DM552">
            <v>92</v>
          </cell>
          <cell r="DT552">
            <v>906.23</v>
          </cell>
        </row>
        <row r="553">
          <cell r="W553">
            <v>722.93</v>
          </cell>
          <cell r="AF553">
            <v>39877</v>
          </cell>
          <cell r="AG553">
            <v>1481</v>
          </cell>
          <cell r="AH553">
            <v>498.51459269105339</v>
          </cell>
          <cell r="AM553">
            <v>6100.2662</v>
          </cell>
          <cell r="AO553">
            <v>4410065.4439659994</v>
          </cell>
          <cell r="AQ553">
            <v>3041071.72</v>
          </cell>
          <cell r="AU553">
            <v>0</v>
          </cell>
          <cell r="AW553">
            <v>0</v>
          </cell>
          <cell r="AY553">
            <v>2220527.8149999999</v>
          </cell>
          <cell r="AZ553">
            <v>364.00506833619818</v>
          </cell>
          <cell r="BA553">
            <v>0</v>
          </cell>
          <cell r="BB553">
            <v>0</v>
          </cell>
          <cell r="BC553">
            <v>0</v>
          </cell>
          <cell r="BD553">
            <v>0</v>
          </cell>
          <cell r="BG553">
            <v>0</v>
          </cell>
          <cell r="BH553">
            <v>0</v>
          </cell>
          <cell r="BI553">
            <v>129268.75</v>
          </cell>
          <cell r="BJ553">
            <v>21.190673613554765</v>
          </cell>
          <cell r="BK553">
            <v>0</v>
          </cell>
          <cell r="BL553">
            <v>0</v>
          </cell>
          <cell r="BM553">
            <v>554715.11</v>
          </cell>
          <cell r="BN553">
            <v>90.93293502503218</v>
          </cell>
          <cell r="BO553">
            <v>0</v>
          </cell>
          <cell r="BP553">
            <v>0</v>
          </cell>
          <cell r="BY553">
            <v>1720</v>
          </cell>
          <cell r="CF553">
            <v>1036.54</v>
          </cell>
          <cell r="CG553">
            <v>2142.25</v>
          </cell>
          <cell r="CJ553">
            <v>0</v>
          </cell>
          <cell r="CK553">
            <v>0</v>
          </cell>
          <cell r="CL553">
            <v>0</v>
          </cell>
          <cell r="CM553">
            <v>0</v>
          </cell>
          <cell r="CN553">
            <v>0</v>
          </cell>
          <cell r="CO553">
            <v>0</v>
          </cell>
          <cell r="CX553">
            <v>0</v>
          </cell>
          <cell r="CY553">
            <v>0</v>
          </cell>
          <cell r="DB553">
            <v>0</v>
          </cell>
          <cell r="DC553">
            <v>0</v>
          </cell>
          <cell r="DJ553" t="str">
            <v>НКРКП</v>
          </cell>
          <cell r="DL553">
            <v>40816</v>
          </cell>
          <cell r="DM553">
            <v>92</v>
          </cell>
          <cell r="DT553">
            <v>996.45</v>
          </cell>
        </row>
        <row r="554">
          <cell r="W554">
            <v>284.55</v>
          </cell>
          <cell r="AF554">
            <v>39742</v>
          </cell>
          <cell r="AG554">
            <v>1043</v>
          </cell>
          <cell r="AH554">
            <v>284.54834527819503</v>
          </cell>
          <cell r="AM554">
            <v>3788.4072000000001</v>
          </cell>
          <cell r="AO554">
            <v>1077991.2687600001</v>
          </cell>
          <cell r="AQ554">
            <v>1077985</v>
          </cell>
          <cell r="AU554">
            <v>0</v>
          </cell>
          <cell r="AW554">
            <v>0</v>
          </cell>
          <cell r="AY554">
            <v>486994.56167999998</v>
          </cell>
          <cell r="AZ554">
            <v>128.54863164656638</v>
          </cell>
          <cell r="BA554">
            <v>0</v>
          </cell>
          <cell r="BB554">
            <v>0</v>
          </cell>
          <cell r="BC554">
            <v>0</v>
          </cell>
          <cell r="BD554">
            <v>0</v>
          </cell>
          <cell r="BG554">
            <v>0</v>
          </cell>
          <cell r="BH554">
            <v>0</v>
          </cell>
          <cell r="BI554">
            <v>74174.289999999994</v>
          </cell>
          <cell r="BJ554">
            <v>19.579281234604345</v>
          </cell>
          <cell r="BK554">
            <v>0</v>
          </cell>
          <cell r="BL554">
            <v>0</v>
          </cell>
          <cell r="BM554">
            <v>369658.55</v>
          </cell>
          <cell r="BN554">
            <v>97.576245235728621</v>
          </cell>
          <cell r="BO554">
            <v>0</v>
          </cell>
          <cell r="BP554">
            <v>0</v>
          </cell>
          <cell r="BY554">
            <v>1620</v>
          </cell>
          <cell r="CF554">
            <v>669.57399999999996</v>
          </cell>
          <cell r="CG554">
            <v>727.32</v>
          </cell>
          <cell r="CJ554">
            <v>0</v>
          </cell>
          <cell r="CK554">
            <v>0</v>
          </cell>
          <cell r="CL554">
            <v>0</v>
          </cell>
          <cell r="CM554">
            <v>0</v>
          </cell>
          <cell r="CN554">
            <v>0</v>
          </cell>
          <cell r="CO554">
            <v>0</v>
          </cell>
          <cell r="CX554">
            <v>0</v>
          </cell>
          <cell r="CY554">
            <v>0</v>
          </cell>
          <cell r="DB554">
            <v>0</v>
          </cell>
          <cell r="DC554">
            <v>0</v>
          </cell>
          <cell r="DJ554" t="str">
            <v>НКРЕ</v>
          </cell>
          <cell r="DL554">
            <v>40526</v>
          </cell>
          <cell r="DM554">
            <v>1758</v>
          </cell>
          <cell r="DO554" t="str">
            <v>Тариф на теплову енергію</v>
          </cell>
          <cell r="DT554">
            <v>313.01</v>
          </cell>
        </row>
        <row r="555">
          <cell r="W555">
            <v>781.38</v>
          </cell>
          <cell r="AF555">
            <v>39877</v>
          </cell>
          <cell r="AG555">
            <v>1486</v>
          </cell>
          <cell r="AH555">
            <v>541.46213303443699</v>
          </cell>
          <cell r="AM555">
            <v>600.43100000000004</v>
          </cell>
          <cell r="AO555">
            <v>469164.77478000004</v>
          </cell>
          <cell r="AQ555">
            <v>325110.65000000002</v>
          </cell>
          <cell r="AU555">
            <v>0</v>
          </cell>
          <cell r="AW555">
            <v>0</v>
          </cell>
          <cell r="AY555">
            <v>230958.11475000001</v>
          </cell>
          <cell r="AZ555">
            <v>384.65388154509009</v>
          </cell>
          <cell r="BA555">
            <v>0</v>
          </cell>
          <cell r="BB555">
            <v>0</v>
          </cell>
          <cell r="BC555">
            <v>0</v>
          </cell>
          <cell r="BD555">
            <v>0</v>
          </cell>
          <cell r="BG555">
            <v>0</v>
          </cell>
          <cell r="BH555">
            <v>0</v>
          </cell>
          <cell r="BI555">
            <v>14055.29</v>
          </cell>
          <cell r="BJ555">
            <v>23.408668106743324</v>
          </cell>
          <cell r="BK555">
            <v>0</v>
          </cell>
          <cell r="BL555">
            <v>0</v>
          </cell>
          <cell r="BM555">
            <v>70929.64</v>
          </cell>
          <cell r="BN555">
            <v>118.13120908147647</v>
          </cell>
          <cell r="BO555">
            <v>0</v>
          </cell>
          <cell r="BP555">
            <v>0</v>
          </cell>
          <cell r="BY555">
            <v>1620</v>
          </cell>
          <cell r="CF555">
            <v>107.81100000000001</v>
          </cell>
          <cell r="CG555">
            <v>2142.25</v>
          </cell>
          <cell r="CJ555">
            <v>0</v>
          </cell>
          <cell r="CK555">
            <v>0</v>
          </cell>
          <cell r="CL555">
            <v>0</v>
          </cell>
          <cell r="CM555">
            <v>0</v>
          </cell>
          <cell r="CN555">
            <v>0</v>
          </cell>
          <cell r="CO555">
            <v>0</v>
          </cell>
          <cell r="CX555">
            <v>0</v>
          </cell>
          <cell r="CY555">
            <v>0</v>
          </cell>
          <cell r="DB555">
            <v>0</v>
          </cell>
          <cell r="DC555">
            <v>0</v>
          </cell>
          <cell r="DJ555" t="str">
            <v>НКРКП</v>
          </cell>
          <cell r="DL555">
            <v>40816</v>
          </cell>
          <cell r="DM555">
            <v>92</v>
          </cell>
          <cell r="DT555">
            <v>999.9</v>
          </cell>
        </row>
        <row r="556">
          <cell r="W556">
            <v>763.32</v>
          </cell>
          <cell r="AF556">
            <v>39877</v>
          </cell>
          <cell r="AG556">
            <v>1488</v>
          </cell>
          <cell r="AH556">
            <v>681.54190221161423</v>
          </cell>
          <cell r="AM556">
            <v>341.21230000000003</v>
          </cell>
          <cell r="AO556">
            <v>260454.17283600004</v>
          </cell>
          <cell r="AQ556">
            <v>232550.48</v>
          </cell>
          <cell r="AU556">
            <v>0</v>
          </cell>
          <cell r="AW556">
            <v>0</v>
          </cell>
          <cell r="AY556">
            <v>130145.97200000001</v>
          </cell>
          <cell r="AZ556">
            <v>381.42227580893183</v>
          </cell>
          <cell r="BA556">
            <v>0</v>
          </cell>
          <cell r="BB556">
            <v>0</v>
          </cell>
          <cell r="BC556">
            <v>0</v>
          </cell>
          <cell r="BD556">
            <v>0</v>
          </cell>
          <cell r="BG556">
            <v>0</v>
          </cell>
          <cell r="BH556">
            <v>0</v>
          </cell>
          <cell r="BI556">
            <v>13331.13</v>
          </cell>
          <cell r="BJ556">
            <v>39.069898711154309</v>
          </cell>
          <cell r="BK556">
            <v>0</v>
          </cell>
          <cell r="BL556">
            <v>0</v>
          </cell>
          <cell r="BM556">
            <v>87288.940000000017</v>
          </cell>
          <cell r="BN556">
            <v>255.82002758986124</v>
          </cell>
          <cell r="BO556">
            <v>0</v>
          </cell>
          <cell r="BP556">
            <v>0</v>
          </cell>
          <cell r="BY556">
            <v>1382</v>
          </cell>
          <cell r="CF556">
            <v>60.752000000000002</v>
          </cell>
          <cell r="CG556">
            <v>2142.25</v>
          </cell>
          <cell r="CJ556">
            <v>0</v>
          </cell>
          <cell r="CK556">
            <v>0</v>
          </cell>
          <cell r="CL556">
            <v>0</v>
          </cell>
          <cell r="CM556">
            <v>0</v>
          </cell>
          <cell r="CN556">
            <v>0</v>
          </cell>
          <cell r="CO556">
            <v>0</v>
          </cell>
          <cell r="CX556">
            <v>0</v>
          </cell>
          <cell r="CY556">
            <v>0</v>
          </cell>
          <cell r="DB556">
            <v>0</v>
          </cell>
          <cell r="DC556">
            <v>0</v>
          </cell>
          <cell r="DJ556" t="str">
            <v>НКРКП</v>
          </cell>
          <cell r="DL556">
            <v>40816</v>
          </cell>
          <cell r="DM556">
            <v>92</v>
          </cell>
          <cell r="DT556">
            <v>999.9</v>
          </cell>
        </row>
        <row r="557">
          <cell r="W557">
            <v>338.75</v>
          </cell>
          <cell r="AF557">
            <v>39665</v>
          </cell>
          <cell r="AG557">
            <v>802</v>
          </cell>
          <cell r="AH557">
            <v>328.88069293467811</v>
          </cell>
          <cell r="AM557">
            <v>1937.4871000000001</v>
          </cell>
          <cell r="AO557">
            <v>656323.75512500003</v>
          </cell>
          <cell r="AQ557">
            <v>637202.1</v>
          </cell>
          <cell r="AU557">
            <v>0</v>
          </cell>
          <cell r="AW557">
            <v>0</v>
          </cell>
          <cell r="AY557">
            <v>293110.68732000003</v>
          </cell>
          <cell r="AZ557">
            <v>151.28394264921818</v>
          </cell>
          <cell r="BA557">
            <v>0</v>
          </cell>
          <cell r="BB557">
            <v>0</v>
          </cell>
          <cell r="BC557">
            <v>0</v>
          </cell>
          <cell r="BD557">
            <v>0</v>
          </cell>
          <cell r="BG557">
            <v>0</v>
          </cell>
          <cell r="BH557">
            <v>0</v>
          </cell>
          <cell r="BI557">
            <v>32776.910000000003</v>
          </cell>
          <cell r="BJ557">
            <v>16.91722747470164</v>
          </cell>
          <cell r="BK557">
            <v>0</v>
          </cell>
          <cell r="BL557">
            <v>0</v>
          </cell>
          <cell r="BM557">
            <v>198305.5</v>
          </cell>
          <cell r="BN557">
            <v>102.35190727205358</v>
          </cell>
          <cell r="BO557">
            <v>0</v>
          </cell>
          <cell r="BP557">
            <v>0</v>
          </cell>
          <cell r="BY557">
            <v>1650</v>
          </cell>
          <cell r="CF557">
            <v>403.00099999999998</v>
          </cell>
          <cell r="CG557">
            <v>727.32</v>
          </cell>
          <cell r="CJ557">
            <v>0</v>
          </cell>
          <cell r="CK557">
            <v>0</v>
          </cell>
          <cell r="CL557">
            <v>0</v>
          </cell>
          <cell r="CM557">
            <v>0</v>
          </cell>
          <cell r="CN557">
            <v>0</v>
          </cell>
          <cell r="CO557">
            <v>0</v>
          </cell>
          <cell r="CX557">
            <v>0</v>
          </cell>
          <cell r="CY557">
            <v>0</v>
          </cell>
          <cell r="DB557">
            <v>0</v>
          </cell>
          <cell r="DC557">
            <v>0</v>
          </cell>
          <cell r="DJ557" t="str">
            <v>НКРЕ</v>
          </cell>
          <cell r="DL557">
            <v>40526</v>
          </cell>
          <cell r="DM557">
            <v>1758</v>
          </cell>
          <cell r="DO557" t="str">
            <v>Тариф на теплову енергію</v>
          </cell>
          <cell r="DT557">
            <v>372.63</v>
          </cell>
        </row>
        <row r="558">
          <cell r="W558">
            <v>672.69</v>
          </cell>
          <cell r="AF558">
            <v>39875</v>
          </cell>
          <cell r="AG558">
            <v>1451</v>
          </cell>
          <cell r="AH558">
            <v>640.65619454609873</v>
          </cell>
          <cell r="AM558">
            <v>1651.5407</v>
          </cell>
          <cell r="AO558">
            <v>1110974.9134830001</v>
          </cell>
          <cell r="AQ558">
            <v>1058069.78</v>
          </cell>
          <cell r="AU558">
            <v>0</v>
          </cell>
          <cell r="AW558">
            <v>0</v>
          </cell>
          <cell r="AY558">
            <v>674091.09625000006</v>
          </cell>
          <cell r="AZ558">
            <v>408.15893683395149</v>
          </cell>
          <cell r="BA558">
            <v>0</v>
          </cell>
          <cell r="BB558">
            <v>0</v>
          </cell>
          <cell r="BC558">
            <v>0</v>
          </cell>
          <cell r="BD558">
            <v>0</v>
          </cell>
          <cell r="BG558">
            <v>0</v>
          </cell>
          <cell r="BH558">
            <v>0</v>
          </cell>
          <cell r="BI558">
            <v>116652.65</v>
          </cell>
          <cell r="BJ558">
            <v>70.63262201167673</v>
          </cell>
          <cell r="BK558">
            <v>0</v>
          </cell>
          <cell r="BL558">
            <v>0</v>
          </cell>
          <cell r="BM558">
            <v>178777.64</v>
          </cell>
          <cell r="BN558">
            <v>108.2490065185799</v>
          </cell>
          <cell r="BO558">
            <v>0</v>
          </cell>
          <cell r="BP558">
            <v>0</v>
          </cell>
          <cell r="BY558">
            <v>1650</v>
          </cell>
          <cell r="CF558">
            <v>314.66500000000002</v>
          </cell>
          <cell r="CG558">
            <v>2142.25</v>
          </cell>
          <cell r="CJ558">
            <v>0</v>
          </cell>
          <cell r="CK558">
            <v>0</v>
          </cell>
          <cell r="CL558">
            <v>0</v>
          </cell>
          <cell r="CM558">
            <v>0</v>
          </cell>
          <cell r="CN558">
            <v>0</v>
          </cell>
          <cell r="CO558">
            <v>0</v>
          </cell>
          <cell r="CX558">
            <v>0</v>
          </cell>
          <cell r="CY558">
            <v>0</v>
          </cell>
          <cell r="DB558">
            <v>0</v>
          </cell>
          <cell r="DC558">
            <v>0</v>
          </cell>
          <cell r="DJ558" t="str">
            <v>НКРКП</v>
          </cell>
          <cell r="DL558">
            <v>40816</v>
          </cell>
          <cell r="DM558">
            <v>92</v>
          </cell>
          <cell r="DT558">
            <v>979.38</v>
          </cell>
        </row>
        <row r="559">
          <cell r="W559">
            <v>231.62328379985743</v>
          </cell>
          <cell r="AF559">
            <v>39665</v>
          </cell>
          <cell r="AG559">
            <v>793</v>
          </cell>
          <cell r="AH559">
            <v>231.62328379985743</v>
          </cell>
          <cell r="AM559">
            <v>8490.4869999999992</v>
          </cell>
          <cell r="AO559">
            <v>1966594.48</v>
          </cell>
          <cell r="AQ559">
            <v>1966594.48</v>
          </cell>
          <cell r="AU559">
            <v>0</v>
          </cell>
          <cell r="AW559">
            <v>0</v>
          </cell>
          <cell r="AY559">
            <v>1046028.0367170001</v>
          </cell>
          <cell r="AZ559">
            <v>123.20000451293315</v>
          </cell>
          <cell r="BA559">
            <v>0</v>
          </cell>
          <cell r="BB559">
            <v>0</v>
          </cell>
          <cell r="BC559">
            <v>0</v>
          </cell>
          <cell r="BD559">
            <v>0</v>
          </cell>
          <cell r="BG559">
            <v>0</v>
          </cell>
          <cell r="BH559">
            <v>0</v>
          </cell>
          <cell r="BI559">
            <v>235435.58</v>
          </cell>
          <cell r="BJ559">
            <v>27.729337551544454</v>
          </cell>
          <cell r="BK559">
            <v>0</v>
          </cell>
          <cell r="BL559">
            <v>0</v>
          </cell>
          <cell r="BM559">
            <v>569756.44999999995</v>
          </cell>
          <cell r="BN559">
            <v>67.105273231087921</v>
          </cell>
          <cell r="BO559">
            <v>0</v>
          </cell>
          <cell r="BP559">
            <v>0</v>
          </cell>
          <cell r="BY559">
            <v>1805</v>
          </cell>
          <cell r="CF559">
            <v>1438.201</v>
          </cell>
          <cell r="CG559">
            <v>727.31700000000001</v>
          </cell>
          <cell r="CJ559">
            <v>0</v>
          </cell>
          <cell r="CK559">
            <v>0</v>
          </cell>
          <cell r="CL559">
            <v>0</v>
          </cell>
          <cell r="CM559">
            <v>0</v>
          </cell>
          <cell r="CN559">
            <v>0</v>
          </cell>
          <cell r="CO559">
            <v>0</v>
          </cell>
          <cell r="CX559">
            <v>0</v>
          </cell>
          <cell r="CY559">
            <v>0</v>
          </cell>
          <cell r="DB559">
            <v>0</v>
          </cell>
          <cell r="DC559">
            <v>0</v>
          </cell>
          <cell r="DJ559" t="str">
            <v>НКРЕ</v>
          </cell>
          <cell r="DL559">
            <v>40526</v>
          </cell>
          <cell r="DM559">
            <v>1758</v>
          </cell>
          <cell r="DO559" t="str">
            <v>Тариф на теплову енергію</v>
          </cell>
          <cell r="DT559">
            <v>254.78</v>
          </cell>
        </row>
        <row r="560">
          <cell r="W560">
            <v>573.17999999999995</v>
          </cell>
          <cell r="AF560">
            <v>39875</v>
          </cell>
          <cell r="AG560">
            <v>1448</v>
          </cell>
          <cell r="AH560">
            <v>483.92778534669213</v>
          </cell>
          <cell r="AM560">
            <v>5685.9762000000001</v>
          </cell>
          <cell r="AO560">
            <v>3259087.8383159996</v>
          </cell>
          <cell r="AQ560">
            <v>2751601.87</v>
          </cell>
          <cell r="AU560">
            <v>0</v>
          </cell>
          <cell r="AW560">
            <v>0</v>
          </cell>
          <cell r="AY560">
            <v>2063297.37625</v>
          </cell>
          <cell r="AZ560">
            <v>362.8747823900494</v>
          </cell>
          <cell r="BA560">
            <v>0</v>
          </cell>
          <cell r="BB560">
            <v>0</v>
          </cell>
          <cell r="BC560">
            <v>0</v>
          </cell>
          <cell r="BD560">
            <v>0</v>
          </cell>
          <cell r="BG560">
            <v>0</v>
          </cell>
          <cell r="BH560">
            <v>0</v>
          </cell>
          <cell r="BI560">
            <v>204737.71</v>
          </cell>
          <cell r="BJ560">
            <v>36.007486278257723</v>
          </cell>
          <cell r="BK560">
            <v>0</v>
          </cell>
          <cell r="BL560">
            <v>0</v>
          </cell>
          <cell r="BM560">
            <v>406300.43</v>
          </cell>
          <cell r="BN560">
            <v>71.456582952281792</v>
          </cell>
          <cell r="BO560">
            <v>0</v>
          </cell>
          <cell r="BP560">
            <v>0</v>
          </cell>
          <cell r="BY560">
            <v>1805</v>
          </cell>
          <cell r="CF560">
            <v>963.14499999999998</v>
          </cell>
          <cell r="CG560">
            <v>2142.25</v>
          </cell>
          <cell r="CJ560">
            <v>0</v>
          </cell>
          <cell r="CK560">
            <v>0</v>
          </cell>
          <cell r="CL560">
            <v>0</v>
          </cell>
          <cell r="CM560">
            <v>0</v>
          </cell>
          <cell r="CN560">
            <v>0</v>
          </cell>
          <cell r="CO560">
            <v>0</v>
          </cell>
          <cell r="CX560">
            <v>0</v>
          </cell>
          <cell r="CY560">
            <v>0</v>
          </cell>
          <cell r="DB560">
            <v>0</v>
          </cell>
          <cell r="DC560">
            <v>0</v>
          </cell>
          <cell r="DJ560" t="str">
            <v>НКРКП</v>
          </cell>
          <cell r="DL560">
            <v>40816</v>
          </cell>
          <cell r="DM560">
            <v>92</v>
          </cell>
          <cell r="DT560">
            <v>845.84</v>
          </cell>
        </row>
        <row r="561">
          <cell r="W561">
            <v>754.92</v>
          </cell>
          <cell r="AF561">
            <v>39875</v>
          </cell>
          <cell r="AG561">
            <v>1449</v>
          </cell>
          <cell r="AH561">
            <v>483.9278278268111</v>
          </cell>
          <cell r="AM561">
            <v>275.68520000000001</v>
          </cell>
          <cell r="AO561">
            <v>208120.27118399998</v>
          </cell>
          <cell r="AQ561">
            <v>133411.74</v>
          </cell>
          <cell r="AU561">
            <v>0</v>
          </cell>
          <cell r="AW561">
            <v>0</v>
          </cell>
          <cell r="AY561">
            <v>100038.7905</v>
          </cell>
          <cell r="AZ561">
            <v>362.87327176068936</v>
          </cell>
          <cell r="BA561">
            <v>0</v>
          </cell>
          <cell r="BB561">
            <v>0</v>
          </cell>
          <cell r="BC561">
            <v>0</v>
          </cell>
          <cell r="BD561">
            <v>0</v>
          </cell>
          <cell r="BG561">
            <v>0</v>
          </cell>
          <cell r="BH561">
            <v>0</v>
          </cell>
          <cell r="BI561">
            <v>9926.73</v>
          </cell>
          <cell r="BJ561">
            <v>36.007482447371132</v>
          </cell>
          <cell r="BK561">
            <v>0</v>
          </cell>
          <cell r="BL561">
            <v>0</v>
          </cell>
          <cell r="BM561">
            <v>19699.52</v>
          </cell>
          <cell r="BN561">
            <v>71.456574382665451</v>
          </cell>
          <cell r="BO561">
            <v>0</v>
          </cell>
          <cell r="BP561">
            <v>0</v>
          </cell>
          <cell r="BY561">
            <v>1805</v>
          </cell>
          <cell r="CF561">
            <v>46.698</v>
          </cell>
          <cell r="CG561">
            <v>2142.25</v>
          </cell>
          <cell r="CJ561">
            <v>0</v>
          </cell>
          <cell r="CK561">
            <v>0</v>
          </cell>
          <cell r="CL561">
            <v>0</v>
          </cell>
          <cell r="CM561">
            <v>0</v>
          </cell>
          <cell r="CN561">
            <v>0</v>
          </cell>
          <cell r="CO561">
            <v>0</v>
          </cell>
          <cell r="CX561">
            <v>0</v>
          </cell>
          <cell r="CY561">
            <v>0</v>
          </cell>
          <cell r="DB561">
            <v>0</v>
          </cell>
          <cell r="DC561">
            <v>0</v>
          </cell>
          <cell r="DJ561" t="str">
            <v>НКРКП</v>
          </cell>
          <cell r="DL561">
            <v>40816</v>
          </cell>
          <cell r="DM561">
            <v>92</v>
          </cell>
          <cell r="DT561">
            <v>999.9</v>
          </cell>
        </row>
        <row r="563">
          <cell r="W563">
            <v>616.84</v>
          </cell>
          <cell r="AF563">
            <v>39895</v>
          </cell>
          <cell r="AG563">
            <v>1572</v>
          </cell>
          <cell r="AH563">
            <v>550.75175982102496</v>
          </cell>
          <cell r="AM563">
            <v>237.3963</v>
          </cell>
          <cell r="AO563">
            <v>146435.533692</v>
          </cell>
          <cell r="AQ563">
            <v>130746.43</v>
          </cell>
          <cell r="AU563">
            <v>0</v>
          </cell>
          <cell r="AW563">
            <v>0</v>
          </cell>
          <cell r="AY563">
            <v>81568.52522499999</v>
          </cell>
          <cell r="AZ563">
            <v>343.5964470592001</v>
          </cell>
          <cell r="BA563">
            <v>0</v>
          </cell>
          <cell r="BB563">
            <v>0</v>
          </cell>
          <cell r="BC563">
            <v>0</v>
          </cell>
          <cell r="BD563">
            <v>0</v>
          </cell>
          <cell r="BG563">
            <v>0</v>
          </cell>
          <cell r="BH563">
            <v>0</v>
          </cell>
          <cell r="BI563">
            <v>937.7</v>
          </cell>
          <cell r="BJ563">
            <v>3.9499351927557425</v>
          </cell>
          <cell r="BK563">
            <v>0</v>
          </cell>
          <cell r="BL563">
            <v>0</v>
          </cell>
          <cell r="BM563">
            <v>41899.56</v>
          </cell>
          <cell r="BN563">
            <v>176.49626384235978</v>
          </cell>
          <cell r="BO563">
            <v>0</v>
          </cell>
          <cell r="BP563">
            <v>0</v>
          </cell>
          <cell r="BY563">
            <v>1350</v>
          </cell>
          <cell r="CF563">
            <v>38.076099999999997</v>
          </cell>
          <cell r="CG563">
            <v>2142.25</v>
          </cell>
          <cell r="CJ563">
            <v>0</v>
          </cell>
          <cell r="CK563">
            <v>0</v>
          </cell>
          <cell r="CL563">
            <v>0</v>
          </cell>
          <cell r="CM563">
            <v>0</v>
          </cell>
          <cell r="CN563">
            <v>0</v>
          </cell>
          <cell r="CO563">
            <v>0</v>
          </cell>
          <cell r="CX563">
            <v>0</v>
          </cell>
          <cell r="CY563">
            <v>0</v>
          </cell>
          <cell r="DB563">
            <v>0</v>
          </cell>
          <cell r="DC563">
            <v>0</v>
          </cell>
          <cell r="DJ563" t="str">
            <v>НКРКП</v>
          </cell>
          <cell r="DL563">
            <v>40816</v>
          </cell>
          <cell r="DM563">
            <v>92</v>
          </cell>
          <cell r="DT563">
            <v>875.02</v>
          </cell>
        </row>
        <row r="564">
          <cell r="W564">
            <v>631.76</v>
          </cell>
          <cell r="AF564">
            <v>39877</v>
          </cell>
          <cell r="AG564">
            <v>1489</v>
          </cell>
          <cell r="AH564">
            <v>564.0742353522719</v>
          </cell>
          <cell r="AM564">
            <v>716.95759999999996</v>
          </cell>
          <cell r="AO564">
            <v>452945.13337599998</v>
          </cell>
          <cell r="AQ564">
            <v>404417.31</v>
          </cell>
          <cell r="AU564">
            <v>0</v>
          </cell>
          <cell r="AW564">
            <v>0</v>
          </cell>
          <cell r="AY564">
            <v>270257.69099999999</v>
          </cell>
          <cell r="AZ564">
            <v>376.95073041976264</v>
          </cell>
          <cell r="BA564">
            <v>0</v>
          </cell>
          <cell r="BB564">
            <v>0</v>
          </cell>
          <cell r="BC564">
            <v>0</v>
          </cell>
          <cell r="BD564">
            <v>0</v>
          </cell>
          <cell r="BG564">
            <v>0</v>
          </cell>
          <cell r="BH564">
            <v>0</v>
          </cell>
          <cell r="BI564">
            <v>13607.81</v>
          </cell>
          <cell r="BJ564">
            <v>18.979936888875994</v>
          </cell>
          <cell r="BK564">
            <v>0</v>
          </cell>
          <cell r="BL564">
            <v>0</v>
          </cell>
          <cell r="BM564">
            <v>117039.28</v>
          </cell>
          <cell r="BN564">
            <v>163.24435364099637</v>
          </cell>
          <cell r="BO564">
            <v>0</v>
          </cell>
          <cell r="BP564">
            <v>0</v>
          </cell>
          <cell r="BY564">
            <v>1382</v>
          </cell>
          <cell r="CF564">
            <v>126.15600000000001</v>
          </cell>
          <cell r="CG564">
            <v>2142.25</v>
          </cell>
          <cell r="CJ564">
            <v>0</v>
          </cell>
          <cell r="CK564">
            <v>0</v>
          </cell>
          <cell r="CL564">
            <v>0</v>
          </cell>
          <cell r="CM564">
            <v>0</v>
          </cell>
          <cell r="CN564">
            <v>0</v>
          </cell>
          <cell r="CO564">
            <v>0</v>
          </cell>
          <cell r="CX564">
            <v>0</v>
          </cell>
          <cell r="CY564">
            <v>0</v>
          </cell>
          <cell r="DB564">
            <v>0</v>
          </cell>
          <cell r="DC564">
            <v>0</v>
          </cell>
          <cell r="DJ564" t="str">
            <v>НКРКП</v>
          </cell>
          <cell r="DL564">
            <v>40816</v>
          </cell>
          <cell r="DM564">
            <v>92</v>
          </cell>
          <cell r="DT564">
            <v>915.01</v>
          </cell>
        </row>
        <row r="568">
          <cell r="W568">
            <v>821.03</v>
          </cell>
          <cell r="AF568">
            <v>39895</v>
          </cell>
          <cell r="AG568">
            <v>1574</v>
          </cell>
          <cell r="AH568">
            <v>733.06843387711842</v>
          </cell>
          <cell r="AM568">
            <v>91.519000000000005</v>
          </cell>
          <cell r="AO568">
            <v>75139.844570000001</v>
          </cell>
          <cell r="AQ568">
            <v>67089.69</v>
          </cell>
          <cell r="AU568">
            <v>0</v>
          </cell>
          <cell r="AW568">
            <v>0</v>
          </cell>
          <cell r="AY568">
            <v>27966.216850000001</v>
          </cell>
          <cell r="AZ568">
            <v>305.57826079830414</v>
          </cell>
          <cell r="BA568">
            <v>0</v>
          </cell>
          <cell r="BB568">
            <v>0</v>
          </cell>
          <cell r="BC568">
            <v>0</v>
          </cell>
          <cell r="BD568">
            <v>0</v>
          </cell>
          <cell r="BG568">
            <v>0</v>
          </cell>
          <cell r="BH568">
            <v>0</v>
          </cell>
          <cell r="BI568">
            <v>358.83</v>
          </cell>
          <cell r="BJ568">
            <v>3.9208251838416062</v>
          </cell>
          <cell r="BK568">
            <v>0</v>
          </cell>
          <cell r="BL568">
            <v>0</v>
          </cell>
          <cell r="BM568">
            <v>28001.19</v>
          </cell>
          <cell r="BN568">
            <v>305.96040166522795</v>
          </cell>
          <cell r="BO568">
            <v>0</v>
          </cell>
          <cell r="BP568">
            <v>0</v>
          </cell>
          <cell r="BY568">
            <v>1350</v>
          </cell>
          <cell r="CF568">
            <v>13.054600000000001</v>
          </cell>
          <cell r="CG568">
            <v>2142.25</v>
          </cell>
          <cell r="CJ568">
            <v>0</v>
          </cell>
          <cell r="CK568">
            <v>0</v>
          </cell>
          <cell r="CL568">
            <v>0</v>
          </cell>
          <cell r="CM568">
            <v>0</v>
          </cell>
          <cell r="CN568">
            <v>0</v>
          </cell>
          <cell r="CO568">
            <v>0</v>
          </cell>
          <cell r="CX568">
            <v>0</v>
          </cell>
          <cell r="CY568">
            <v>0</v>
          </cell>
          <cell r="DB568">
            <v>0</v>
          </cell>
          <cell r="DC568">
            <v>0</v>
          </cell>
          <cell r="DJ568" t="str">
            <v>НКРКП</v>
          </cell>
          <cell r="DL568">
            <v>40816</v>
          </cell>
          <cell r="DM568">
            <v>92</v>
          </cell>
          <cell r="DT568">
            <v>999.9</v>
          </cell>
        </row>
        <row r="569">
          <cell r="W569">
            <v>642.51</v>
          </cell>
          <cell r="AF569">
            <v>39895</v>
          </cell>
          <cell r="AG569">
            <v>1573</v>
          </cell>
          <cell r="AH569">
            <v>573.67180028716018</v>
          </cell>
          <cell r="AM569">
            <v>418.37270000000001</v>
          </cell>
          <cell r="AO569">
            <v>268808.64347700001</v>
          </cell>
          <cell r="AQ569">
            <v>240008.62</v>
          </cell>
          <cell r="AU569">
            <v>0</v>
          </cell>
          <cell r="AW569">
            <v>0</v>
          </cell>
          <cell r="AY569">
            <v>136650.91412500001</v>
          </cell>
          <cell r="AZ569">
            <v>326.6248350454033</v>
          </cell>
          <cell r="BA569">
            <v>0</v>
          </cell>
          <cell r="BB569">
            <v>0</v>
          </cell>
          <cell r="BC569">
            <v>0</v>
          </cell>
          <cell r="BD569">
            <v>0</v>
          </cell>
          <cell r="BG569">
            <v>0</v>
          </cell>
          <cell r="BH569">
            <v>0</v>
          </cell>
          <cell r="BI569">
            <v>9450.2900000000009</v>
          </cell>
          <cell r="BJ569">
            <v>22.588209029891292</v>
          </cell>
          <cell r="BK569">
            <v>0</v>
          </cell>
          <cell r="BL569">
            <v>0</v>
          </cell>
          <cell r="BM569">
            <v>85234.48</v>
          </cell>
          <cell r="BN569">
            <v>203.72858936541508</v>
          </cell>
          <cell r="BO569">
            <v>0</v>
          </cell>
          <cell r="BP569">
            <v>0</v>
          </cell>
          <cell r="BY569">
            <v>1350</v>
          </cell>
          <cell r="CF569">
            <v>63.788499999999999</v>
          </cell>
          <cell r="CG569">
            <v>2142.25</v>
          </cell>
          <cell r="CJ569">
            <v>0</v>
          </cell>
          <cell r="CK569">
            <v>0</v>
          </cell>
          <cell r="CL569">
            <v>0</v>
          </cell>
          <cell r="CM569">
            <v>0</v>
          </cell>
          <cell r="CN569">
            <v>0</v>
          </cell>
          <cell r="CO569">
            <v>0</v>
          </cell>
          <cell r="CX569">
            <v>0</v>
          </cell>
          <cell r="CY569">
            <v>0</v>
          </cell>
          <cell r="DB569">
            <v>0</v>
          </cell>
          <cell r="DC569">
            <v>0</v>
          </cell>
          <cell r="DJ569" t="str">
            <v>НКРКП</v>
          </cell>
          <cell r="DL569">
            <v>40816</v>
          </cell>
          <cell r="DM569">
            <v>92</v>
          </cell>
          <cell r="DT569">
            <v>887.93</v>
          </cell>
        </row>
        <row r="570">
          <cell r="W570">
            <v>749.15</v>
          </cell>
          <cell r="AF570">
            <v>39875</v>
          </cell>
          <cell r="AG570">
            <v>1450</v>
          </cell>
          <cell r="AH570">
            <v>592.68512756384087</v>
          </cell>
          <cell r="AM570">
            <v>407.5136</v>
          </cell>
          <cell r="AO570">
            <v>305288.81344</v>
          </cell>
          <cell r="AQ570">
            <v>241527.25</v>
          </cell>
          <cell r="AU570">
            <v>0</v>
          </cell>
          <cell r="AW570">
            <v>0</v>
          </cell>
          <cell r="AY570">
            <v>167742.45950000003</v>
          </cell>
          <cell r="AZ570">
            <v>411.62419978130799</v>
          </cell>
          <cell r="BA570">
            <v>0</v>
          </cell>
          <cell r="BB570">
            <v>0</v>
          </cell>
          <cell r="BC570">
            <v>0</v>
          </cell>
          <cell r="BD570">
            <v>0</v>
          </cell>
          <cell r="BG570">
            <v>0</v>
          </cell>
          <cell r="BH570">
            <v>0</v>
          </cell>
          <cell r="BI570">
            <v>15749.47</v>
          </cell>
          <cell r="BJ570">
            <v>38.647716297075725</v>
          </cell>
          <cell r="BK570">
            <v>0</v>
          </cell>
          <cell r="BL570">
            <v>0</v>
          </cell>
          <cell r="BM570">
            <v>51773.07</v>
          </cell>
          <cell r="BN570">
            <v>127.04623845682696</v>
          </cell>
          <cell r="BO570">
            <v>0</v>
          </cell>
          <cell r="BP570">
            <v>0</v>
          </cell>
          <cell r="BY570">
            <v>1630</v>
          </cell>
          <cell r="CF570">
            <v>78.302000000000007</v>
          </cell>
          <cell r="CG570">
            <v>2142.25</v>
          </cell>
          <cell r="CJ570">
            <v>0</v>
          </cell>
          <cell r="CK570">
            <v>0</v>
          </cell>
          <cell r="CL570">
            <v>0</v>
          </cell>
          <cell r="CM570">
            <v>0</v>
          </cell>
          <cell r="CN570">
            <v>0</v>
          </cell>
          <cell r="CO570">
            <v>0</v>
          </cell>
          <cell r="CX570">
            <v>0</v>
          </cell>
          <cell r="CY570">
            <v>0</v>
          </cell>
          <cell r="DB570">
            <v>0</v>
          </cell>
          <cell r="DC570">
            <v>0</v>
          </cell>
          <cell r="DJ570" t="str">
            <v>НКРКП</v>
          </cell>
          <cell r="DL570">
            <v>40816</v>
          </cell>
          <cell r="DM570">
            <v>92</v>
          </cell>
          <cell r="DT570">
            <v>999.9</v>
          </cell>
        </row>
        <row r="571">
          <cell r="W571">
            <v>198.26</v>
          </cell>
          <cell r="AF571">
            <v>39769</v>
          </cell>
          <cell r="AG571">
            <v>1087</v>
          </cell>
          <cell r="AH571">
            <v>198.25898828026558</v>
          </cell>
          <cell r="AM571">
            <v>14512.8374</v>
          </cell>
          <cell r="AO571">
            <v>2877315.142924</v>
          </cell>
          <cell r="AQ571">
            <v>2877300.46</v>
          </cell>
          <cell r="AU571">
            <v>0</v>
          </cell>
          <cell r="AW571">
            <v>0</v>
          </cell>
          <cell r="AY571">
            <v>1654551.6237899999</v>
          </cell>
          <cell r="AZ571">
            <v>114.00607463499865</v>
          </cell>
          <cell r="BA571">
            <v>0</v>
          </cell>
          <cell r="BB571">
            <v>0</v>
          </cell>
          <cell r="BC571">
            <v>0</v>
          </cell>
          <cell r="BD571">
            <v>0</v>
          </cell>
          <cell r="BG571">
            <v>0</v>
          </cell>
          <cell r="BH571">
            <v>0</v>
          </cell>
          <cell r="BI571">
            <v>353268.56</v>
          </cell>
          <cell r="BJ571">
            <v>24.341798248218502</v>
          </cell>
          <cell r="BK571">
            <v>0</v>
          </cell>
          <cell r="BL571">
            <v>0</v>
          </cell>
          <cell r="BM571">
            <v>806705.04</v>
          </cell>
          <cell r="BN571">
            <v>55.585618288536743</v>
          </cell>
          <cell r="BO571">
            <v>0</v>
          </cell>
          <cell r="BP571">
            <v>0</v>
          </cell>
          <cell r="BY571">
            <v>1460</v>
          </cell>
          <cell r="CF571">
            <v>2274.87</v>
          </cell>
          <cell r="CG571">
            <v>727.31700000000001</v>
          </cell>
          <cell r="CJ571">
            <v>0</v>
          </cell>
          <cell r="CK571">
            <v>0</v>
          </cell>
          <cell r="CL571">
            <v>0</v>
          </cell>
          <cell r="CM571">
            <v>0</v>
          </cell>
          <cell r="CN571">
            <v>0</v>
          </cell>
          <cell r="CO571">
            <v>0</v>
          </cell>
          <cell r="CX571">
            <v>0</v>
          </cell>
          <cell r="CY571">
            <v>0</v>
          </cell>
          <cell r="DB571">
            <v>0</v>
          </cell>
          <cell r="DC571">
            <v>0</v>
          </cell>
          <cell r="DJ571" t="str">
            <v>НКРЕ</v>
          </cell>
          <cell r="DL571">
            <v>40526</v>
          </cell>
          <cell r="DM571">
            <v>1758</v>
          </cell>
          <cell r="DO571" t="str">
            <v>Тариф на теплову енергію</v>
          </cell>
          <cell r="DT571">
            <v>218.09</v>
          </cell>
        </row>
        <row r="572">
          <cell r="W572">
            <v>490.51</v>
          </cell>
          <cell r="AF572">
            <v>39888</v>
          </cell>
          <cell r="AG572">
            <v>1528</v>
          </cell>
          <cell r="AH572">
            <v>426.53032423623358</v>
          </cell>
          <cell r="AM572">
            <v>1296.0210999999999</v>
          </cell>
          <cell r="AO572">
            <v>635711.30976099998</v>
          </cell>
          <cell r="AQ572">
            <v>552792.30000000005</v>
          </cell>
          <cell r="AU572">
            <v>0</v>
          </cell>
          <cell r="AW572">
            <v>0</v>
          </cell>
          <cell r="AY572">
            <v>435198.08750000002</v>
          </cell>
          <cell r="AZ572">
            <v>335.79552639999463</v>
          </cell>
          <cell r="BA572">
            <v>0</v>
          </cell>
          <cell r="BB572">
            <v>0</v>
          </cell>
          <cell r="BC572">
            <v>0</v>
          </cell>
          <cell r="BD572">
            <v>0</v>
          </cell>
          <cell r="BG572">
            <v>0</v>
          </cell>
          <cell r="BH572">
            <v>0</v>
          </cell>
          <cell r="BI572">
            <v>38422.25</v>
          </cell>
          <cell r="BJ572">
            <v>29.646315171874903</v>
          </cell>
          <cell r="BK572">
            <v>0</v>
          </cell>
          <cell r="BL572">
            <v>0</v>
          </cell>
          <cell r="BM572">
            <v>73565.960000000006</v>
          </cell>
          <cell r="BN572">
            <v>56.762933875073493</v>
          </cell>
          <cell r="BO572">
            <v>0</v>
          </cell>
          <cell r="BP572">
            <v>0</v>
          </cell>
          <cell r="BY572">
            <v>1460</v>
          </cell>
          <cell r="CF572">
            <v>203.15</v>
          </cell>
          <cell r="CG572">
            <v>2142.25</v>
          </cell>
          <cell r="CJ572">
            <v>0</v>
          </cell>
          <cell r="CK572">
            <v>0</v>
          </cell>
          <cell r="CL572">
            <v>0</v>
          </cell>
          <cell r="CM572">
            <v>0</v>
          </cell>
          <cell r="CN572">
            <v>0</v>
          </cell>
          <cell r="CO572">
            <v>0</v>
          </cell>
          <cell r="CX572">
            <v>0</v>
          </cell>
          <cell r="CY572">
            <v>0</v>
          </cell>
          <cell r="DB572">
            <v>0</v>
          </cell>
          <cell r="DC572">
            <v>0</v>
          </cell>
          <cell r="DJ572" t="str">
            <v>НКРКП</v>
          </cell>
          <cell r="DL572">
            <v>40816</v>
          </cell>
          <cell r="DM572">
            <v>92</v>
          </cell>
          <cell r="DT572">
            <v>742.83</v>
          </cell>
        </row>
        <row r="573">
          <cell r="W573">
            <v>639.79</v>
          </cell>
          <cell r="AF573">
            <v>39888</v>
          </cell>
          <cell r="AG573">
            <v>1529</v>
          </cell>
          <cell r="AH573">
            <v>426.52963704882382</v>
          </cell>
          <cell r="AM573">
            <v>1331.1818000000001</v>
          </cell>
          <cell r="AO573">
            <v>851676.80382200005</v>
          </cell>
          <cell r="AQ573">
            <v>567788.49</v>
          </cell>
          <cell r="AU573">
            <v>0</v>
          </cell>
          <cell r="AW573">
            <v>0</v>
          </cell>
          <cell r="AY573">
            <v>447004.02724999998</v>
          </cell>
          <cell r="AZ573">
            <v>335.79487583889738</v>
          </cell>
          <cell r="BA573">
            <v>0</v>
          </cell>
          <cell r="BB573">
            <v>0</v>
          </cell>
          <cell r="BC573">
            <v>0</v>
          </cell>
          <cell r="BD573">
            <v>0</v>
          </cell>
          <cell r="BG573">
            <v>0</v>
          </cell>
          <cell r="BH573">
            <v>0</v>
          </cell>
          <cell r="BI573">
            <v>39464.589999999997</v>
          </cell>
          <cell r="BJ573">
            <v>29.646281221693382</v>
          </cell>
          <cell r="BK573">
            <v>0</v>
          </cell>
          <cell r="BL573">
            <v>0</v>
          </cell>
          <cell r="BM573">
            <v>75561.790000000008</v>
          </cell>
          <cell r="BN573">
            <v>56.762938014927791</v>
          </cell>
          <cell r="BO573">
            <v>0</v>
          </cell>
          <cell r="BP573">
            <v>0</v>
          </cell>
          <cell r="BY573">
            <v>1460</v>
          </cell>
          <cell r="CF573">
            <v>208.661</v>
          </cell>
          <cell r="CG573">
            <v>2142.25</v>
          </cell>
          <cell r="CJ573">
            <v>0</v>
          </cell>
          <cell r="CK573">
            <v>0</v>
          </cell>
          <cell r="CL573">
            <v>0</v>
          </cell>
          <cell r="CM573">
            <v>0</v>
          </cell>
          <cell r="CN573">
            <v>0</v>
          </cell>
          <cell r="CO573">
            <v>0</v>
          </cell>
          <cell r="CX573">
            <v>0</v>
          </cell>
          <cell r="CY573">
            <v>0</v>
          </cell>
          <cell r="DB573">
            <v>0</v>
          </cell>
          <cell r="DC573">
            <v>0</v>
          </cell>
          <cell r="DJ573" t="str">
            <v>НКРКП</v>
          </cell>
          <cell r="DL573">
            <v>40816</v>
          </cell>
          <cell r="DM573">
            <v>92</v>
          </cell>
          <cell r="DT573">
            <v>892.11</v>
          </cell>
        </row>
        <row r="574">
          <cell r="W574">
            <v>282.2</v>
          </cell>
          <cell r="AF574">
            <v>39895</v>
          </cell>
          <cell r="AG574">
            <v>1567</v>
          </cell>
          <cell r="AH574">
            <v>282.20006954841796</v>
          </cell>
          <cell r="AM574">
            <v>689.87909999999999</v>
          </cell>
          <cell r="AO574">
            <v>194683.88201999999</v>
          </cell>
          <cell r="AQ574">
            <v>194683.93</v>
          </cell>
          <cell r="AU574">
            <v>0</v>
          </cell>
          <cell r="AW574">
            <v>0</v>
          </cell>
          <cell r="AY574">
            <v>84362.792316000006</v>
          </cell>
          <cell r="AZ574">
            <v>122.28634309402909</v>
          </cell>
          <cell r="BA574">
            <v>0</v>
          </cell>
          <cell r="BB574">
            <v>0</v>
          </cell>
          <cell r="BC574">
            <v>0</v>
          </cell>
          <cell r="BD574">
            <v>0</v>
          </cell>
          <cell r="BG574">
            <v>0</v>
          </cell>
          <cell r="BH574">
            <v>0</v>
          </cell>
          <cell r="BI574">
            <v>13287.08</v>
          </cell>
          <cell r="BJ574">
            <v>19.26001237028343</v>
          </cell>
          <cell r="BK574">
            <v>0</v>
          </cell>
          <cell r="BL574">
            <v>0</v>
          </cell>
          <cell r="BM574">
            <v>86554.31</v>
          </cell>
          <cell r="BN574">
            <v>125.4630122872254</v>
          </cell>
          <cell r="BO574">
            <v>0</v>
          </cell>
          <cell r="BP574">
            <v>0</v>
          </cell>
          <cell r="BY574">
            <v>1526</v>
          </cell>
          <cell r="CF574">
            <v>115.9913</v>
          </cell>
          <cell r="CG574">
            <v>727.32</v>
          </cell>
          <cell r="CJ574">
            <v>0</v>
          </cell>
          <cell r="CK574">
            <v>0</v>
          </cell>
          <cell r="CL574">
            <v>0</v>
          </cell>
          <cell r="CM574">
            <v>0</v>
          </cell>
          <cell r="CN574">
            <v>0</v>
          </cell>
          <cell r="CO574">
            <v>0</v>
          </cell>
          <cell r="CX574">
            <v>0</v>
          </cell>
          <cell r="CY574">
            <v>0</v>
          </cell>
          <cell r="DB574">
            <v>0</v>
          </cell>
          <cell r="DC574">
            <v>0</v>
          </cell>
          <cell r="DJ574" t="str">
            <v>НКРЕ</v>
          </cell>
          <cell r="DL574">
            <v>40526</v>
          </cell>
          <cell r="DM574">
            <v>1758</v>
          </cell>
          <cell r="DO574" t="str">
            <v>Тариф на теплову енергію</v>
          </cell>
          <cell r="DT574">
            <v>310.42</v>
          </cell>
        </row>
        <row r="575">
          <cell r="W575">
            <v>581.27</v>
          </cell>
          <cell r="AF575">
            <v>39895</v>
          </cell>
          <cell r="AG575">
            <v>1568</v>
          </cell>
          <cell r="AH575">
            <v>518.99166885282114</v>
          </cell>
          <cell r="AM575">
            <v>7794.5087999999996</v>
          </cell>
          <cell r="AO575">
            <v>4530714.1301759994</v>
          </cell>
          <cell r="AQ575">
            <v>4045285.13</v>
          </cell>
          <cell r="AU575">
            <v>0</v>
          </cell>
          <cell r="AW575">
            <v>0</v>
          </cell>
          <cell r="AY575">
            <v>2795931.6662749997</v>
          </cell>
          <cell r="AZ575">
            <v>358.70530626317338</v>
          </cell>
          <cell r="BA575">
            <v>0</v>
          </cell>
          <cell r="BB575">
            <v>0</v>
          </cell>
          <cell r="BC575">
            <v>0</v>
          </cell>
          <cell r="BD575">
            <v>0</v>
          </cell>
          <cell r="BG575">
            <v>0</v>
          </cell>
          <cell r="BH575">
            <v>0</v>
          </cell>
          <cell r="BI575">
            <v>143389.17000000001</v>
          </cell>
          <cell r="BJ575">
            <v>18.396177832270844</v>
          </cell>
          <cell r="BK575">
            <v>0</v>
          </cell>
          <cell r="BL575">
            <v>0</v>
          </cell>
          <cell r="BM575">
            <v>987560.28</v>
          </cell>
          <cell r="BN575">
            <v>126.69948874777074</v>
          </cell>
          <cell r="BO575">
            <v>0</v>
          </cell>
          <cell r="BP575">
            <v>0</v>
          </cell>
          <cell r="BY575">
            <v>1526</v>
          </cell>
          <cell r="CF575">
            <v>1305.1378999999999</v>
          </cell>
          <cell r="CG575">
            <v>2142.25</v>
          </cell>
          <cell r="CJ575">
            <v>0</v>
          </cell>
          <cell r="CK575">
            <v>0</v>
          </cell>
          <cell r="CL575">
            <v>0</v>
          </cell>
          <cell r="CM575">
            <v>0</v>
          </cell>
          <cell r="CN575">
            <v>0</v>
          </cell>
          <cell r="CO575">
            <v>0</v>
          </cell>
          <cell r="CX575">
            <v>0</v>
          </cell>
          <cell r="CY575">
            <v>0</v>
          </cell>
          <cell r="DB575">
            <v>0</v>
          </cell>
          <cell r="DC575">
            <v>0</v>
          </cell>
          <cell r="DJ575" t="str">
            <v>НКРКП</v>
          </cell>
          <cell r="DL575">
            <v>40816</v>
          </cell>
          <cell r="DM575">
            <v>92</v>
          </cell>
          <cell r="DT575">
            <v>850.81</v>
          </cell>
        </row>
        <row r="576">
          <cell r="W576">
            <v>646.08000000000004</v>
          </cell>
          <cell r="AF576">
            <v>39895</v>
          </cell>
          <cell r="AG576">
            <v>1569</v>
          </cell>
          <cell r="AH576">
            <v>521.70598363842669</v>
          </cell>
          <cell r="AM576">
            <v>378.08100000000002</v>
          </cell>
          <cell r="AO576">
            <v>244270.57248000003</v>
          </cell>
          <cell r="AQ576">
            <v>197247.12</v>
          </cell>
          <cell r="AU576">
            <v>0</v>
          </cell>
          <cell r="AW576">
            <v>0</v>
          </cell>
          <cell r="AY576">
            <v>136360.63925000001</v>
          </cell>
          <cell r="AZ576">
            <v>360.66514648977335</v>
          </cell>
          <cell r="BA576">
            <v>0</v>
          </cell>
          <cell r="BB576">
            <v>0</v>
          </cell>
          <cell r="BC576">
            <v>0</v>
          </cell>
          <cell r="BD576">
            <v>0</v>
          </cell>
          <cell r="BG576">
            <v>0</v>
          </cell>
          <cell r="BH576">
            <v>0</v>
          </cell>
          <cell r="BI576">
            <v>7240.5</v>
          </cell>
          <cell r="BJ576">
            <v>19.150658192292127</v>
          </cell>
          <cell r="BK576">
            <v>0</v>
          </cell>
          <cell r="BL576">
            <v>0</v>
          </cell>
          <cell r="BM576">
            <v>47902.66</v>
          </cell>
          <cell r="BN576">
            <v>126.69946387149844</v>
          </cell>
          <cell r="BO576">
            <v>0</v>
          </cell>
          <cell r="BP576">
            <v>0</v>
          </cell>
          <cell r="BY576">
            <v>1526</v>
          </cell>
          <cell r="CF576">
            <v>63.652999999999999</v>
          </cell>
          <cell r="CG576">
            <v>2142.25</v>
          </cell>
          <cell r="CJ576">
            <v>0</v>
          </cell>
          <cell r="CK576">
            <v>0</v>
          </cell>
          <cell r="CL576">
            <v>0</v>
          </cell>
          <cell r="CM576">
            <v>0</v>
          </cell>
          <cell r="CN576">
            <v>0</v>
          </cell>
          <cell r="CO576">
            <v>0</v>
          </cell>
          <cell r="CX576">
            <v>0</v>
          </cell>
          <cell r="CY576">
            <v>0</v>
          </cell>
          <cell r="DB576">
            <v>0</v>
          </cell>
          <cell r="DC576">
            <v>0</v>
          </cell>
          <cell r="DJ576" t="str">
            <v>НКРКП</v>
          </cell>
          <cell r="DL576">
            <v>40816</v>
          </cell>
          <cell r="DM576">
            <v>92</v>
          </cell>
          <cell r="DT576">
            <v>917.09</v>
          </cell>
        </row>
        <row r="577">
          <cell r="W577">
            <v>301.33999999999997</v>
          </cell>
          <cell r="AF577">
            <v>38961</v>
          </cell>
          <cell r="AG577" t="str">
            <v>Кошторис планових витрат на 2006 р. по однобродівській селищній раді (536)</v>
          </cell>
          <cell r="AH577">
            <v>286.99958618664317</v>
          </cell>
          <cell r="AM577">
            <v>149.82599999999999</v>
          </cell>
          <cell r="AO577">
            <v>45148.566839999992</v>
          </cell>
          <cell r="AQ577">
            <v>43000</v>
          </cell>
          <cell r="AU577">
            <v>0</v>
          </cell>
          <cell r="AW577">
            <v>0</v>
          </cell>
          <cell r="AY577">
            <v>7525.0882000000001</v>
          </cell>
          <cell r="AZ577">
            <v>50.225516265534694</v>
          </cell>
          <cell r="BA577">
            <v>0</v>
          </cell>
          <cell r="BB577">
            <v>0</v>
          </cell>
          <cell r="BC577">
            <v>0</v>
          </cell>
          <cell r="BD577">
            <v>0</v>
          </cell>
          <cell r="BG577">
            <v>0</v>
          </cell>
          <cell r="BH577">
            <v>0</v>
          </cell>
          <cell r="BI577">
            <v>8500</v>
          </cell>
          <cell r="BJ577">
            <v>56.732476339220163</v>
          </cell>
          <cell r="BK577">
            <v>0</v>
          </cell>
          <cell r="BL577">
            <v>0</v>
          </cell>
          <cell r="BM577">
            <v>19100</v>
          </cell>
          <cell r="BN577">
            <v>127.48121153871826</v>
          </cell>
          <cell r="BO577">
            <v>0</v>
          </cell>
          <cell r="BP577">
            <v>0</v>
          </cell>
          <cell r="BY577">
            <v>990</v>
          </cell>
          <cell r="CF577">
            <v>29.638000000000002</v>
          </cell>
          <cell r="CG577">
            <v>253.9</v>
          </cell>
          <cell r="CJ577">
            <v>0</v>
          </cell>
          <cell r="CK577">
            <v>0</v>
          </cell>
          <cell r="CL577">
            <v>0</v>
          </cell>
          <cell r="CM577">
            <v>0</v>
          </cell>
          <cell r="CN577">
            <v>0</v>
          </cell>
          <cell r="CO577">
            <v>0</v>
          </cell>
          <cell r="CX577">
            <v>0</v>
          </cell>
          <cell r="CY577">
            <v>0</v>
          </cell>
          <cell r="DB577">
            <v>0</v>
          </cell>
          <cell r="DC577">
            <v>0</v>
          </cell>
          <cell r="DJ577" t="str">
            <v>НКРЕ</v>
          </cell>
          <cell r="DL577">
            <v>40526</v>
          </cell>
          <cell r="DM577">
            <v>1758</v>
          </cell>
          <cell r="DO577" t="str">
            <v>Тариф на теплову енергію</v>
          </cell>
          <cell r="DT577">
            <v>331.49</v>
          </cell>
        </row>
        <row r="578">
          <cell r="W578">
            <v>747.4</v>
          </cell>
          <cell r="AF578">
            <v>39335</v>
          </cell>
          <cell r="AG578">
            <v>136</v>
          </cell>
          <cell r="AH578">
            <v>533.85656231628457</v>
          </cell>
          <cell r="AM578">
            <v>1360.8</v>
          </cell>
          <cell r="AO578">
            <v>1017061.9199999999</v>
          </cell>
          <cell r="AQ578">
            <v>726472.01</v>
          </cell>
          <cell r="AU578">
            <v>0</v>
          </cell>
          <cell r="AW578">
            <v>0</v>
          </cell>
          <cell r="AY578">
            <v>327172.85639999999</v>
          </cell>
          <cell r="AZ578">
            <v>240.4268492063492</v>
          </cell>
          <cell r="BA578">
            <v>0</v>
          </cell>
          <cell r="BB578">
            <v>0</v>
          </cell>
          <cell r="BC578">
            <v>0</v>
          </cell>
          <cell r="BD578">
            <v>0</v>
          </cell>
          <cell r="BG578">
            <v>0</v>
          </cell>
          <cell r="BH578">
            <v>0</v>
          </cell>
          <cell r="BI578">
            <v>173307.6</v>
          </cell>
          <cell r="BJ578">
            <v>127.35714285714286</v>
          </cell>
          <cell r="BK578">
            <v>0</v>
          </cell>
          <cell r="BL578">
            <v>0</v>
          </cell>
          <cell r="BM578">
            <v>190917.49</v>
          </cell>
          <cell r="BN578">
            <v>140.29797912992356</v>
          </cell>
          <cell r="BO578">
            <v>0</v>
          </cell>
          <cell r="BP578">
            <v>0</v>
          </cell>
          <cell r="BY578">
            <v>1153</v>
          </cell>
          <cell r="CF578">
            <v>393.85199999999998</v>
          </cell>
          <cell r="CG578">
            <v>830.7</v>
          </cell>
          <cell r="CJ578">
            <v>0</v>
          </cell>
          <cell r="CK578">
            <v>0</v>
          </cell>
          <cell r="CL578">
            <v>0</v>
          </cell>
          <cell r="CM578">
            <v>0</v>
          </cell>
          <cell r="CN578">
            <v>0</v>
          </cell>
          <cell r="CO578">
            <v>0</v>
          </cell>
          <cell r="CX578">
            <v>0</v>
          </cell>
          <cell r="CY578">
            <v>0</v>
          </cell>
          <cell r="DB578">
            <v>0</v>
          </cell>
          <cell r="DC578">
            <v>0</v>
          </cell>
          <cell r="DJ578" t="str">
            <v>НКРКП</v>
          </cell>
          <cell r="DL578">
            <v>40816</v>
          </cell>
          <cell r="DM578">
            <v>92</v>
          </cell>
          <cell r="DT578">
            <v>999.9</v>
          </cell>
        </row>
        <row r="579">
          <cell r="AF579">
            <v>39861</v>
          </cell>
          <cell r="AG579">
            <v>17</v>
          </cell>
          <cell r="AM579">
            <v>1726.9601000000002</v>
          </cell>
          <cell r="AO579">
            <v>576338.39417300012</v>
          </cell>
          <cell r="AQ579">
            <v>540181.0452020982</v>
          </cell>
          <cell r="AU579">
            <v>0</v>
          </cell>
          <cell r="AW579">
            <v>0</v>
          </cell>
          <cell r="AY579">
            <v>502319.63204879209</v>
          </cell>
          <cell r="AZ579">
            <v>290.86927488874352</v>
          </cell>
          <cell r="BA579">
            <v>0</v>
          </cell>
          <cell r="BB579">
            <v>0</v>
          </cell>
          <cell r="BG579">
            <v>0</v>
          </cell>
          <cell r="BH579">
            <v>0</v>
          </cell>
          <cell r="BI579">
            <v>37861.413153306072</v>
          </cell>
          <cell r="BJ579">
            <v>21.923733590200531</v>
          </cell>
          <cell r="BK579">
            <v>0</v>
          </cell>
          <cell r="BL579">
            <v>0</v>
          </cell>
          <cell r="BO579">
            <v>0</v>
          </cell>
          <cell r="BP579">
            <v>0</v>
          </cell>
          <cell r="CF579">
            <v>234.48226493116681</v>
          </cell>
          <cell r="CG579">
            <v>2142.25</v>
          </cell>
          <cell r="CJ579">
            <v>0</v>
          </cell>
          <cell r="CK579">
            <v>0</v>
          </cell>
          <cell r="CL579">
            <v>0</v>
          </cell>
          <cell r="CM579">
            <v>0</v>
          </cell>
          <cell r="CN579">
            <v>0</v>
          </cell>
          <cell r="CO579">
            <v>0</v>
          </cell>
          <cell r="CX579">
            <v>0</v>
          </cell>
          <cell r="CY579">
            <v>0</v>
          </cell>
          <cell r="DJ579" t="str">
            <v>НКРКП</v>
          </cell>
          <cell r="DL579">
            <v>40816</v>
          </cell>
          <cell r="DM579">
            <v>161</v>
          </cell>
        </row>
        <row r="580">
          <cell r="AF580">
            <v>39861</v>
          </cell>
          <cell r="AG580">
            <v>17</v>
          </cell>
          <cell r="AM580">
            <v>117.07490000000001</v>
          </cell>
          <cell r="AO580">
            <v>43186.589112000001</v>
          </cell>
          <cell r="AQ580">
            <v>36491.224793717018</v>
          </cell>
          <cell r="AU580">
            <v>0</v>
          </cell>
          <cell r="AW580">
            <v>0</v>
          </cell>
          <cell r="AY580">
            <v>33996.121648626031</v>
          </cell>
          <cell r="AZ580">
            <v>290.3792499385097</v>
          </cell>
          <cell r="BA580">
            <v>0</v>
          </cell>
          <cell r="BB580">
            <v>0</v>
          </cell>
          <cell r="BG580">
            <v>0</v>
          </cell>
          <cell r="BH580">
            <v>0</v>
          </cell>
          <cell r="BI580">
            <v>2495.1031450909841</v>
          </cell>
          <cell r="BJ580">
            <v>21.31202456795593</v>
          </cell>
          <cell r="BK580">
            <v>0</v>
          </cell>
          <cell r="BL580">
            <v>0</v>
          </cell>
          <cell r="BO580">
            <v>0</v>
          </cell>
          <cell r="BP580">
            <v>0</v>
          </cell>
          <cell r="CF580">
            <v>15.869353086066532</v>
          </cell>
          <cell r="CG580">
            <v>2142.25</v>
          </cell>
          <cell r="CJ580">
            <v>0</v>
          </cell>
          <cell r="CK580">
            <v>0</v>
          </cell>
          <cell r="CL580">
            <v>0</v>
          </cell>
          <cell r="CM580">
            <v>0</v>
          </cell>
          <cell r="CN580">
            <v>0</v>
          </cell>
          <cell r="CO580">
            <v>0</v>
          </cell>
          <cell r="CX580">
            <v>0</v>
          </cell>
          <cell r="CY580">
            <v>0</v>
          </cell>
          <cell r="DJ580" t="str">
            <v>НКРКП</v>
          </cell>
          <cell r="DL580">
            <v>40816</v>
          </cell>
          <cell r="DM580">
            <v>161</v>
          </cell>
        </row>
        <row r="581">
          <cell r="AF581">
            <v>39861</v>
          </cell>
          <cell r="AG581">
            <v>17</v>
          </cell>
          <cell r="AO581">
            <v>347882.04000000027</v>
          </cell>
          <cell r="AQ581">
            <v>263460.55055061769</v>
          </cell>
          <cell r="AY581">
            <v>63805.550234926901</v>
          </cell>
          <cell r="AZ581">
            <v>6506.5212753841224</v>
          </cell>
          <cell r="BC581">
            <v>0</v>
          </cell>
          <cell r="BD581">
            <v>0</v>
          </cell>
          <cell r="BG581">
            <v>0</v>
          </cell>
          <cell r="BH581">
            <v>0</v>
          </cell>
          <cell r="BI581">
            <v>3858.8144788798886</v>
          </cell>
          <cell r="BJ581">
            <v>393.49960014683126</v>
          </cell>
          <cell r="BK581">
            <v>0</v>
          </cell>
          <cell r="BL581">
            <v>0</v>
          </cell>
          <cell r="BM581">
            <v>96283.105988358438</v>
          </cell>
          <cell r="BN581">
            <v>9818.3947206271787</v>
          </cell>
          <cell r="BO581">
            <v>0</v>
          </cell>
          <cell r="BP581">
            <v>0</v>
          </cell>
          <cell r="BY581">
            <v>0</v>
          </cell>
          <cell r="CF581">
            <v>29.784362345630484</v>
          </cell>
          <cell r="CG581">
            <v>2142.25</v>
          </cell>
          <cell r="CX581">
            <v>0</v>
          </cell>
          <cell r="CY581">
            <v>0</v>
          </cell>
          <cell r="DB581">
            <v>0</v>
          </cell>
          <cell r="DC581">
            <v>0</v>
          </cell>
          <cell r="DJ581" t="str">
            <v>МОС</v>
          </cell>
          <cell r="DL581">
            <v>40084</v>
          </cell>
          <cell r="DM581">
            <v>80</v>
          </cell>
          <cell r="DO581" t="str">
            <v>на теплову енергію</v>
          </cell>
        </row>
        <row r="582">
          <cell r="AF582">
            <v>39861</v>
          </cell>
          <cell r="AG582">
            <v>17</v>
          </cell>
          <cell r="AO582">
            <v>33879.963071999984</v>
          </cell>
          <cell r="AQ582">
            <v>18247.581134352367</v>
          </cell>
          <cell r="AY582">
            <v>4340.9619889380519</v>
          </cell>
          <cell r="AZ582">
            <v>6529.7262168141606</v>
          </cell>
          <cell r="BC582">
            <v>0</v>
          </cell>
          <cell r="BD582">
            <v>0</v>
          </cell>
          <cell r="BG582">
            <v>0</v>
          </cell>
          <cell r="BH582">
            <v>0</v>
          </cell>
          <cell r="BI582">
            <v>256.31302493966206</v>
          </cell>
          <cell r="BJ582">
            <v>385.54907481898636</v>
          </cell>
          <cell r="BK582">
            <v>0</v>
          </cell>
          <cell r="BL582">
            <v>0</v>
          </cell>
          <cell r="BM582">
            <v>6837.0530571198688</v>
          </cell>
          <cell r="BN582">
            <v>10284.375838026281</v>
          </cell>
          <cell r="BO582">
            <v>0</v>
          </cell>
          <cell r="BP582">
            <v>0</v>
          </cell>
          <cell r="BY582">
            <v>0</v>
          </cell>
          <cell r="CF582">
            <v>2.0263563958165722</v>
          </cell>
          <cell r="CG582">
            <v>2142.25</v>
          </cell>
          <cell r="CX582">
            <v>0</v>
          </cell>
          <cell r="CY582">
            <v>0</v>
          </cell>
          <cell r="DB582">
            <v>0</v>
          </cell>
          <cell r="DC582">
            <v>0</v>
          </cell>
          <cell r="DJ582" t="str">
            <v>МОС</v>
          </cell>
          <cell r="DL582">
            <v>40084</v>
          </cell>
          <cell r="DM582">
            <v>80</v>
          </cell>
          <cell r="DO582" t="str">
            <v>на теплову енергію</v>
          </cell>
        </row>
        <row r="583">
          <cell r="AF583">
            <v>39861</v>
          </cell>
          <cell r="AG583">
            <v>17</v>
          </cell>
          <cell r="AM583">
            <v>9026.82</v>
          </cell>
          <cell r="AO583">
            <v>3012520.6386000002</v>
          </cell>
          <cell r="AQ583">
            <v>2823526.1847979021</v>
          </cell>
          <cell r="AU583">
            <v>0</v>
          </cell>
          <cell r="AW583">
            <v>0</v>
          </cell>
          <cell r="AY583">
            <v>2625624.587951208</v>
          </cell>
          <cell r="AZ583">
            <v>290.86927488874358</v>
          </cell>
          <cell r="BA583">
            <v>0</v>
          </cell>
          <cell r="BB583">
            <v>0</v>
          </cell>
          <cell r="BG583">
            <v>0</v>
          </cell>
          <cell r="BH583">
            <v>0</v>
          </cell>
          <cell r="BI583">
            <v>197901.59684669395</v>
          </cell>
          <cell r="BJ583">
            <v>21.923733590200531</v>
          </cell>
          <cell r="BK583">
            <v>0</v>
          </cell>
          <cell r="BL583">
            <v>0</v>
          </cell>
          <cell r="BO583">
            <v>0</v>
          </cell>
          <cell r="BP583">
            <v>0</v>
          </cell>
          <cell r="CF583">
            <v>1225.6387386865249</v>
          </cell>
          <cell r="CG583">
            <v>2142.25</v>
          </cell>
          <cell r="CJ583">
            <v>0</v>
          </cell>
          <cell r="CK583">
            <v>0</v>
          </cell>
          <cell r="CL583">
            <v>0</v>
          </cell>
          <cell r="CM583">
            <v>0</v>
          </cell>
          <cell r="CN583">
            <v>0</v>
          </cell>
          <cell r="CO583">
            <v>0</v>
          </cell>
          <cell r="CX583">
            <v>0</v>
          </cell>
          <cell r="CY583">
            <v>0</v>
          </cell>
          <cell r="DJ583" t="str">
            <v>НКРКП</v>
          </cell>
          <cell r="DL583">
            <v>40816</v>
          </cell>
          <cell r="DM583">
            <v>161</v>
          </cell>
        </row>
        <row r="584">
          <cell r="AF584">
            <v>39861</v>
          </cell>
          <cell r="AG584">
            <v>17</v>
          </cell>
          <cell r="AM584">
            <v>408.61799999999999</v>
          </cell>
          <cell r="AO584">
            <v>156014.43857999999</v>
          </cell>
          <cell r="AQ584">
            <v>127362.66520628298</v>
          </cell>
          <cell r="AU584">
            <v>0</v>
          </cell>
          <cell r="AW584">
            <v>0</v>
          </cell>
          <cell r="AY584">
            <v>118654.18835137396</v>
          </cell>
          <cell r="AZ584">
            <v>290.3792499385097</v>
          </cell>
          <cell r="BA584">
            <v>0</v>
          </cell>
          <cell r="BB584">
            <v>0</v>
          </cell>
          <cell r="BG584">
            <v>0</v>
          </cell>
          <cell r="BH584">
            <v>0</v>
          </cell>
          <cell r="BI584">
            <v>8708.4768549090168</v>
          </cell>
          <cell r="BJ584">
            <v>21.31202456795593</v>
          </cell>
          <cell r="BK584">
            <v>0</v>
          </cell>
          <cell r="BL584">
            <v>0</v>
          </cell>
          <cell r="BO584">
            <v>0</v>
          </cell>
          <cell r="BP584">
            <v>0</v>
          </cell>
          <cell r="CF584">
            <v>55.387647730831581</v>
          </cell>
          <cell r="CG584">
            <v>2142.25</v>
          </cell>
          <cell r="CJ584">
            <v>0</v>
          </cell>
          <cell r="CK584">
            <v>0</v>
          </cell>
          <cell r="CL584">
            <v>0</v>
          </cell>
          <cell r="CM584">
            <v>0</v>
          </cell>
          <cell r="CN584">
            <v>0</v>
          </cell>
          <cell r="CO584">
            <v>0</v>
          </cell>
          <cell r="CX584">
            <v>0</v>
          </cell>
          <cell r="CY584">
            <v>0</v>
          </cell>
          <cell r="DJ584" t="str">
            <v>НКРКП</v>
          </cell>
          <cell r="DL584">
            <v>40816</v>
          </cell>
          <cell r="DM584">
            <v>161</v>
          </cell>
        </row>
        <row r="585">
          <cell r="AF585">
            <v>39861</v>
          </cell>
          <cell r="AG585">
            <v>17</v>
          </cell>
          <cell r="AO585">
            <v>1816887.5999999999</v>
          </cell>
          <cell r="AQ585">
            <v>1375978.4994493825</v>
          </cell>
          <cell r="AY585">
            <v>333237.99364007305</v>
          </cell>
          <cell r="AZ585">
            <v>6506.5212753841197</v>
          </cell>
          <cell r="BC585">
            <v>0</v>
          </cell>
          <cell r="BD585">
            <v>0</v>
          </cell>
          <cell r="BG585">
            <v>0</v>
          </cell>
          <cell r="BH585">
            <v>0</v>
          </cell>
          <cell r="BI585">
            <v>20153.475521120108</v>
          </cell>
          <cell r="BJ585">
            <v>393.49960014683126</v>
          </cell>
          <cell r="BK585">
            <v>0</v>
          </cell>
          <cell r="BL585">
            <v>0</v>
          </cell>
          <cell r="BM585">
            <v>502858.90401164151</v>
          </cell>
          <cell r="BN585">
            <v>9818.3947206271787</v>
          </cell>
          <cell r="BO585">
            <v>0</v>
          </cell>
          <cell r="BP585">
            <v>0</v>
          </cell>
          <cell r="BY585">
            <v>0</v>
          </cell>
          <cell r="CF585">
            <v>155.5551376543695</v>
          </cell>
          <cell r="CG585">
            <v>2142.25</v>
          </cell>
          <cell r="CX585">
            <v>0</v>
          </cell>
          <cell r="CY585">
            <v>0</v>
          </cell>
          <cell r="DB585">
            <v>0</v>
          </cell>
          <cell r="DC585">
            <v>0</v>
          </cell>
          <cell r="DJ585" t="str">
            <v>МОС</v>
          </cell>
          <cell r="DL585">
            <v>40087</v>
          </cell>
          <cell r="DM585">
            <v>155</v>
          </cell>
          <cell r="DO585" t="str">
            <v>на теплову енергію</v>
          </cell>
        </row>
        <row r="586">
          <cell r="AF586">
            <v>39861</v>
          </cell>
          <cell r="AG586">
            <v>17</v>
          </cell>
          <cell r="AO586">
            <v>130477.34952</v>
          </cell>
          <cell r="AQ586">
            <v>63635.968865647636</v>
          </cell>
          <cell r="AY586">
            <v>15138.517261061948</v>
          </cell>
          <cell r="AZ586">
            <v>6529.7262168141597</v>
          </cell>
          <cell r="BC586">
            <v>0</v>
          </cell>
          <cell r="BD586">
            <v>0</v>
          </cell>
          <cell r="BG586">
            <v>0</v>
          </cell>
          <cell r="BH586">
            <v>0</v>
          </cell>
          <cell r="BI586">
            <v>893.85697506033796</v>
          </cell>
          <cell r="BJ586">
            <v>385.54907481898636</v>
          </cell>
          <cell r="BK586">
            <v>0</v>
          </cell>
          <cell r="BL586">
            <v>0</v>
          </cell>
          <cell r="BM586">
            <v>23843.29694288013</v>
          </cell>
          <cell r="BN586">
            <v>10284.375838026281</v>
          </cell>
          <cell r="BO586">
            <v>0</v>
          </cell>
          <cell r="BP586">
            <v>0</v>
          </cell>
          <cell r="BY586">
            <v>0</v>
          </cell>
          <cell r="CF586">
            <v>7.0666436041834277</v>
          </cell>
          <cell r="CG586">
            <v>2142.25</v>
          </cell>
          <cell r="CX586">
            <v>0</v>
          </cell>
          <cell r="CY586">
            <v>0</v>
          </cell>
          <cell r="DB586">
            <v>0</v>
          </cell>
          <cell r="DC586">
            <v>0</v>
          </cell>
          <cell r="DJ586" t="str">
            <v>МОС</v>
          </cell>
          <cell r="DL586">
            <v>40087</v>
          </cell>
          <cell r="DM586">
            <v>155</v>
          </cell>
          <cell r="DO586" t="str">
            <v>на теплову енергію</v>
          </cell>
        </row>
        <row r="587">
          <cell r="AF587">
            <v>39861</v>
          </cell>
          <cell r="AG587">
            <v>11</v>
          </cell>
          <cell r="AM587">
            <v>1613.6588999999999</v>
          </cell>
          <cell r="AO587">
            <v>179342.05014599999</v>
          </cell>
          <cell r="AQ587">
            <v>174350.28</v>
          </cell>
          <cell r="AU587">
            <v>0</v>
          </cell>
          <cell r="AW587">
            <v>0</v>
          </cell>
          <cell r="AY587">
            <v>147227.01999999999</v>
          </cell>
          <cell r="AZ587">
            <v>91.238005752021067</v>
          </cell>
          <cell r="BA587">
            <v>0</v>
          </cell>
          <cell r="BB587">
            <v>0</v>
          </cell>
          <cell r="BG587">
            <v>0</v>
          </cell>
          <cell r="BH587">
            <v>0</v>
          </cell>
          <cell r="BI587">
            <v>27123.26</v>
          </cell>
          <cell r="BJ587">
            <v>16.808546093601318</v>
          </cell>
          <cell r="BK587">
            <v>0</v>
          </cell>
          <cell r="BL587">
            <v>0</v>
          </cell>
          <cell r="BO587">
            <v>0</v>
          </cell>
          <cell r="BP587">
            <v>0</v>
          </cell>
          <cell r="CF587">
            <v>202.42399494032884</v>
          </cell>
          <cell r="CG587">
            <v>727.32</v>
          </cell>
          <cell r="CJ587">
            <v>0</v>
          </cell>
          <cell r="CK587">
            <v>0</v>
          </cell>
          <cell r="CL587">
            <v>0</v>
          </cell>
          <cell r="CM587">
            <v>0</v>
          </cell>
          <cell r="CN587">
            <v>0</v>
          </cell>
          <cell r="CO587">
            <v>0</v>
          </cell>
          <cell r="CX587">
            <v>0</v>
          </cell>
          <cell r="CY587">
            <v>0</v>
          </cell>
          <cell r="DJ587" t="str">
            <v>МОС</v>
          </cell>
          <cell r="DL587">
            <v>40563</v>
          </cell>
          <cell r="DM587">
            <v>40</v>
          </cell>
          <cell r="DO587" t="str">
            <v>тариф на послуги з централізованого опалення</v>
          </cell>
        </row>
        <row r="588">
          <cell r="AF588">
            <v>39861</v>
          </cell>
          <cell r="AG588">
            <v>11</v>
          </cell>
          <cell r="AM588">
            <v>6119.6271999999999</v>
          </cell>
          <cell r="AO588">
            <v>1831359.6358719999</v>
          </cell>
          <cell r="AQ588">
            <v>1747409.52</v>
          </cell>
          <cell r="AU588">
            <v>0</v>
          </cell>
          <cell r="AW588">
            <v>0</v>
          </cell>
          <cell r="AY588">
            <v>1644547.48</v>
          </cell>
          <cell r="AZ588">
            <v>268.7332783931675</v>
          </cell>
          <cell r="BA588">
            <v>0</v>
          </cell>
          <cell r="BB588">
            <v>0</v>
          </cell>
          <cell r="BG588">
            <v>0</v>
          </cell>
          <cell r="BH588">
            <v>0</v>
          </cell>
          <cell r="BI588">
            <v>102862.04</v>
          </cell>
          <cell r="BJ588">
            <v>16.808546768992723</v>
          </cell>
          <cell r="BK588">
            <v>0</v>
          </cell>
          <cell r="BL588">
            <v>0</v>
          </cell>
          <cell r="BO588">
            <v>0</v>
          </cell>
          <cell r="BP588">
            <v>0</v>
          </cell>
          <cell r="CF588">
            <v>767.67299801610454</v>
          </cell>
          <cell r="CG588">
            <v>2142.25</v>
          </cell>
          <cell r="CJ588">
            <v>0</v>
          </cell>
          <cell r="CK588">
            <v>0</v>
          </cell>
          <cell r="CL588">
            <v>0</v>
          </cell>
          <cell r="CM588">
            <v>0</v>
          </cell>
          <cell r="CN588">
            <v>0</v>
          </cell>
          <cell r="CO588">
            <v>0</v>
          </cell>
          <cell r="CX588">
            <v>0</v>
          </cell>
          <cell r="CY588">
            <v>0</v>
          </cell>
          <cell r="DJ588" t="str">
            <v>НКРКП</v>
          </cell>
          <cell r="DL588">
            <v>40816</v>
          </cell>
          <cell r="DM588">
            <v>161</v>
          </cell>
        </row>
        <row r="589">
          <cell r="AF589">
            <v>39861</v>
          </cell>
          <cell r="AG589">
            <v>11</v>
          </cell>
          <cell r="AM589">
            <v>62.678899999999999</v>
          </cell>
          <cell r="AO589">
            <v>21337.777926999999</v>
          </cell>
          <cell r="AQ589">
            <v>17898.060000000001</v>
          </cell>
          <cell r="AU589">
            <v>0</v>
          </cell>
          <cell r="AW589">
            <v>0</v>
          </cell>
          <cell r="AY589">
            <v>16844.509999999998</v>
          </cell>
          <cell r="AZ589">
            <v>268.74291029357568</v>
          </cell>
          <cell r="BA589">
            <v>0</v>
          </cell>
          <cell r="BB589">
            <v>0</v>
          </cell>
          <cell r="BG589">
            <v>0</v>
          </cell>
          <cell r="BH589">
            <v>0</v>
          </cell>
          <cell r="BI589">
            <v>1053.55</v>
          </cell>
          <cell r="BJ589">
            <v>16.80868681486114</v>
          </cell>
          <cell r="BK589">
            <v>0</v>
          </cell>
          <cell r="BL589">
            <v>0</v>
          </cell>
          <cell r="BO589">
            <v>0</v>
          </cell>
          <cell r="BP589">
            <v>0</v>
          </cell>
          <cell r="CF589">
            <v>7.862999183101878</v>
          </cell>
          <cell r="CG589">
            <v>2142.25</v>
          </cell>
          <cell r="CJ589">
            <v>0</v>
          </cell>
          <cell r="CK589">
            <v>0</v>
          </cell>
          <cell r="CL589">
            <v>0</v>
          </cell>
          <cell r="CM589">
            <v>0</v>
          </cell>
          <cell r="CN589">
            <v>0</v>
          </cell>
          <cell r="CO589">
            <v>0</v>
          </cell>
          <cell r="CX589">
            <v>0</v>
          </cell>
          <cell r="CY589">
            <v>0</v>
          </cell>
          <cell r="DJ589" t="str">
            <v>НКРКП</v>
          </cell>
          <cell r="DL589">
            <v>40816</v>
          </cell>
          <cell r="DM589">
            <v>161</v>
          </cell>
        </row>
        <row r="590">
          <cell r="AF590">
            <v>39861</v>
          </cell>
          <cell r="AG590">
            <v>11</v>
          </cell>
          <cell r="AO590">
            <v>254539.39036439999</v>
          </cell>
          <cell r="AQ590">
            <v>242883.1</v>
          </cell>
          <cell r="AY590">
            <v>17628.78</v>
          </cell>
          <cell r="AZ590">
            <v>1967.6339210972185</v>
          </cell>
          <cell r="BC590">
            <v>0</v>
          </cell>
          <cell r="BD590">
            <v>0</v>
          </cell>
          <cell r="BG590">
            <v>0</v>
          </cell>
          <cell r="BH590">
            <v>0</v>
          </cell>
          <cell r="BI590">
            <v>2854.49</v>
          </cell>
          <cell r="BJ590">
            <v>318.60351943996119</v>
          </cell>
          <cell r="BK590">
            <v>0</v>
          </cell>
          <cell r="BL590">
            <v>0</v>
          </cell>
          <cell r="BM590">
            <v>190563.05</v>
          </cell>
          <cell r="BN590">
            <v>21269.669329797372</v>
          </cell>
          <cell r="BO590">
            <v>0</v>
          </cell>
          <cell r="BP590">
            <v>0</v>
          </cell>
          <cell r="BY590">
            <v>1605</v>
          </cell>
          <cell r="CF590">
            <v>24.237997030193036</v>
          </cell>
          <cell r="CG590">
            <v>727.32</v>
          </cell>
          <cell r="CX590">
            <v>0</v>
          </cell>
          <cell r="CY590">
            <v>0</v>
          </cell>
          <cell r="DB590">
            <v>0</v>
          </cell>
          <cell r="DC590">
            <v>0</v>
          </cell>
          <cell r="DJ590" t="str">
            <v>МОС</v>
          </cell>
          <cell r="DL590">
            <v>40563</v>
          </cell>
          <cell r="DM590">
            <v>40</v>
          </cell>
          <cell r="DO590" t="str">
            <v>тариф на послуги з централізованого опалення</v>
          </cell>
        </row>
        <row r="591">
          <cell r="AF591">
            <v>39861</v>
          </cell>
          <cell r="AG591">
            <v>11</v>
          </cell>
          <cell r="AO591">
            <v>1247057.5940355998</v>
          </cell>
          <cell r="AQ591">
            <v>1051166.1000000001</v>
          </cell>
          <cell r="AY591">
            <v>196913.48</v>
          </cell>
          <cell r="AZ591">
            <v>5795.5684742657895</v>
          </cell>
          <cell r="BC591">
            <v>0</v>
          </cell>
          <cell r="BD591">
            <v>0</v>
          </cell>
          <cell r="BG591">
            <v>0</v>
          </cell>
          <cell r="BH591">
            <v>0</v>
          </cell>
          <cell r="BI591">
            <v>10825.35</v>
          </cell>
          <cell r="BJ591">
            <v>318.61230212829082</v>
          </cell>
          <cell r="BK591">
            <v>0</v>
          </cell>
          <cell r="BL591">
            <v>0</v>
          </cell>
          <cell r="BM591">
            <v>720711.81</v>
          </cell>
          <cell r="BN591">
            <v>21212.029999505543</v>
          </cell>
          <cell r="BO591">
            <v>0</v>
          </cell>
          <cell r="BP591">
            <v>0</v>
          </cell>
          <cell r="BY591">
            <v>1605</v>
          </cell>
          <cell r="CF591">
            <v>91.919001050297595</v>
          </cell>
          <cell r="CG591">
            <v>2142.25</v>
          </cell>
          <cell r="CX591">
            <v>0</v>
          </cell>
          <cell r="CY591">
            <v>0</v>
          </cell>
          <cell r="DB591">
            <v>0</v>
          </cell>
          <cell r="DC591">
            <v>0</v>
          </cell>
          <cell r="DJ591" t="str">
            <v>МОС</v>
          </cell>
          <cell r="DL591">
            <v>40101</v>
          </cell>
          <cell r="DM591">
            <v>1522</v>
          </cell>
          <cell r="DO591" t="str">
            <v>тарифи на виробництво, транспортування, постачання теплової енергії та послуги з централізованого опалення</v>
          </cell>
        </row>
        <row r="592">
          <cell r="AF592">
            <v>39861</v>
          </cell>
          <cell r="AG592">
            <v>11</v>
          </cell>
          <cell r="AO592">
            <v>18791.089980000001</v>
          </cell>
          <cell r="AQ592">
            <v>10765.34</v>
          </cell>
          <cell r="AY592">
            <v>2015.86</v>
          </cell>
          <cell r="AZ592">
            <v>5792.7011494252865</v>
          </cell>
          <cell r="BC592">
            <v>0</v>
          </cell>
          <cell r="BD592">
            <v>0</v>
          </cell>
          <cell r="BG592">
            <v>0</v>
          </cell>
          <cell r="BH592">
            <v>0</v>
          </cell>
          <cell r="BI592">
            <v>110.88</v>
          </cell>
          <cell r="BJ592">
            <v>318.62068965517238</v>
          </cell>
          <cell r="BK592">
            <v>0</v>
          </cell>
          <cell r="BL592">
            <v>0</v>
          </cell>
          <cell r="BM592">
            <v>7213.31</v>
          </cell>
          <cell r="BN592">
            <v>20727.902298850575</v>
          </cell>
          <cell r="BO592">
            <v>0</v>
          </cell>
          <cell r="BP592">
            <v>0</v>
          </cell>
          <cell r="BY592">
            <v>1605</v>
          </cell>
          <cell r="CF592">
            <v>0.9410012836970475</v>
          </cell>
          <cell r="CG592">
            <v>2142.25</v>
          </cell>
          <cell r="CX592">
            <v>0</v>
          </cell>
          <cell r="CY592">
            <v>0</v>
          </cell>
          <cell r="DB592">
            <v>0</v>
          </cell>
          <cell r="DC592">
            <v>0</v>
          </cell>
          <cell r="DJ592" t="str">
            <v>МОС</v>
          </cell>
          <cell r="DL592">
            <v>40101</v>
          </cell>
          <cell r="DM592">
            <v>1522</v>
          </cell>
          <cell r="DO592" t="str">
            <v>тарифи на виробництво, транспортування, постачання теплової енергії та послуги з централізованого опалення</v>
          </cell>
        </row>
        <row r="593">
          <cell r="AF593">
            <v>39861</v>
          </cell>
          <cell r="AG593">
            <v>8</v>
          </cell>
          <cell r="AM593">
            <v>306.40699999999998</v>
          </cell>
          <cell r="AO593">
            <v>37016.518991666664</v>
          </cell>
          <cell r="AQ593">
            <v>36101.96</v>
          </cell>
          <cell r="AU593">
            <v>0</v>
          </cell>
          <cell r="AW593">
            <v>0</v>
          </cell>
          <cell r="AY593">
            <v>30116.13924</v>
          </cell>
          <cell r="AZ593">
            <v>98.288026187391281</v>
          </cell>
          <cell r="BA593">
            <v>0</v>
          </cell>
          <cell r="BB593">
            <v>0</v>
          </cell>
          <cell r="BG593">
            <v>0</v>
          </cell>
          <cell r="BH593">
            <v>0</v>
          </cell>
          <cell r="BI593">
            <v>5985.82</v>
          </cell>
          <cell r="BJ593">
            <v>19.535519749875167</v>
          </cell>
          <cell r="BK593">
            <v>0</v>
          </cell>
          <cell r="BL593">
            <v>0</v>
          </cell>
          <cell r="BO593">
            <v>0</v>
          </cell>
          <cell r="BP593">
            <v>0</v>
          </cell>
          <cell r="CF593">
            <v>41.406999999999996</v>
          </cell>
          <cell r="CG593">
            <v>727.32</v>
          </cell>
          <cell r="CJ593">
            <v>0</v>
          </cell>
          <cell r="CK593">
            <v>0</v>
          </cell>
          <cell r="CL593">
            <v>0</v>
          </cell>
          <cell r="CM593">
            <v>0</v>
          </cell>
          <cell r="CN593">
            <v>0</v>
          </cell>
          <cell r="CO593">
            <v>0</v>
          </cell>
          <cell r="CX593">
            <v>0</v>
          </cell>
          <cell r="CY593">
            <v>0</v>
          </cell>
          <cell r="DJ593" t="str">
            <v>ОДА</v>
          </cell>
          <cell r="DL593">
            <v>40541</v>
          </cell>
          <cell r="DM593" t="str">
            <v>106-В</v>
          </cell>
          <cell r="DO593" t="str">
            <v>тарифи на постачання теплової енергії</v>
          </cell>
        </row>
        <row r="594">
          <cell r="AF594">
            <v>39861</v>
          </cell>
          <cell r="AG594">
            <v>8</v>
          </cell>
          <cell r="AM594">
            <v>5260.0596999999998</v>
          </cell>
          <cell r="AO594">
            <v>1679142.5577325001</v>
          </cell>
          <cell r="AQ594">
            <v>1625546.6</v>
          </cell>
          <cell r="AU594">
            <v>0</v>
          </cell>
          <cell r="AW594">
            <v>0</v>
          </cell>
          <cell r="AY594">
            <v>1522788.4210000001</v>
          </cell>
          <cell r="AZ594">
            <v>289.5002163188376</v>
          </cell>
          <cell r="BA594">
            <v>0</v>
          </cell>
          <cell r="BB594">
            <v>0</v>
          </cell>
          <cell r="BG594">
            <v>0</v>
          </cell>
          <cell r="BH594">
            <v>0</v>
          </cell>
          <cell r="BI594">
            <v>102758.18</v>
          </cell>
          <cell r="BJ594">
            <v>19.535553940575998</v>
          </cell>
          <cell r="BK594">
            <v>0</v>
          </cell>
          <cell r="BL594">
            <v>0</v>
          </cell>
          <cell r="BO594">
            <v>0</v>
          </cell>
          <cell r="BP594">
            <v>0</v>
          </cell>
          <cell r="CF594">
            <v>710.83600000000001</v>
          </cell>
          <cell r="CG594">
            <v>2142.25</v>
          </cell>
          <cell r="CJ594">
            <v>0</v>
          </cell>
          <cell r="CK594">
            <v>0</v>
          </cell>
          <cell r="CL594">
            <v>0</v>
          </cell>
          <cell r="CM594">
            <v>0</v>
          </cell>
          <cell r="CN594">
            <v>0</v>
          </cell>
          <cell r="CO594">
            <v>0</v>
          </cell>
          <cell r="CX594">
            <v>0</v>
          </cell>
          <cell r="CY594">
            <v>0</v>
          </cell>
          <cell r="DJ594" t="str">
            <v>НКРКП</v>
          </cell>
          <cell r="DL594">
            <v>40816</v>
          </cell>
          <cell r="DM594">
            <v>161</v>
          </cell>
        </row>
        <row r="595">
          <cell r="AF595">
            <v>39861</v>
          </cell>
          <cell r="AG595">
            <v>8</v>
          </cell>
          <cell r="AM595">
            <v>158.66730000000001</v>
          </cell>
          <cell r="AO595">
            <v>50650.568842500004</v>
          </cell>
          <cell r="AQ595">
            <v>49033.78</v>
          </cell>
          <cell r="AU595">
            <v>0</v>
          </cell>
          <cell r="AW595">
            <v>0</v>
          </cell>
          <cell r="AY595">
            <v>45934.124499999998</v>
          </cell>
          <cell r="AZ595">
            <v>289.4996290981191</v>
          </cell>
          <cell r="BA595">
            <v>0</v>
          </cell>
          <cell r="BB595">
            <v>0</v>
          </cell>
          <cell r="BG595">
            <v>0</v>
          </cell>
          <cell r="BH595">
            <v>0</v>
          </cell>
          <cell r="BI595">
            <v>3099.66</v>
          </cell>
          <cell r="BJ595">
            <v>19.535594290695055</v>
          </cell>
          <cell r="BK595">
            <v>0</v>
          </cell>
          <cell r="BL595">
            <v>0</v>
          </cell>
          <cell r="BO595">
            <v>0</v>
          </cell>
          <cell r="BP595">
            <v>0</v>
          </cell>
          <cell r="CF595">
            <v>21.442</v>
          </cell>
          <cell r="CG595">
            <v>2142.25</v>
          </cell>
          <cell r="CJ595">
            <v>0</v>
          </cell>
          <cell r="CK595">
            <v>0</v>
          </cell>
          <cell r="CL595">
            <v>0</v>
          </cell>
          <cell r="CM595">
            <v>0</v>
          </cell>
          <cell r="CN595">
            <v>0</v>
          </cell>
          <cell r="CO595">
            <v>0</v>
          </cell>
          <cell r="CX595">
            <v>0</v>
          </cell>
          <cell r="CY595">
            <v>0</v>
          </cell>
          <cell r="DJ595" t="str">
            <v>НКРКП</v>
          </cell>
          <cell r="DL595">
            <v>40816</v>
          </cell>
          <cell r="DM595">
            <v>161</v>
          </cell>
        </row>
        <row r="596">
          <cell r="AF596">
            <v>39861</v>
          </cell>
          <cell r="AG596">
            <v>8</v>
          </cell>
          <cell r="AO596">
            <v>42854.830018333334</v>
          </cell>
          <cell r="AQ596">
            <v>40718.06</v>
          </cell>
          <cell r="AY596">
            <v>4507.2</v>
          </cell>
          <cell r="AZ596">
            <v>2679.0299572039944</v>
          </cell>
          <cell r="BC596">
            <v>0</v>
          </cell>
          <cell r="BD596">
            <v>0</v>
          </cell>
          <cell r="BG596">
            <v>0</v>
          </cell>
          <cell r="BH596">
            <v>0</v>
          </cell>
          <cell r="BI596">
            <v>774.37</v>
          </cell>
          <cell r="BJ596">
            <v>460.27698525915361</v>
          </cell>
          <cell r="BK596">
            <v>0</v>
          </cell>
          <cell r="BL596">
            <v>0</v>
          </cell>
          <cell r="BM596">
            <v>30652.01</v>
          </cell>
          <cell r="BN596">
            <v>18219.216595339993</v>
          </cell>
          <cell r="BO596">
            <v>0</v>
          </cell>
          <cell r="BP596">
            <v>0</v>
          </cell>
          <cell r="BY596">
            <v>1605</v>
          </cell>
          <cell r="CF596">
            <v>6.1969971951823126</v>
          </cell>
          <cell r="CG596">
            <v>727.32</v>
          </cell>
          <cell r="CX596">
            <v>0</v>
          </cell>
          <cell r="CY596">
            <v>0</v>
          </cell>
          <cell r="DB596">
            <v>0</v>
          </cell>
          <cell r="DC596">
            <v>0</v>
          </cell>
          <cell r="DJ596" t="str">
            <v>ОДА</v>
          </cell>
          <cell r="DL596">
            <v>40541</v>
          </cell>
          <cell r="DM596" t="str">
            <v>106-В</v>
          </cell>
          <cell r="DO596" t="str">
            <v>тарифи на постачання теплової енергії</v>
          </cell>
        </row>
        <row r="597">
          <cell r="AF597">
            <v>39861</v>
          </cell>
          <cell r="AG597">
            <v>8</v>
          </cell>
          <cell r="AO597">
            <v>974572.6075066668</v>
          </cell>
          <cell r="AQ597">
            <v>849533.93</v>
          </cell>
          <cell r="AY597">
            <v>227905.41</v>
          </cell>
          <cell r="AZ597">
            <v>7891.0243892305143</v>
          </cell>
          <cell r="BC597">
            <v>0</v>
          </cell>
          <cell r="BD597">
            <v>0</v>
          </cell>
          <cell r="BG597">
            <v>0</v>
          </cell>
          <cell r="BH597">
            <v>0</v>
          </cell>
          <cell r="BI597">
            <v>13293.49</v>
          </cell>
          <cell r="BJ597">
            <v>460.27540025483353</v>
          </cell>
          <cell r="BK597">
            <v>0</v>
          </cell>
          <cell r="BL597">
            <v>0</v>
          </cell>
          <cell r="BM597">
            <v>526316.01</v>
          </cell>
          <cell r="BN597">
            <v>18223.228976234004</v>
          </cell>
          <cell r="BO597">
            <v>0</v>
          </cell>
          <cell r="BP597">
            <v>0</v>
          </cell>
          <cell r="BY597">
            <v>1605</v>
          </cell>
          <cell r="CF597">
            <v>106.38600070019839</v>
          </cell>
          <cell r="CG597">
            <v>2142.25</v>
          </cell>
          <cell r="CX597">
            <v>0</v>
          </cell>
          <cell r="CY597">
            <v>0</v>
          </cell>
          <cell r="DB597">
            <v>0</v>
          </cell>
          <cell r="DC597">
            <v>0</v>
          </cell>
          <cell r="DJ597" t="str">
            <v>МОС</v>
          </cell>
          <cell r="DL597">
            <v>39896</v>
          </cell>
          <cell r="DM597">
            <v>65</v>
          </cell>
          <cell r="DO597" t="str">
            <v>тарифи на виробництво, транспортування, постачання теплової енергії</v>
          </cell>
        </row>
        <row r="598">
          <cell r="AF598">
            <v>39861</v>
          </cell>
          <cell r="AG598">
            <v>8</v>
          </cell>
          <cell r="AO598">
            <v>29397.340225000004</v>
          </cell>
          <cell r="AQ598">
            <v>25625.61</v>
          </cell>
          <cell r="AY598">
            <v>6874.4800000000005</v>
          </cell>
          <cell r="AZ598">
            <v>7890.8172635445371</v>
          </cell>
          <cell r="BC598">
            <v>0</v>
          </cell>
          <cell r="BD598">
            <v>0</v>
          </cell>
          <cell r="BG598">
            <v>0</v>
          </cell>
          <cell r="BH598">
            <v>0</v>
          </cell>
          <cell r="BI598">
            <v>400.99</v>
          </cell>
          <cell r="BJ598">
            <v>460.27318640955008</v>
          </cell>
          <cell r="BK598">
            <v>0</v>
          </cell>
          <cell r="BL598">
            <v>0</v>
          </cell>
          <cell r="BM598">
            <v>15881.25</v>
          </cell>
          <cell r="BN598">
            <v>18229.166666666668</v>
          </cell>
          <cell r="BO598">
            <v>0</v>
          </cell>
          <cell r="BP598">
            <v>0</v>
          </cell>
          <cell r="BY598">
            <v>1605</v>
          </cell>
          <cell r="CF598">
            <v>3.2089998833002684</v>
          </cell>
          <cell r="CG598">
            <v>2142.25</v>
          </cell>
          <cell r="CX598">
            <v>0</v>
          </cell>
          <cell r="CY598">
            <v>0</v>
          </cell>
          <cell r="DB598">
            <v>0</v>
          </cell>
          <cell r="DC598">
            <v>0</v>
          </cell>
          <cell r="DJ598" t="str">
            <v>МОС</v>
          </cell>
          <cell r="DL598">
            <v>39896</v>
          </cell>
          <cell r="DM598">
            <v>65</v>
          </cell>
          <cell r="DO598" t="str">
            <v>тарифи на виробництво, транспортування, постачання теплової енергії</v>
          </cell>
        </row>
        <row r="599">
          <cell r="AF599">
            <v>39861</v>
          </cell>
          <cell r="AG599">
            <v>20</v>
          </cell>
          <cell r="AM599">
            <v>2242.9198999999999</v>
          </cell>
          <cell r="AO599">
            <v>297366.32034199999</v>
          </cell>
          <cell r="AQ599">
            <v>290844.46999999997</v>
          </cell>
          <cell r="AU599">
            <v>0</v>
          </cell>
          <cell r="AW599">
            <v>0</v>
          </cell>
          <cell r="AY599">
            <v>220914.72216</v>
          </cell>
          <cell r="AZ599">
            <v>98.494253923200745</v>
          </cell>
          <cell r="BA599">
            <v>0</v>
          </cell>
          <cell r="BB599">
            <v>0</v>
          </cell>
          <cell r="BG599">
            <v>0</v>
          </cell>
          <cell r="BH599">
            <v>0</v>
          </cell>
          <cell r="BI599">
            <v>69929.75</v>
          </cell>
          <cell r="BJ599">
            <v>31.177997038592419</v>
          </cell>
          <cell r="BK599">
            <v>0</v>
          </cell>
          <cell r="BL599">
            <v>0</v>
          </cell>
          <cell r="BO599">
            <v>0</v>
          </cell>
          <cell r="BP599">
            <v>0</v>
          </cell>
          <cell r="CF599">
            <v>303.738</v>
          </cell>
          <cell r="CG599">
            <v>727.32</v>
          </cell>
          <cell r="CJ599">
            <v>0</v>
          </cell>
          <cell r="CK599">
            <v>0</v>
          </cell>
          <cell r="CL599">
            <v>0</v>
          </cell>
          <cell r="CM599">
            <v>0</v>
          </cell>
          <cell r="CN599">
            <v>0</v>
          </cell>
          <cell r="CO599">
            <v>0</v>
          </cell>
          <cell r="CX599">
            <v>0</v>
          </cell>
          <cell r="CY599">
            <v>0</v>
          </cell>
          <cell r="DJ599" t="str">
            <v>МОС</v>
          </cell>
          <cell r="DL599">
            <v>40555</v>
          </cell>
          <cell r="DM599">
            <v>3</v>
          </cell>
          <cell r="DO599" t="str">
            <v>тарифи на послуги з централізованого опалення</v>
          </cell>
        </row>
        <row r="600">
          <cell r="AF600">
            <v>39861</v>
          </cell>
          <cell r="AG600">
            <v>20</v>
          </cell>
          <cell r="AM600">
            <v>5478.8395</v>
          </cell>
          <cell r="AO600">
            <v>1873215.2250499998</v>
          </cell>
          <cell r="AQ600">
            <v>1760257.35</v>
          </cell>
          <cell r="AU600">
            <v>0</v>
          </cell>
          <cell r="AW600">
            <v>0</v>
          </cell>
          <cell r="AY600">
            <v>1589438.1029999999</v>
          </cell>
          <cell r="AZ600">
            <v>290.10488498522358</v>
          </cell>
          <cell r="BA600">
            <v>0</v>
          </cell>
          <cell r="BB600">
            <v>0</v>
          </cell>
          <cell r="BG600">
            <v>0</v>
          </cell>
          <cell r="BH600">
            <v>0</v>
          </cell>
          <cell r="BI600">
            <v>170819.25</v>
          </cell>
          <cell r="BJ600">
            <v>31.177998552430672</v>
          </cell>
          <cell r="BK600">
            <v>0</v>
          </cell>
          <cell r="BL600">
            <v>0</v>
          </cell>
          <cell r="BO600">
            <v>0</v>
          </cell>
          <cell r="BP600">
            <v>0</v>
          </cell>
          <cell r="CF600">
            <v>741.94799999999998</v>
          </cell>
          <cell r="CG600">
            <v>2142.25</v>
          </cell>
          <cell r="CJ600">
            <v>0</v>
          </cell>
          <cell r="CK600">
            <v>0</v>
          </cell>
          <cell r="CL600">
            <v>0</v>
          </cell>
          <cell r="CM600">
            <v>0</v>
          </cell>
          <cell r="CN600">
            <v>0</v>
          </cell>
          <cell r="CO600">
            <v>0</v>
          </cell>
          <cell r="CX600">
            <v>0</v>
          </cell>
          <cell r="CY600">
            <v>0</v>
          </cell>
          <cell r="DJ600" t="str">
            <v>НКРКП</v>
          </cell>
          <cell r="DL600">
            <v>40816</v>
          </cell>
          <cell r="DM600">
            <v>161</v>
          </cell>
        </row>
        <row r="601">
          <cell r="AF601">
            <v>39861</v>
          </cell>
          <cell r="AG601">
            <v>20</v>
          </cell>
          <cell r="AM601">
            <v>385.2706</v>
          </cell>
          <cell r="AO601">
            <v>150261.95517666667</v>
          </cell>
          <cell r="AQ601">
            <v>123779.58</v>
          </cell>
          <cell r="AU601">
            <v>0</v>
          </cell>
          <cell r="AW601">
            <v>0</v>
          </cell>
          <cell r="AY601">
            <v>111767.60925000001</v>
          </cell>
          <cell r="AZ601">
            <v>290.10157860475209</v>
          </cell>
          <cell r="BA601">
            <v>0</v>
          </cell>
          <cell r="BB601">
            <v>0</v>
          </cell>
          <cell r="BG601">
            <v>0</v>
          </cell>
          <cell r="BH601">
            <v>0</v>
          </cell>
          <cell r="BI601">
            <v>12011.97</v>
          </cell>
          <cell r="BJ601">
            <v>31.178008392023681</v>
          </cell>
          <cell r="BK601">
            <v>0</v>
          </cell>
          <cell r="BL601">
            <v>0</v>
          </cell>
          <cell r="BO601">
            <v>0</v>
          </cell>
          <cell r="BP601">
            <v>0</v>
          </cell>
          <cell r="CF601">
            <v>52.173000000000002</v>
          </cell>
          <cell r="CG601">
            <v>2142.25</v>
          </cell>
          <cell r="CJ601">
            <v>0</v>
          </cell>
          <cell r="CK601">
            <v>0</v>
          </cell>
          <cell r="CL601">
            <v>0</v>
          </cell>
          <cell r="CM601">
            <v>0</v>
          </cell>
          <cell r="CN601">
            <v>0</v>
          </cell>
          <cell r="CO601">
            <v>0</v>
          </cell>
          <cell r="CX601">
            <v>0</v>
          </cell>
          <cell r="CY601">
            <v>0</v>
          </cell>
          <cell r="DJ601" t="str">
            <v>НКРКП</v>
          </cell>
          <cell r="DL601">
            <v>40816</v>
          </cell>
          <cell r="DM601">
            <v>161</v>
          </cell>
        </row>
        <row r="602">
          <cell r="AF602">
            <v>39861</v>
          </cell>
          <cell r="AG602">
            <v>20</v>
          </cell>
          <cell r="AO602">
            <v>258120.63277</v>
          </cell>
          <cell r="AQ602">
            <v>242912.2</v>
          </cell>
          <cell r="AY602">
            <v>33035.601719999999</v>
          </cell>
          <cell r="AZ602">
            <v>2711.4811484290353</v>
          </cell>
          <cell r="BC602">
            <v>0</v>
          </cell>
          <cell r="BD602">
            <v>0</v>
          </cell>
          <cell r="BG602">
            <v>0</v>
          </cell>
          <cell r="BH602">
            <v>0</v>
          </cell>
          <cell r="BI602">
            <v>4155.04</v>
          </cell>
          <cell r="BJ602">
            <v>341.03549033126495</v>
          </cell>
          <cell r="BK602">
            <v>0</v>
          </cell>
          <cell r="BL602">
            <v>0</v>
          </cell>
          <cell r="BM602">
            <v>171380.45</v>
          </cell>
          <cell r="BN602">
            <v>14066.486916839029</v>
          </cell>
          <cell r="BO602">
            <v>0</v>
          </cell>
          <cell r="BP602">
            <v>0</v>
          </cell>
          <cell r="BY602">
            <v>1605</v>
          </cell>
          <cell r="CF602">
            <v>45.420999999999999</v>
          </cell>
          <cell r="CG602">
            <v>727.32</v>
          </cell>
          <cell r="CX602">
            <v>0</v>
          </cell>
          <cell r="CY602">
            <v>0</v>
          </cell>
          <cell r="DB602">
            <v>0</v>
          </cell>
          <cell r="DC602">
            <v>0</v>
          </cell>
          <cell r="DJ602" t="str">
            <v>МОС</v>
          </cell>
          <cell r="DL602">
            <v>40555</v>
          </cell>
          <cell r="DM602">
            <v>3</v>
          </cell>
          <cell r="DO602" t="str">
            <v>тарифи на послуги з централізованого опалення</v>
          </cell>
        </row>
        <row r="603">
          <cell r="AF603">
            <v>39861</v>
          </cell>
          <cell r="AG603">
            <v>20</v>
          </cell>
          <cell r="AO603">
            <v>1013967.8868200001</v>
          </cell>
          <cell r="AQ603">
            <v>750353.72</v>
          </cell>
          <cell r="AY603">
            <v>237682.63750000001</v>
          </cell>
          <cell r="AZ603">
            <v>7986.3257361934329</v>
          </cell>
          <cell r="BC603">
            <v>0</v>
          </cell>
          <cell r="BD603">
            <v>0</v>
          </cell>
          <cell r="BG603">
            <v>0</v>
          </cell>
          <cell r="BH603">
            <v>0</v>
          </cell>
          <cell r="BI603">
            <v>10149.620000000001</v>
          </cell>
          <cell r="BJ603">
            <v>341.03530771608672</v>
          </cell>
          <cell r="BK603">
            <v>0</v>
          </cell>
          <cell r="BL603">
            <v>0</v>
          </cell>
          <cell r="BM603">
            <v>418633.07</v>
          </cell>
          <cell r="BN603">
            <v>14066.404244452509</v>
          </cell>
          <cell r="BO603">
            <v>0</v>
          </cell>
          <cell r="BP603">
            <v>0</v>
          </cell>
          <cell r="BY603">
            <v>1605</v>
          </cell>
          <cell r="CF603">
            <v>110.95</v>
          </cell>
          <cell r="CG603">
            <v>2142.25</v>
          </cell>
          <cell r="CX603">
            <v>0</v>
          </cell>
          <cell r="CY603">
            <v>0</v>
          </cell>
          <cell r="DB603">
            <v>0</v>
          </cell>
          <cell r="DC603">
            <v>0</v>
          </cell>
          <cell r="DJ603" t="str">
            <v>МОС</v>
          </cell>
          <cell r="DL603">
            <v>40093</v>
          </cell>
          <cell r="DM603">
            <v>614</v>
          </cell>
          <cell r="DO603" t="str">
            <v>тарифи на виробництво, транспортування, постачання теплової енергії</v>
          </cell>
        </row>
        <row r="604">
          <cell r="AF604">
            <v>39861</v>
          </cell>
          <cell r="AG604">
            <v>20</v>
          </cell>
          <cell r="AO604">
            <v>114555.19953333335</v>
          </cell>
          <cell r="AQ604">
            <v>52764.7</v>
          </cell>
          <cell r="AY604">
            <v>16713.834500000001</v>
          </cell>
          <cell r="AZ604">
            <v>7986.3505829510714</v>
          </cell>
          <cell r="BC604">
            <v>0</v>
          </cell>
          <cell r="BD604">
            <v>0</v>
          </cell>
          <cell r="BG604">
            <v>0</v>
          </cell>
          <cell r="BH604">
            <v>0</v>
          </cell>
          <cell r="BI604">
            <v>713.72</v>
          </cell>
          <cell r="BJ604">
            <v>341.03593272171253</v>
          </cell>
          <cell r="BK604">
            <v>0</v>
          </cell>
          <cell r="BL604">
            <v>0</v>
          </cell>
          <cell r="BM604">
            <v>29433.38</v>
          </cell>
          <cell r="BN604">
            <v>14064.115061162081</v>
          </cell>
          <cell r="BO604">
            <v>0</v>
          </cell>
          <cell r="BP604">
            <v>0</v>
          </cell>
          <cell r="BY604">
            <v>1605</v>
          </cell>
          <cell r="CF604">
            <v>7.8019999999999996</v>
          </cell>
          <cell r="CG604">
            <v>2142.25</v>
          </cell>
          <cell r="CX604">
            <v>0</v>
          </cell>
          <cell r="CY604">
            <v>0</v>
          </cell>
          <cell r="DB604">
            <v>0</v>
          </cell>
          <cell r="DC604">
            <v>0</v>
          </cell>
          <cell r="DJ604" t="str">
            <v>МОС</v>
          </cell>
          <cell r="DL604">
            <v>40093</v>
          </cell>
          <cell r="DM604">
            <v>614</v>
          </cell>
          <cell r="DO604" t="str">
            <v>тарифи на виробництво, транспортування, постачання теплової енергії</v>
          </cell>
        </row>
        <row r="605">
          <cell r="AF605">
            <v>39861</v>
          </cell>
          <cell r="AG605">
            <v>23</v>
          </cell>
          <cell r="AM605">
            <v>13304.7793</v>
          </cell>
          <cell r="AO605">
            <v>1682500.2156458334</v>
          </cell>
          <cell r="AQ605">
            <v>1645582.23</v>
          </cell>
          <cell r="AU605">
            <v>0</v>
          </cell>
          <cell r="AW605">
            <v>0</v>
          </cell>
          <cell r="AY605">
            <v>1285882.1223600002</v>
          </cell>
          <cell r="AZ605">
            <v>96.648136234773929</v>
          </cell>
          <cell r="BA605">
            <v>0</v>
          </cell>
          <cell r="BB605">
            <v>0</v>
          </cell>
          <cell r="BG605">
            <v>0</v>
          </cell>
          <cell r="BH605">
            <v>0</v>
          </cell>
          <cell r="BI605">
            <v>359700.11</v>
          </cell>
          <cell r="BJ605">
            <v>27.03540599128916</v>
          </cell>
          <cell r="BK605">
            <v>0</v>
          </cell>
          <cell r="BL605">
            <v>0</v>
          </cell>
          <cell r="BO605">
            <v>0</v>
          </cell>
          <cell r="BP605">
            <v>0</v>
          </cell>
          <cell r="CF605">
            <v>1767.973</v>
          </cell>
          <cell r="CG605">
            <v>727.32</v>
          </cell>
          <cell r="CJ605">
            <v>0</v>
          </cell>
          <cell r="CK605">
            <v>0</v>
          </cell>
          <cell r="CL605">
            <v>0</v>
          </cell>
          <cell r="CM605">
            <v>0</v>
          </cell>
          <cell r="CN605">
            <v>0</v>
          </cell>
          <cell r="CO605">
            <v>0</v>
          </cell>
          <cell r="CX605">
            <v>0</v>
          </cell>
          <cell r="CY605">
            <v>0</v>
          </cell>
          <cell r="DJ605" t="str">
            <v>МОС</v>
          </cell>
          <cell r="DL605">
            <v>40590</v>
          </cell>
          <cell r="DM605">
            <v>147</v>
          </cell>
          <cell r="DO605" t="str">
            <v>тарифи на послуги з централізованого опалення</v>
          </cell>
        </row>
        <row r="606">
          <cell r="AF606">
            <v>39861</v>
          </cell>
          <cell r="AG606">
            <v>23</v>
          </cell>
          <cell r="AM606">
            <v>16622.799800000001</v>
          </cell>
          <cell r="AO606">
            <v>5510319.6103683338</v>
          </cell>
          <cell r="AQ606">
            <v>5181377.3099999996</v>
          </cell>
          <cell r="AU606">
            <v>0</v>
          </cell>
          <cell r="AW606">
            <v>0</v>
          </cell>
          <cell r="AY606">
            <v>4731973.1800000006</v>
          </cell>
          <cell r="AZ606">
            <v>284.66763944302573</v>
          </cell>
          <cell r="BA606">
            <v>0</v>
          </cell>
          <cell r="BB606">
            <v>0</v>
          </cell>
          <cell r="BG606">
            <v>0</v>
          </cell>
          <cell r="BH606">
            <v>0</v>
          </cell>
          <cell r="BI606">
            <v>449404.13</v>
          </cell>
          <cell r="BJ606">
            <v>27.035405311203952</v>
          </cell>
          <cell r="BK606">
            <v>0</v>
          </cell>
          <cell r="BL606">
            <v>0</v>
          </cell>
          <cell r="BO606">
            <v>0</v>
          </cell>
          <cell r="BP606">
            <v>0</v>
          </cell>
          <cell r="CF606">
            <v>2208.88</v>
          </cell>
          <cell r="CG606">
            <v>2142.25</v>
          </cell>
          <cell r="CJ606">
            <v>0</v>
          </cell>
          <cell r="CK606">
            <v>0</v>
          </cell>
          <cell r="CL606">
            <v>0</v>
          </cell>
          <cell r="CM606">
            <v>0</v>
          </cell>
          <cell r="CN606">
            <v>0</v>
          </cell>
          <cell r="CO606">
            <v>0</v>
          </cell>
          <cell r="CX606">
            <v>0</v>
          </cell>
          <cell r="CY606">
            <v>0</v>
          </cell>
          <cell r="DJ606" t="str">
            <v>НКРКП</v>
          </cell>
          <cell r="DL606">
            <v>40816</v>
          </cell>
          <cell r="DM606">
            <v>161</v>
          </cell>
        </row>
        <row r="607">
          <cell r="AF607">
            <v>39861</v>
          </cell>
          <cell r="AG607">
            <v>23</v>
          </cell>
          <cell r="AM607">
            <v>2436.0589</v>
          </cell>
          <cell r="AO607">
            <v>839668.90184833331</v>
          </cell>
          <cell r="AQ607">
            <v>759327.59</v>
          </cell>
          <cell r="AU607">
            <v>0</v>
          </cell>
          <cell r="AW607">
            <v>0</v>
          </cell>
          <cell r="AY607">
            <v>693467.74749999994</v>
          </cell>
          <cell r="AZ607">
            <v>284.66789021398455</v>
          </cell>
          <cell r="BA607">
            <v>0</v>
          </cell>
          <cell r="BB607">
            <v>0</v>
          </cell>
          <cell r="BG607">
            <v>0</v>
          </cell>
          <cell r="BH607">
            <v>0</v>
          </cell>
          <cell r="BI607">
            <v>65859.839999999997</v>
          </cell>
          <cell r="BJ607">
            <v>27.035405424721052</v>
          </cell>
          <cell r="BK607">
            <v>0</v>
          </cell>
          <cell r="BL607">
            <v>0</v>
          </cell>
          <cell r="BO607">
            <v>0</v>
          </cell>
          <cell r="BP607">
            <v>0</v>
          </cell>
          <cell r="CF607">
            <v>323.70999999999998</v>
          </cell>
          <cell r="CG607">
            <v>2142.25</v>
          </cell>
          <cell r="CJ607">
            <v>0</v>
          </cell>
          <cell r="CK607">
            <v>0</v>
          </cell>
          <cell r="CL607">
            <v>0</v>
          </cell>
          <cell r="CM607">
            <v>0</v>
          </cell>
          <cell r="CN607">
            <v>0</v>
          </cell>
          <cell r="CO607">
            <v>0</v>
          </cell>
          <cell r="CX607">
            <v>0</v>
          </cell>
          <cell r="CY607">
            <v>0</v>
          </cell>
          <cell r="DJ607" t="str">
            <v>НКРКП</v>
          </cell>
          <cell r="DL607">
            <v>40816</v>
          </cell>
          <cell r="DM607">
            <v>161</v>
          </cell>
        </row>
        <row r="608">
          <cell r="AF608">
            <v>39861</v>
          </cell>
          <cell r="AG608">
            <v>23</v>
          </cell>
          <cell r="AO608">
            <v>1513172.94099</v>
          </cell>
          <cell r="AQ608">
            <v>1427001.69</v>
          </cell>
          <cell r="AY608">
            <v>142313.24976000001</v>
          </cell>
          <cell r="AZ608">
            <v>1930.1527399378285</v>
          </cell>
          <cell r="BC608">
            <v>0</v>
          </cell>
          <cell r="BD608">
            <v>0</v>
          </cell>
          <cell r="BG608">
            <v>0</v>
          </cell>
          <cell r="BH608">
            <v>0</v>
          </cell>
          <cell r="BI608">
            <v>30.63</v>
          </cell>
          <cell r="BJ608">
            <v>0.41542567908468003</v>
          </cell>
          <cell r="BK608">
            <v>0</v>
          </cell>
          <cell r="BL608">
            <v>0</v>
          </cell>
          <cell r="BM608">
            <v>1079075.1299999999</v>
          </cell>
          <cell r="BN608">
            <v>14635.178539459333</v>
          </cell>
          <cell r="BO608">
            <v>0</v>
          </cell>
          <cell r="BP608">
            <v>0</v>
          </cell>
          <cell r="BY608">
            <v>1605</v>
          </cell>
          <cell r="CF608">
            <v>195.66800000000001</v>
          </cell>
          <cell r="CG608">
            <v>727.32</v>
          </cell>
          <cell r="CX608">
            <v>0</v>
          </cell>
          <cell r="CY608">
            <v>0</v>
          </cell>
          <cell r="DB608">
            <v>0</v>
          </cell>
          <cell r="DC608">
            <v>0</v>
          </cell>
          <cell r="DJ608" t="str">
            <v>МОС</v>
          </cell>
          <cell r="DL608">
            <v>40590</v>
          </cell>
          <cell r="DM608">
            <v>147</v>
          </cell>
          <cell r="DO608" t="str">
            <v>тарифи на послуги з централізованого опалення</v>
          </cell>
        </row>
        <row r="609">
          <cell r="AF609">
            <v>39861</v>
          </cell>
          <cell r="AG609">
            <v>23</v>
          </cell>
          <cell r="AO609">
            <v>2896342.5411133338</v>
          </cell>
          <cell r="AQ609">
            <v>2128776.39</v>
          </cell>
          <cell r="AY609">
            <v>523705.14624999999</v>
          </cell>
          <cell r="AZ609">
            <v>5685.0813538328593</v>
          </cell>
          <cell r="BC609">
            <v>0</v>
          </cell>
          <cell r="BD609">
            <v>0</v>
          </cell>
          <cell r="BG609">
            <v>0</v>
          </cell>
          <cell r="BH609">
            <v>0</v>
          </cell>
          <cell r="BI609">
            <v>38.270000000000003</v>
          </cell>
          <cell r="BJ609">
            <v>0.41543999513673596</v>
          </cell>
          <cell r="BK609">
            <v>0</v>
          </cell>
          <cell r="BL609">
            <v>0</v>
          </cell>
          <cell r="BM609">
            <v>1348178.99</v>
          </cell>
          <cell r="BN609">
            <v>14635.157383042841</v>
          </cell>
          <cell r="BO609">
            <v>0</v>
          </cell>
          <cell r="BP609">
            <v>0</v>
          </cell>
          <cell r="BY609">
            <v>1605</v>
          </cell>
          <cell r="CF609">
            <v>244.465</v>
          </cell>
          <cell r="CG609">
            <v>2142.25</v>
          </cell>
          <cell r="CX609">
            <v>0</v>
          </cell>
          <cell r="CY609">
            <v>0</v>
          </cell>
          <cell r="DB609">
            <v>0</v>
          </cell>
          <cell r="DC609">
            <v>0</v>
          </cell>
          <cell r="DJ609" t="str">
            <v>МОС</v>
          </cell>
          <cell r="DL609">
            <v>40107</v>
          </cell>
          <cell r="DM609">
            <v>469</v>
          </cell>
          <cell r="DO609" t="str">
            <v>тарифи на виробництво, транспортування, постачання теплової енергії</v>
          </cell>
        </row>
        <row r="610">
          <cell r="AF610">
            <v>39861</v>
          </cell>
          <cell r="AG610">
            <v>23</v>
          </cell>
          <cell r="AO610">
            <v>499449.85312500002</v>
          </cell>
          <cell r="AQ610">
            <v>311972.36</v>
          </cell>
          <cell r="AY610">
            <v>76750.390749999991</v>
          </cell>
          <cell r="AZ610">
            <v>5685.2141296296286</v>
          </cell>
          <cell r="BC610">
            <v>0</v>
          </cell>
          <cell r="BD610">
            <v>0</v>
          </cell>
          <cell r="BG610">
            <v>0</v>
          </cell>
          <cell r="BH610">
            <v>0</v>
          </cell>
          <cell r="BI610">
            <v>5.61</v>
          </cell>
          <cell r="BJ610">
            <v>0.41555555555555562</v>
          </cell>
          <cell r="BK610">
            <v>0</v>
          </cell>
          <cell r="BL610">
            <v>0</v>
          </cell>
          <cell r="BM610">
            <v>197573.17</v>
          </cell>
          <cell r="BN610">
            <v>14635.049629629631</v>
          </cell>
          <cell r="BO610">
            <v>0</v>
          </cell>
          <cell r="BP610">
            <v>0</v>
          </cell>
          <cell r="BY610">
            <v>1605</v>
          </cell>
          <cell r="CF610">
            <v>35.826999999999998</v>
          </cell>
          <cell r="CG610">
            <v>2142.25</v>
          </cell>
          <cell r="CX610">
            <v>0</v>
          </cell>
          <cell r="CY610">
            <v>0</v>
          </cell>
          <cell r="DB610">
            <v>0</v>
          </cell>
          <cell r="DC610">
            <v>0</v>
          </cell>
          <cell r="DJ610" t="str">
            <v>МОС</v>
          </cell>
          <cell r="DL610">
            <v>40107</v>
          </cell>
          <cell r="DM610">
            <v>469</v>
          </cell>
          <cell r="DO610" t="str">
            <v>тарифи на виробництво, транспортування, постачання теплової енергії</v>
          </cell>
        </row>
        <row r="611">
          <cell r="AF611">
            <v>39861</v>
          </cell>
          <cell r="AG611">
            <v>21</v>
          </cell>
          <cell r="AM611">
            <v>2658.6635000000001</v>
          </cell>
          <cell r="AO611">
            <v>294260.87618000002</v>
          </cell>
          <cell r="AQ611">
            <v>287001.5</v>
          </cell>
          <cell r="AU611">
            <v>0</v>
          </cell>
          <cell r="AW611">
            <v>0</v>
          </cell>
          <cell r="AY611">
            <v>248701.25544000001</v>
          </cell>
          <cell r="AZ611">
            <v>93.543713012195795</v>
          </cell>
          <cell r="BA611">
            <v>0</v>
          </cell>
          <cell r="BB611">
            <v>0</v>
          </cell>
          <cell r="BG611">
            <v>0</v>
          </cell>
          <cell r="BH611">
            <v>0</v>
          </cell>
          <cell r="BI611">
            <v>38300.239999999998</v>
          </cell>
          <cell r="BJ611">
            <v>14.405824580658663</v>
          </cell>
          <cell r="BK611">
            <v>0</v>
          </cell>
          <cell r="BL611">
            <v>0</v>
          </cell>
          <cell r="BO611">
            <v>0</v>
          </cell>
          <cell r="BP611">
            <v>0</v>
          </cell>
          <cell r="CF611">
            <v>341.94200000000001</v>
          </cell>
          <cell r="CG611">
            <v>727.32</v>
          </cell>
          <cell r="CJ611">
            <v>0</v>
          </cell>
          <cell r="CK611">
            <v>0</v>
          </cell>
          <cell r="CL611">
            <v>0</v>
          </cell>
          <cell r="CM611">
            <v>0</v>
          </cell>
          <cell r="CN611">
            <v>0</v>
          </cell>
          <cell r="CO611">
            <v>0</v>
          </cell>
          <cell r="CX611">
            <v>0</v>
          </cell>
          <cell r="CY611">
            <v>0</v>
          </cell>
          <cell r="DJ611" t="str">
            <v>МОС</v>
          </cell>
          <cell r="DL611">
            <v>40568</v>
          </cell>
          <cell r="DM611">
            <v>6</v>
          </cell>
          <cell r="DO611" t="str">
            <v>тарифи на послуги з централізованого опалення</v>
          </cell>
        </row>
        <row r="612">
          <cell r="AF612">
            <v>39861</v>
          </cell>
          <cell r="AG612">
            <v>21</v>
          </cell>
          <cell r="AM612">
            <v>6761.2928000000002</v>
          </cell>
          <cell r="AO612">
            <v>2031768.4999225857</v>
          </cell>
          <cell r="AQ612">
            <v>1960300.47</v>
          </cell>
          <cell r="AU612">
            <v>0</v>
          </cell>
          <cell r="AW612">
            <v>0</v>
          </cell>
          <cell r="AY612">
            <v>1862898.4577500001</v>
          </cell>
          <cell r="AZ612">
            <v>275.52400300575653</v>
          </cell>
          <cell r="BA612">
            <v>0</v>
          </cell>
          <cell r="BB612">
            <v>0</v>
          </cell>
          <cell r="BG612">
            <v>0</v>
          </cell>
          <cell r="BH612">
            <v>0</v>
          </cell>
          <cell r="BI612">
            <v>97402.01</v>
          </cell>
          <cell r="BJ612">
            <v>14.405826353208663</v>
          </cell>
          <cell r="BK612">
            <v>0</v>
          </cell>
          <cell r="BL612">
            <v>0</v>
          </cell>
          <cell r="BO612">
            <v>0</v>
          </cell>
          <cell r="BP612">
            <v>0</v>
          </cell>
          <cell r="CF612">
            <v>869.59900000000005</v>
          </cell>
          <cell r="CG612">
            <v>2142.25</v>
          </cell>
          <cell r="CJ612">
            <v>0</v>
          </cell>
          <cell r="CK612">
            <v>0</v>
          </cell>
          <cell r="CL612">
            <v>0</v>
          </cell>
          <cell r="CM612">
            <v>0</v>
          </cell>
          <cell r="CN612">
            <v>0</v>
          </cell>
          <cell r="CO612">
            <v>0</v>
          </cell>
          <cell r="CX612">
            <v>0</v>
          </cell>
          <cell r="CY612">
            <v>0</v>
          </cell>
          <cell r="DJ612" t="str">
            <v>НКРКП</v>
          </cell>
          <cell r="DL612">
            <v>40816</v>
          </cell>
          <cell r="DM612">
            <v>161</v>
          </cell>
        </row>
        <row r="613">
          <cell r="AF613">
            <v>39861</v>
          </cell>
          <cell r="AG613">
            <v>21</v>
          </cell>
          <cell r="AM613">
            <v>189.7003</v>
          </cell>
          <cell r="AO613">
            <v>57006.837153</v>
          </cell>
          <cell r="AQ613">
            <v>55001.56</v>
          </cell>
          <cell r="AU613">
            <v>0</v>
          </cell>
          <cell r="AW613">
            <v>0</v>
          </cell>
          <cell r="AY613">
            <v>52268.757750000004</v>
          </cell>
          <cell r="AZ613">
            <v>275.53334259355415</v>
          </cell>
          <cell r="BA613">
            <v>0</v>
          </cell>
          <cell r="BB613">
            <v>0</v>
          </cell>
          <cell r="BG613">
            <v>0</v>
          </cell>
          <cell r="BH613">
            <v>0</v>
          </cell>
          <cell r="BI613">
            <v>2732.8</v>
          </cell>
          <cell r="BJ613">
            <v>14.405881276940523</v>
          </cell>
          <cell r="BK613">
            <v>0</v>
          </cell>
          <cell r="BL613">
            <v>0</v>
          </cell>
          <cell r="BO613">
            <v>0</v>
          </cell>
          <cell r="BP613">
            <v>0</v>
          </cell>
          <cell r="CF613">
            <v>24.399000000000001</v>
          </cell>
          <cell r="CG613">
            <v>2142.25</v>
          </cell>
          <cell r="CJ613">
            <v>0</v>
          </cell>
          <cell r="CK613">
            <v>0</v>
          </cell>
          <cell r="CL613">
            <v>0</v>
          </cell>
          <cell r="CM613">
            <v>0</v>
          </cell>
          <cell r="CN613">
            <v>0</v>
          </cell>
          <cell r="CO613">
            <v>0</v>
          </cell>
          <cell r="CX613">
            <v>0</v>
          </cell>
          <cell r="CY613">
            <v>0</v>
          </cell>
          <cell r="DJ613" t="str">
            <v>НКРКП</v>
          </cell>
          <cell r="DL613">
            <v>40816</v>
          </cell>
          <cell r="DM613">
            <v>161</v>
          </cell>
        </row>
        <row r="614">
          <cell r="AF614">
            <v>39861</v>
          </cell>
          <cell r="AG614">
            <v>21</v>
          </cell>
          <cell r="AO614">
            <v>345971.63450006995</v>
          </cell>
          <cell r="AQ614">
            <v>329037.69</v>
          </cell>
          <cell r="AY614">
            <v>28050.550440000003</v>
          </cell>
          <cell r="AZ614">
            <v>1932.6147619933447</v>
          </cell>
          <cell r="BC614">
            <v>0</v>
          </cell>
          <cell r="BD614">
            <v>0</v>
          </cell>
          <cell r="BG614">
            <v>0</v>
          </cell>
          <cell r="BH614">
            <v>0</v>
          </cell>
          <cell r="BI614">
            <v>3705.44</v>
          </cell>
          <cell r="BJ614">
            <v>255.29581171672078</v>
          </cell>
          <cell r="BK614">
            <v>0</v>
          </cell>
          <cell r="BL614">
            <v>0</v>
          </cell>
          <cell r="BM614">
            <v>244728.38</v>
          </cell>
          <cell r="BN614">
            <v>16861.190687804443</v>
          </cell>
          <cell r="BO614">
            <v>0</v>
          </cell>
          <cell r="BP614">
            <v>0</v>
          </cell>
          <cell r="BY614">
            <v>1605</v>
          </cell>
          <cell r="CF614">
            <v>38.567</v>
          </cell>
          <cell r="CG614">
            <v>727.32</v>
          </cell>
          <cell r="CX614">
            <v>0</v>
          </cell>
          <cell r="CY614">
            <v>0</v>
          </cell>
          <cell r="DB614">
            <v>0</v>
          </cell>
          <cell r="DC614">
            <v>0</v>
          </cell>
          <cell r="DJ614" t="str">
            <v>МОС</v>
          </cell>
          <cell r="DL614">
            <v>40568</v>
          </cell>
          <cell r="DM614">
            <v>6</v>
          </cell>
          <cell r="DO614" t="str">
            <v>тарифи на послуги з централізованого опалення</v>
          </cell>
        </row>
        <row r="615">
          <cell r="AF615">
            <v>39861</v>
          </cell>
          <cell r="AG615">
            <v>21</v>
          </cell>
          <cell r="AO615">
            <v>1142320.5409416656</v>
          </cell>
          <cell r="AQ615">
            <v>975561.48</v>
          </cell>
          <cell r="AY615">
            <v>210116.16449999998</v>
          </cell>
          <cell r="AZ615">
            <v>5692.440806150159</v>
          </cell>
          <cell r="BC615">
            <v>0</v>
          </cell>
          <cell r="BD615">
            <v>0</v>
          </cell>
          <cell r="BG615">
            <v>0</v>
          </cell>
          <cell r="BH615">
            <v>0</v>
          </cell>
          <cell r="BI615">
            <v>9423.36</v>
          </cell>
          <cell r="BJ615">
            <v>255.2964886004435</v>
          </cell>
          <cell r="BK615">
            <v>0</v>
          </cell>
          <cell r="BL615">
            <v>0</v>
          </cell>
          <cell r="BM615">
            <v>620908.77</v>
          </cell>
          <cell r="BN615">
            <v>16821.582611957983</v>
          </cell>
          <cell r="BO615">
            <v>0</v>
          </cell>
          <cell r="BP615">
            <v>0</v>
          </cell>
          <cell r="BY615">
            <v>1605</v>
          </cell>
          <cell r="CF615">
            <v>98.081999999999994</v>
          </cell>
          <cell r="CG615">
            <v>2142.25</v>
          </cell>
          <cell r="CX615">
            <v>0</v>
          </cell>
          <cell r="CY615">
            <v>0</v>
          </cell>
          <cell r="DB615">
            <v>0</v>
          </cell>
          <cell r="DC615">
            <v>0</v>
          </cell>
          <cell r="DJ615" t="str">
            <v>МОС</v>
          </cell>
          <cell r="DL615">
            <v>39868</v>
          </cell>
          <cell r="DM615">
            <v>35</v>
          </cell>
          <cell r="DO615" t="str">
            <v>тарифи на виробництво, транспортування, постачання теплової енергії та послуги з централізованого опалення</v>
          </cell>
        </row>
        <row r="616">
          <cell r="AF616">
            <v>39861</v>
          </cell>
          <cell r="AG616">
            <v>21</v>
          </cell>
          <cell r="AO616">
            <v>32049.689828333339</v>
          </cell>
          <cell r="AQ616">
            <v>27371.43</v>
          </cell>
          <cell r="AY616">
            <v>5895.4719999999998</v>
          </cell>
          <cell r="AZ616">
            <v>5692.808033989957</v>
          </cell>
          <cell r="BC616">
            <v>0</v>
          </cell>
          <cell r="BD616">
            <v>0</v>
          </cell>
          <cell r="BG616">
            <v>0</v>
          </cell>
          <cell r="BH616">
            <v>0</v>
          </cell>
          <cell r="BI616">
            <v>264.39</v>
          </cell>
          <cell r="BJ616">
            <v>255.3012746234067</v>
          </cell>
          <cell r="BK616">
            <v>0</v>
          </cell>
          <cell r="BL616">
            <v>0</v>
          </cell>
          <cell r="BM616">
            <v>17595.009999999998</v>
          </cell>
          <cell r="BN616">
            <v>16990.16029354963</v>
          </cell>
          <cell r="BO616">
            <v>0</v>
          </cell>
          <cell r="BP616">
            <v>0</v>
          </cell>
          <cell r="BY616">
            <v>1605</v>
          </cell>
          <cell r="CF616">
            <v>2.7519999999999998</v>
          </cell>
          <cell r="CG616">
            <v>2142.25</v>
          </cell>
          <cell r="CX616">
            <v>0</v>
          </cell>
          <cell r="CY616">
            <v>0</v>
          </cell>
          <cell r="DB616">
            <v>0</v>
          </cell>
          <cell r="DC616">
            <v>0</v>
          </cell>
          <cell r="DJ616" t="str">
            <v>МОС</v>
          </cell>
          <cell r="DL616">
            <v>39868</v>
          </cell>
          <cell r="DM616">
            <v>35</v>
          </cell>
          <cell r="DO616" t="str">
            <v>тарифи на виробництво, транспортування, постачання теплової енергії та послуги з централізованого опалення</v>
          </cell>
        </row>
        <row r="617">
          <cell r="AF617">
            <v>39861</v>
          </cell>
          <cell r="AG617">
            <v>19</v>
          </cell>
          <cell r="AM617">
            <v>186.89580000000001</v>
          </cell>
          <cell r="AO617">
            <v>22090.7097684</v>
          </cell>
          <cell r="AQ617">
            <v>21538.69</v>
          </cell>
          <cell r="AU617">
            <v>0</v>
          </cell>
          <cell r="AW617">
            <v>0</v>
          </cell>
          <cell r="AY617">
            <v>18289.91604</v>
          </cell>
          <cell r="AZ617">
            <v>97.861567996712608</v>
          </cell>
          <cell r="BA617">
            <v>0</v>
          </cell>
          <cell r="BB617">
            <v>0</v>
          </cell>
          <cell r="BG617">
            <v>0</v>
          </cell>
          <cell r="BH617">
            <v>0</v>
          </cell>
          <cell r="BI617">
            <v>3248.77</v>
          </cell>
          <cell r="BJ617">
            <v>17.382787628186399</v>
          </cell>
          <cell r="BK617">
            <v>0</v>
          </cell>
          <cell r="BL617">
            <v>0</v>
          </cell>
          <cell r="BO617">
            <v>0</v>
          </cell>
          <cell r="BP617">
            <v>0</v>
          </cell>
          <cell r="CF617">
            <v>25.146999999999998</v>
          </cell>
          <cell r="CG617">
            <v>727.32</v>
          </cell>
          <cell r="CJ617">
            <v>0</v>
          </cell>
          <cell r="CK617">
            <v>0</v>
          </cell>
          <cell r="CL617">
            <v>0</v>
          </cell>
          <cell r="CM617">
            <v>0</v>
          </cell>
          <cell r="CN617">
            <v>0</v>
          </cell>
          <cell r="CO617">
            <v>0</v>
          </cell>
          <cell r="CX617">
            <v>0</v>
          </cell>
          <cell r="CY617">
            <v>0</v>
          </cell>
          <cell r="DJ617" t="str">
            <v>МОС</v>
          </cell>
          <cell r="DL617">
            <v>40542</v>
          </cell>
          <cell r="DM617">
            <v>133</v>
          </cell>
          <cell r="DO617" t="str">
            <v>тарифи на послуги з централізованого опалення</v>
          </cell>
        </row>
        <row r="618">
          <cell r="AF618">
            <v>39861</v>
          </cell>
          <cell r="AG618">
            <v>19</v>
          </cell>
          <cell r="AM618">
            <v>4204.4961000000003</v>
          </cell>
          <cell r="AO618">
            <v>1365031.7038260002</v>
          </cell>
          <cell r="AQ618">
            <v>1285010.3999999999</v>
          </cell>
          <cell r="AU618">
            <v>0</v>
          </cell>
          <cell r="AW618">
            <v>0</v>
          </cell>
          <cell r="AY618">
            <v>1211924.3812500001</v>
          </cell>
          <cell r="AZ618">
            <v>288.24485798666814</v>
          </cell>
          <cell r="BA618">
            <v>0</v>
          </cell>
          <cell r="BB618">
            <v>0</v>
          </cell>
          <cell r="BG618">
            <v>0</v>
          </cell>
          <cell r="BH618">
            <v>0</v>
          </cell>
          <cell r="BI618">
            <v>73086.02</v>
          </cell>
          <cell r="BJ618">
            <v>17.382825019150332</v>
          </cell>
          <cell r="BK618">
            <v>0</v>
          </cell>
          <cell r="BL618">
            <v>0</v>
          </cell>
          <cell r="BO618">
            <v>0</v>
          </cell>
          <cell r="BP618">
            <v>0</v>
          </cell>
          <cell r="CF618">
            <v>565.72500000000002</v>
          </cell>
          <cell r="CG618">
            <v>2142.25</v>
          </cell>
          <cell r="CJ618">
            <v>0</v>
          </cell>
          <cell r="CK618">
            <v>0</v>
          </cell>
          <cell r="CL618">
            <v>0</v>
          </cell>
          <cell r="CM618">
            <v>0</v>
          </cell>
          <cell r="CN618">
            <v>0</v>
          </cell>
          <cell r="CO618">
            <v>0</v>
          </cell>
          <cell r="CX618">
            <v>0</v>
          </cell>
          <cell r="CY618">
            <v>0</v>
          </cell>
          <cell r="DJ618" t="str">
            <v>НКРКП</v>
          </cell>
          <cell r="DL618">
            <v>40816</v>
          </cell>
          <cell r="DM618">
            <v>161</v>
          </cell>
        </row>
        <row r="619">
          <cell r="AF619">
            <v>39861</v>
          </cell>
          <cell r="AG619">
            <v>19</v>
          </cell>
          <cell r="AM619">
            <v>96.080100000000002</v>
          </cell>
          <cell r="AO619">
            <v>34783.878602999997</v>
          </cell>
          <cell r="AQ619">
            <v>29365.17</v>
          </cell>
          <cell r="AU619">
            <v>0</v>
          </cell>
          <cell r="AW619">
            <v>0</v>
          </cell>
          <cell r="AY619">
            <v>27695.008000000002</v>
          </cell>
          <cell r="AZ619">
            <v>288.24915877481396</v>
          </cell>
          <cell r="BA619">
            <v>0</v>
          </cell>
          <cell r="BB619">
            <v>0</v>
          </cell>
          <cell r="BG619">
            <v>0</v>
          </cell>
          <cell r="BH619">
            <v>0</v>
          </cell>
          <cell r="BI619">
            <v>1670.16</v>
          </cell>
          <cell r="BJ619">
            <v>17.382996062660219</v>
          </cell>
          <cell r="BK619">
            <v>0</v>
          </cell>
          <cell r="BL619">
            <v>0</v>
          </cell>
          <cell r="BO619">
            <v>0</v>
          </cell>
          <cell r="BP619">
            <v>0</v>
          </cell>
          <cell r="CF619">
            <v>12.928000000000001</v>
          </cell>
          <cell r="CG619">
            <v>2142.25</v>
          </cell>
          <cell r="CJ619">
            <v>0</v>
          </cell>
          <cell r="CK619">
            <v>0</v>
          </cell>
          <cell r="CL619">
            <v>0</v>
          </cell>
          <cell r="CM619">
            <v>0</v>
          </cell>
          <cell r="CN619">
            <v>0</v>
          </cell>
          <cell r="CO619">
            <v>0</v>
          </cell>
          <cell r="CX619">
            <v>0</v>
          </cell>
          <cell r="CY619">
            <v>0</v>
          </cell>
          <cell r="DJ619" t="str">
            <v>НКРКП</v>
          </cell>
          <cell r="DL619">
            <v>40816</v>
          </cell>
          <cell r="DM619">
            <v>161</v>
          </cell>
        </row>
        <row r="620">
          <cell r="AF620">
            <v>39861</v>
          </cell>
          <cell r="AG620">
            <v>19</v>
          </cell>
          <cell r="AO620">
            <v>26679.207110219999</v>
          </cell>
          <cell r="AQ620">
            <v>25392.34</v>
          </cell>
          <cell r="AY620">
            <v>2736.91</v>
          </cell>
          <cell r="AZ620">
            <v>2677.0406626211411</v>
          </cell>
          <cell r="BC620">
            <v>0</v>
          </cell>
          <cell r="BD620">
            <v>0</v>
          </cell>
          <cell r="BG620">
            <v>0</v>
          </cell>
          <cell r="BH620">
            <v>0</v>
          </cell>
          <cell r="BI620">
            <v>424.62</v>
          </cell>
          <cell r="BJ620">
            <v>415.33152575794924</v>
          </cell>
          <cell r="BK620">
            <v>0</v>
          </cell>
          <cell r="BL620">
            <v>0</v>
          </cell>
          <cell r="BM620">
            <v>18966.02</v>
          </cell>
          <cell r="BN620">
            <v>18551.142254617731</v>
          </cell>
          <cell r="BO620">
            <v>0</v>
          </cell>
          <cell r="BP620">
            <v>0</v>
          </cell>
          <cell r="BY620">
            <v>1605</v>
          </cell>
          <cell r="CF620">
            <v>3.7630066545674525</v>
          </cell>
          <cell r="CG620">
            <v>727.32</v>
          </cell>
          <cell r="CX620">
            <v>0</v>
          </cell>
          <cell r="CY620">
            <v>0</v>
          </cell>
          <cell r="DB620">
            <v>0</v>
          </cell>
          <cell r="DC620">
            <v>0</v>
          </cell>
          <cell r="DJ620" t="str">
            <v>МОС</v>
          </cell>
          <cell r="DL620">
            <v>40542</v>
          </cell>
          <cell r="DM620">
            <v>133</v>
          </cell>
          <cell r="DO620" t="str">
            <v>тарифи на послуги з централізованого опалення</v>
          </cell>
        </row>
        <row r="621">
          <cell r="AF621">
            <v>39861</v>
          </cell>
          <cell r="AG621">
            <v>19</v>
          </cell>
          <cell r="AO621">
            <v>877772.43238950009</v>
          </cell>
          <cell r="AQ621">
            <v>691036.56</v>
          </cell>
          <cell r="AY621">
            <v>181369.31</v>
          </cell>
          <cell r="AZ621">
            <v>7885.4891491395711</v>
          </cell>
          <cell r="BC621">
            <v>0</v>
          </cell>
          <cell r="BD621">
            <v>0</v>
          </cell>
          <cell r="BG621">
            <v>0</v>
          </cell>
          <cell r="BH621">
            <v>0</v>
          </cell>
          <cell r="BI621">
            <v>9552.51</v>
          </cell>
          <cell r="BJ621">
            <v>415.31951547947801</v>
          </cell>
          <cell r="BK621">
            <v>0</v>
          </cell>
          <cell r="BL621">
            <v>0</v>
          </cell>
          <cell r="BM621">
            <v>426631.1</v>
          </cell>
          <cell r="BN621">
            <v>18548.865349575841</v>
          </cell>
          <cell r="BO621">
            <v>0</v>
          </cell>
          <cell r="BP621">
            <v>0</v>
          </cell>
          <cell r="BY621">
            <v>1605</v>
          </cell>
          <cell r="CF621">
            <v>84.662999183101874</v>
          </cell>
          <cell r="CG621">
            <v>2142.25</v>
          </cell>
          <cell r="CX621">
            <v>0</v>
          </cell>
          <cell r="CY621">
            <v>0</v>
          </cell>
          <cell r="DB621">
            <v>0</v>
          </cell>
          <cell r="DC621">
            <v>0</v>
          </cell>
          <cell r="DJ621" t="str">
            <v>МОС</v>
          </cell>
          <cell r="DL621">
            <v>40086</v>
          </cell>
          <cell r="DM621">
            <v>99</v>
          </cell>
          <cell r="DO621" t="str">
            <v>тарифи на виробництво, транспортування, постачання теплової енергії</v>
          </cell>
        </row>
        <row r="622">
          <cell r="AF622">
            <v>39861</v>
          </cell>
          <cell r="AG622">
            <v>19</v>
          </cell>
          <cell r="AO622">
            <v>28436.049889999998</v>
          </cell>
          <cell r="AQ622">
            <v>15792.03</v>
          </cell>
          <cell r="AY622">
            <v>4145.25</v>
          </cell>
          <cell r="AZ622">
            <v>7886.7009132420098</v>
          </cell>
          <cell r="BC622">
            <v>0</v>
          </cell>
          <cell r="BD622">
            <v>0</v>
          </cell>
          <cell r="BG622">
            <v>0</v>
          </cell>
          <cell r="BH622">
            <v>0</v>
          </cell>
          <cell r="BI622">
            <v>218.29</v>
          </cell>
          <cell r="BJ622">
            <v>415.3158295281583</v>
          </cell>
          <cell r="BK622">
            <v>0</v>
          </cell>
          <cell r="BL622">
            <v>0</v>
          </cell>
          <cell r="BM622">
            <v>9748.24</v>
          </cell>
          <cell r="BN622">
            <v>18546.879756468796</v>
          </cell>
          <cell r="BO622">
            <v>0</v>
          </cell>
          <cell r="BP622">
            <v>0</v>
          </cell>
          <cell r="BY622">
            <v>1605</v>
          </cell>
          <cell r="CF622">
            <v>1.9349982495040261</v>
          </cell>
          <cell r="CG622">
            <v>2142.25</v>
          </cell>
          <cell r="CX622">
            <v>0</v>
          </cell>
          <cell r="CY622">
            <v>0</v>
          </cell>
          <cell r="DB622">
            <v>0</v>
          </cell>
          <cell r="DC622">
            <v>0</v>
          </cell>
          <cell r="DJ622" t="str">
            <v>МОС</v>
          </cell>
          <cell r="DL622">
            <v>40086</v>
          </cell>
          <cell r="DM622">
            <v>99</v>
          </cell>
          <cell r="DO622" t="str">
            <v>тарифи на виробництво, транспортування, постачання теплової енергії</v>
          </cell>
        </row>
        <row r="623">
          <cell r="AF623">
            <v>39861</v>
          </cell>
          <cell r="AG623">
            <v>18</v>
          </cell>
          <cell r="AM623">
            <v>1095.0051000000001</v>
          </cell>
          <cell r="AO623">
            <v>335258.25896955002</v>
          </cell>
          <cell r="AQ623">
            <v>324214.68</v>
          </cell>
          <cell r="AU623">
            <v>0</v>
          </cell>
          <cell r="AW623">
            <v>0</v>
          </cell>
          <cell r="AY623">
            <v>313717.51675000001</v>
          </cell>
          <cell r="AZ623">
            <v>286.49868091938566</v>
          </cell>
          <cell r="BA623">
            <v>0</v>
          </cell>
          <cell r="BB623">
            <v>0</v>
          </cell>
          <cell r="BG623">
            <v>0</v>
          </cell>
          <cell r="BH623">
            <v>0</v>
          </cell>
          <cell r="BI623">
            <v>10497.16</v>
          </cell>
          <cell r="BJ623">
            <v>9.586402839584947</v>
          </cell>
          <cell r="BK623">
            <v>0</v>
          </cell>
          <cell r="BL623">
            <v>0</v>
          </cell>
          <cell r="BO623">
            <v>0</v>
          </cell>
          <cell r="BP623">
            <v>0</v>
          </cell>
          <cell r="CF623">
            <v>146.44300000000001</v>
          </cell>
          <cell r="CG623">
            <v>2142.25</v>
          </cell>
          <cell r="CJ623">
            <v>0</v>
          </cell>
          <cell r="CK623">
            <v>0</v>
          </cell>
          <cell r="CL623">
            <v>0</v>
          </cell>
          <cell r="CM623">
            <v>0</v>
          </cell>
          <cell r="CN623">
            <v>0</v>
          </cell>
          <cell r="CO623">
            <v>0</v>
          </cell>
          <cell r="CX623">
            <v>0</v>
          </cell>
          <cell r="CY623">
            <v>0</v>
          </cell>
          <cell r="DJ623" t="str">
            <v>НКРКП</v>
          </cell>
          <cell r="DL623">
            <v>40816</v>
          </cell>
          <cell r="DM623">
            <v>161</v>
          </cell>
        </row>
        <row r="624">
          <cell r="AF624">
            <v>39861</v>
          </cell>
          <cell r="AG624">
            <v>18</v>
          </cell>
          <cell r="AM624">
            <v>85.992900000000006</v>
          </cell>
          <cell r="AO624">
            <v>26327.586264000005</v>
          </cell>
          <cell r="AQ624">
            <v>25460.240000000002</v>
          </cell>
          <cell r="AU624">
            <v>0</v>
          </cell>
          <cell r="AW624">
            <v>0</v>
          </cell>
          <cell r="AY624">
            <v>24635.875</v>
          </cell>
          <cell r="AZ624">
            <v>286.48731465039555</v>
          </cell>
          <cell r="BA624">
            <v>0</v>
          </cell>
          <cell r="BB624">
            <v>0</v>
          </cell>
          <cell r="BG624">
            <v>0</v>
          </cell>
          <cell r="BH624">
            <v>0</v>
          </cell>
          <cell r="BI624">
            <v>824.36</v>
          </cell>
          <cell r="BJ624">
            <v>9.5863728284544418</v>
          </cell>
          <cell r="BK624">
            <v>0</v>
          </cell>
          <cell r="BL624">
            <v>0</v>
          </cell>
          <cell r="BO624">
            <v>0</v>
          </cell>
          <cell r="BP624">
            <v>0</v>
          </cell>
          <cell r="CF624">
            <v>11.5</v>
          </cell>
          <cell r="CG624">
            <v>2142.25</v>
          </cell>
          <cell r="CJ624">
            <v>0</v>
          </cell>
          <cell r="CK624">
            <v>0</v>
          </cell>
          <cell r="CL624">
            <v>0</v>
          </cell>
          <cell r="CM624">
            <v>0</v>
          </cell>
          <cell r="CN624">
            <v>0</v>
          </cell>
          <cell r="CO624">
            <v>0</v>
          </cell>
          <cell r="CX624">
            <v>0</v>
          </cell>
          <cell r="CY624">
            <v>0</v>
          </cell>
          <cell r="DJ624" t="str">
            <v>НКРКП</v>
          </cell>
          <cell r="DL624">
            <v>40816</v>
          </cell>
          <cell r="DM624">
            <v>161</v>
          </cell>
        </row>
        <row r="625">
          <cell r="AF625">
            <v>39861</v>
          </cell>
          <cell r="AG625">
            <v>18</v>
          </cell>
          <cell r="AO625">
            <v>232906.49172578281</v>
          </cell>
          <cell r="AQ625">
            <v>207128.99</v>
          </cell>
          <cell r="AY625">
            <v>46889.568000000007</v>
          </cell>
          <cell r="AZ625">
            <v>7709.918904520433</v>
          </cell>
          <cell r="BC625">
            <v>0</v>
          </cell>
          <cell r="BD625">
            <v>0</v>
          </cell>
          <cell r="BG625">
            <v>0</v>
          </cell>
          <cell r="BH625">
            <v>0</v>
          </cell>
          <cell r="BI625">
            <v>1365.92</v>
          </cell>
          <cell r="BJ625">
            <v>224.59435817498999</v>
          </cell>
          <cell r="BK625">
            <v>0</v>
          </cell>
          <cell r="BL625">
            <v>0</v>
          </cell>
          <cell r="BM625">
            <v>138229.10999999999</v>
          </cell>
          <cell r="BN625">
            <v>22728.621179534734</v>
          </cell>
          <cell r="BO625">
            <v>0</v>
          </cell>
          <cell r="BP625">
            <v>0</v>
          </cell>
          <cell r="BY625">
            <v>1605</v>
          </cell>
          <cell r="CF625">
            <v>21.888000000000002</v>
          </cell>
          <cell r="CG625">
            <v>2142.25</v>
          </cell>
          <cell r="CX625">
            <v>0</v>
          </cell>
          <cell r="CY625">
            <v>0</v>
          </cell>
          <cell r="DB625">
            <v>0</v>
          </cell>
          <cell r="DC625">
            <v>0</v>
          </cell>
          <cell r="DJ625" t="str">
            <v>МОС</v>
          </cell>
          <cell r="DL625">
            <v>39870</v>
          </cell>
          <cell r="DM625">
            <v>39</v>
          </cell>
          <cell r="DO625" t="str">
            <v>тарифи на виробництво, транспортування, постачання теплової енергії та послуги з централізованого опалення</v>
          </cell>
        </row>
        <row r="626">
          <cell r="AF626">
            <v>39861</v>
          </cell>
          <cell r="AG626">
            <v>18</v>
          </cell>
          <cell r="AO626">
            <v>18290.390158333335</v>
          </cell>
          <cell r="AQ626">
            <v>16266.43</v>
          </cell>
          <cell r="AY626">
            <v>3682.5277500000002</v>
          </cell>
          <cell r="AZ626">
            <v>7710.4852386934681</v>
          </cell>
          <cell r="BC626">
            <v>0</v>
          </cell>
          <cell r="BD626">
            <v>0</v>
          </cell>
          <cell r="BG626">
            <v>0</v>
          </cell>
          <cell r="BH626">
            <v>0</v>
          </cell>
          <cell r="BI626">
            <v>107.27</v>
          </cell>
          <cell r="BJ626">
            <v>224.60217755443884</v>
          </cell>
          <cell r="BK626">
            <v>0</v>
          </cell>
          <cell r="BL626">
            <v>0</v>
          </cell>
          <cell r="BM626">
            <v>11090.99</v>
          </cell>
          <cell r="BN626">
            <v>23222.340871021774</v>
          </cell>
          <cell r="BO626">
            <v>0</v>
          </cell>
          <cell r="BP626">
            <v>0</v>
          </cell>
          <cell r="BY626">
            <v>1605</v>
          </cell>
          <cell r="CF626">
            <v>1.7190000000000001</v>
          </cell>
          <cell r="CG626">
            <v>2142.25</v>
          </cell>
          <cell r="CX626">
            <v>0</v>
          </cell>
          <cell r="CY626">
            <v>0</v>
          </cell>
          <cell r="DB626">
            <v>0</v>
          </cell>
          <cell r="DC626">
            <v>0</v>
          </cell>
          <cell r="DJ626" t="str">
            <v>МОС</v>
          </cell>
          <cell r="DL626">
            <v>39870</v>
          </cell>
          <cell r="DM626">
            <v>39</v>
          </cell>
          <cell r="DO626" t="str">
            <v>тарифи на виробництво, транспортування, постачання теплової енергії та послуги з централізованого опалення</v>
          </cell>
        </row>
        <row r="627">
          <cell r="AF627">
            <v>39861</v>
          </cell>
          <cell r="AG627">
            <v>14</v>
          </cell>
          <cell r="AM627">
            <v>3075.7020000000002</v>
          </cell>
          <cell r="AO627">
            <v>1051890.084</v>
          </cell>
          <cell r="AQ627">
            <v>982897.51</v>
          </cell>
          <cell r="AU627">
            <v>0</v>
          </cell>
          <cell r="AW627">
            <v>0</v>
          </cell>
          <cell r="AY627">
            <v>871720.09</v>
          </cell>
          <cell r="AZ627">
            <v>283.42150507428869</v>
          </cell>
          <cell r="BA627">
            <v>0</v>
          </cell>
          <cell r="BB627">
            <v>0</v>
          </cell>
          <cell r="BG627">
            <v>0</v>
          </cell>
          <cell r="BH627">
            <v>0</v>
          </cell>
          <cell r="BI627">
            <v>111177.42</v>
          </cell>
          <cell r="BJ627">
            <v>36.147006439505518</v>
          </cell>
          <cell r="BK627">
            <v>0</v>
          </cell>
          <cell r="BL627">
            <v>0</v>
          </cell>
          <cell r="BO627">
            <v>0</v>
          </cell>
          <cell r="BP627">
            <v>0</v>
          </cell>
          <cell r="CF627">
            <v>406.91800210059517</v>
          </cell>
          <cell r="CG627">
            <v>2142.25</v>
          </cell>
          <cell r="CJ627">
            <v>0</v>
          </cell>
          <cell r="CK627">
            <v>0</v>
          </cell>
          <cell r="CL627">
            <v>0</v>
          </cell>
          <cell r="CM627">
            <v>0</v>
          </cell>
          <cell r="CN627">
            <v>0</v>
          </cell>
          <cell r="CO627">
            <v>0</v>
          </cell>
          <cell r="CX627">
            <v>0</v>
          </cell>
          <cell r="CY627">
            <v>0</v>
          </cell>
          <cell r="DJ627" t="str">
            <v>НКРКП</v>
          </cell>
          <cell r="DL627">
            <v>40816</v>
          </cell>
          <cell r="DM627">
            <v>161</v>
          </cell>
        </row>
        <row r="628">
          <cell r="AF628">
            <v>39861</v>
          </cell>
          <cell r="AG628">
            <v>14</v>
          </cell>
          <cell r="AO628">
            <v>711440.83549108449</v>
          </cell>
          <cell r="AQ628">
            <v>550434.30000000005</v>
          </cell>
          <cell r="AY628">
            <v>79246.109999999986</v>
          </cell>
          <cell r="AZ628">
            <v>4694.1864341600476</v>
          </cell>
          <cell r="BC628">
            <v>0</v>
          </cell>
          <cell r="BD628">
            <v>0</v>
          </cell>
          <cell r="BG628">
            <v>0</v>
          </cell>
          <cell r="BH628">
            <v>0</v>
          </cell>
          <cell r="BI628">
            <v>7857.02</v>
          </cell>
          <cell r="BJ628">
            <v>465.41485376284317</v>
          </cell>
          <cell r="BK628">
            <v>0</v>
          </cell>
          <cell r="BL628">
            <v>0</v>
          </cell>
          <cell r="BM628">
            <v>402260.49</v>
          </cell>
          <cell r="BN628">
            <v>23828.118946867849</v>
          </cell>
          <cell r="BO628">
            <v>0</v>
          </cell>
          <cell r="BP628">
            <v>0</v>
          </cell>
          <cell r="BY628">
            <v>1605</v>
          </cell>
          <cell r="CF628">
            <v>36.991999066402144</v>
          </cell>
          <cell r="CG628">
            <v>2142.25</v>
          </cell>
          <cell r="CX628">
            <v>0</v>
          </cell>
          <cell r="CY628">
            <v>0</v>
          </cell>
          <cell r="DB628">
            <v>0</v>
          </cell>
          <cell r="DC628">
            <v>0</v>
          </cell>
          <cell r="DJ628" t="str">
            <v>МОС</v>
          </cell>
          <cell r="DL628">
            <v>40086</v>
          </cell>
          <cell r="DM628">
            <v>335</v>
          </cell>
          <cell r="DO628" t="str">
            <v>тарифи на виробництво, транспортування та постачання теплової енергії</v>
          </cell>
        </row>
        <row r="629">
          <cell r="AF629">
            <v>39861</v>
          </cell>
          <cell r="AG629">
            <v>15</v>
          </cell>
          <cell r="AM629">
            <v>5069.8047999999999</v>
          </cell>
          <cell r="AO629">
            <v>1686774.7550079999</v>
          </cell>
          <cell r="AQ629">
            <v>1585256.31</v>
          </cell>
          <cell r="AU629">
            <v>0</v>
          </cell>
          <cell r="AW629">
            <v>0</v>
          </cell>
          <cell r="AY629">
            <v>1506299.52</v>
          </cell>
          <cell r="AZ629">
            <v>297.11193614397149</v>
          </cell>
          <cell r="BA629">
            <v>0</v>
          </cell>
          <cell r="BB629">
            <v>0</v>
          </cell>
          <cell r="BG629">
            <v>0</v>
          </cell>
          <cell r="BH629">
            <v>0</v>
          </cell>
          <cell r="BI629">
            <v>78956.789999999994</v>
          </cell>
          <cell r="BJ629">
            <v>15.573930972648098</v>
          </cell>
          <cell r="BK629">
            <v>0</v>
          </cell>
          <cell r="BL629">
            <v>0</v>
          </cell>
          <cell r="BO629">
            <v>0</v>
          </cell>
          <cell r="BP629">
            <v>0</v>
          </cell>
          <cell r="CF629">
            <v>703.13899871630292</v>
          </cell>
          <cell r="CG629">
            <v>2142.25</v>
          </cell>
          <cell r="CJ629">
            <v>0</v>
          </cell>
          <cell r="CK629">
            <v>0</v>
          </cell>
          <cell r="CL629">
            <v>0</v>
          </cell>
          <cell r="CM629">
            <v>0</v>
          </cell>
          <cell r="CN629">
            <v>0</v>
          </cell>
          <cell r="CO629">
            <v>0</v>
          </cell>
          <cell r="CX629">
            <v>0</v>
          </cell>
          <cell r="CY629">
            <v>0</v>
          </cell>
          <cell r="DJ629" t="str">
            <v>НКРКП</v>
          </cell>
          <cell r="DL629">
            <v>40816</v>
          </cell>
          <cell r="DM629">
            <v>161</v>
          </cell>
        </row>
        <row r="630">
          <cell r="AF630">
            <v>39861</v>
          </cell>
          <cell r="AG630">
            <v>15</v>
          </cell>
          <cell r="AM630">
            <v>314.14819999999997</v>
          </cell>
          <cell r="AO630">
            <v>119196.62322959999</v>
          </cell>
          <cell r="AQ630">
            <v>98230.35</v>
          </cell>
          <cell r="AU630">
            <v>0</v>
          </cell>
          <cell r="AW630">
            <v>0</v>
          </cell>
          <cell r="AY630">
            <v>93337.83</v>
          </cell>
          <cell r="AZ630">
            <v>297.11400542801141</v>
          </cell>
          <cell r="BA630">
            <v>0</v>
          </cell>
          <cell r="BB630">
            <v>0</v>
          </cell>
          <cell r="BG630">
            <v>0</v>
          </cell>
          <cell r="BH630">
            <v>0</v>
          </cell>
          <cell r="BI630">
            <v>4892.5200000000004</v>
          </cell>
          <cell r="BJ630">
            <v>15.573923390297958</v>
          </cell>
          <cell r="BK630">
            <v>0</v>
          </cell>
          <cell r="BL630">
            <v>0</v>
          </cell>
          <cell r="BO630">
            <v>0</v>
          </cell>
          <cell r="BP630">
            <v>0</v>
          </cell>
          <cell r="CF630">
            <v>43.569998833002686</v>
          </cell>
          <cell r="CG630">
            <v>2142.25</v>
          </cell>
          <cell r="CJ630">
            <v>0</v>
          </cell>
          <cell r="CK630">
            <v>0</v>
          </cell>
          <cell r="CL630">
            <v>0</v>
          </cell>
          <cell r="CM630">
            <v>0</v>
          </cell>
          <cell r="CN630">
            <v>0</v>
          </cell>
          <cell r="CO630">
            <v>0</v>
          </cell>
          <cell r="CX630">
            <v>0</v>
          </cell>
          <cell r="CY630">
            <v>0</v>
          </cell>
          <cell r="DJ630" t="str">
            <v>НКРКП</v>
          </cell>
          <cell r="DL630">
            <v>40816</v>
          </cell>
          <cell r="DM630">
            <v>161</v>
          </cell>
        </row>
        <row r="631">
          <cell r="AF631">
            <v>39861</v>
          </cell>
          <cell r="AG631" t="str">
            <v>№ 15</v>
          </cell>
          <cell r="AO631">
            <v>907283.79780000006</v>
          </cell>
          <cell r="AQ631">
            <v>670436.1</v>
          </cell>
          <cell r="AY631">
            <v>160336.70000000001</v>
          </cell>
          <cell r="AZ631">
            <v>5666.8893318630362</v>
          </cell>
          <cell r="BC631">
            <v>0</v>
          </cell>
          <cell r="BD631">
            <v>0</v>
          </cell>
          <cell r="BG631">
            <v>0</v>
          </cell>
          <cell r="BH631">
            <v>0</v>
          </cell>
          <cell r="BI631">
            <v>7189.39</v>
          </cell>
          <cell r="BJ631">
            <v>254.09951367093618</v>
          </cell>
          <cell r="BK631">
            <v>0</v>
          </cell>
          <cell r="BL631">
            <v>0</v>
          </cell>
          <cell r="BM631">
            <v>423789.38</v>
          </cell>
          <cell r="BN631">
            <v>14978.277066191646</v>
          </cell>
          <cell r="BO631">
            <v>0</v>
          </cell>
          <cell r="BP631">
            <v>0</v>
          </cell>
          <cell r="BY631">
            <v>1605</v>
          </cell>
          <cell r="CF631">
            <v>74.844999416501352</v>
          </cell>
          <cell r="CG631">
            <v>2142.25</v>
          </cell>
          <cell r="CX631">
            <v>0</v>
          </cell>
          <cell r="CY631">
            <v>0</v>
          </cell>
          <cell r="DB631">
            <v>0</v>
          </cell>
          <cell r="DC631">
            <v>0</v>
          </cell>
          <cell r="DJ631" t="str">
            <v>МОС</v>
          </cell>
          <cell r="DL631">
            <v>40098</v>
          </cell>
          <cell r="DM631">
            <v>98</v>
          </cell>
          <cell r="DO631" t="str">
            <v>тарифи на виробництво, транспортування, постачання теплової енергії</v>
          </cell>
        </row>
        <row r="632">
          <cell r="AF632">
            <v>39861</v>
          </cell>
          <cell r="AG632" t="str">
            <v>№ 15</v>
          </cell>
          <cell r="AO632">
            <v>90464.809537499998</v>
          </cell>
          <cell r="AQ632">
            <v>41543.839999999997</v>
          </cell>
          <cell r="AY632">
            <v>9935.76</v>
          </cell>
          <cell r="AZ632">
            <v>5667.2142368240929</v>
          </cell>
          <cell r="BC632">
            <v>0</v>
          </cell>
          <cell r="BD632">
            <v>0</v>
          </cell>
          <cell r="BG632">
            <v>0</v>
          </cell>
          <cell r="BH632">
            <v>0</v>
          </cell>
          <cell r="BI632">
            <v>445.49</v>
          </cell>
          <cell r="BJ632">
            <v>254.10107232489165</v>
          </cell>
          <cell r="BK632">
            <v>0</v>
          </cell>
          <cell r="BL632">
            <v>0</v>
          </cell>
          <cell r="BM632">
            <v>25815</v>
          </cell>
          <cell r="BN632">
            <v>14724.503764544832</v>
          </cell>
          <cell r="BO632">
            <v>0</v>
          </cell>
          <cell r="BP632">
            <v>0</v>
          </cell>
          <cell r="BY632">
            <v>1605</v>
          </cell>
          <cell r="CF632">
            <v>4.6380021005951688</v>
          </cell>
          <cell r="CG632">
            <v>2142.25</v>
          </cell>
          <cell r="CX632">
            <v>0</v>
          </cell>
          <cell r="CY632">
            <v>0</v>
          </cell>
          <cell r="DB632">
            <v>0</v>
          </cell>
          <cell r="DC632">
            <v>0</v>
          </cell>
          <cell r="DJ632" t="str">
            <v>МОС</v>
          </cell>
          <cell r="DL632">
            <v>40098</v>
          </cell>
          <cell r="DM632">
            <v>98</v>
          </cell>
          <cell r="DO632" t="str">
            <v>тарифи на виробництво, транспортування, постачання теплової енергії</v>
          </cell>
        </row>
        <row r="633">
          <cell r="AF633">
            <v>39861</v>
          </cell>
          <cell r="AG633">
            <v>13</v>
          </cell>
          <cell r="AM633">
            <v>3545.4576999999999</v>
          </cell>
          <cell r="AO633">
            <v>1122775.5444360001</v>
          </cell>
          <cell r="AQ633">
            <v>1083394.32</v>
          </cell>
          <cell r="AU633">
            <v>0</v>
          </cell>
          <cell r="AW633">
            <v>0</v>
          </cell>
          <cell r="AY633">
            <v>1026266.29</v>
          </cell>
          <cell r="AZ633">
            <v>289.45946527580912</v>
          </cell>
          <cell r="BA633">
            <v>0</v>
          </cell>
          <cell r="BB633">
            <v>0</v>
          </cell>
          <cell r="BG633">
            <v>0</v>
          </cell>
          <cell r="BH633">
            <v>0</v>
          </cell>
          <cell r="BI633">
            <v>57128.03</v>
          </cell>
          <cell r="BJ633">
            <v>16.113019766108053</v>
          </cell>
          <cell r="BK633">
            <v>0</v>
          </cell>
          <cell r="BL633">
            <v>0</v>
          </cell>
          <cell r="BO633">
            <v>0</v>
          </cell>
          <cell r="BP633">
            <v>0</v>
          </cell>
          <cell r="CF633">
            <v>479.06000233399465</v>
          </cell>
          <cell r="CG633">
            <v>2142.25</v>
          </cell>
          <cell r="CJ633">
            <v>0</v>
          </cell>
          <cell r="CK633">
            <v>0</v>
          </cell>
          <cell r="CL633">
            <v>0</v>
          </cell>
          <cell r="CM633">
            <v>0</v>
          </cell>
          <cell r="CN633">
            <v>0</v>
          </cell>
          <cell r="CO633">
            <v>0</v>
          </cell>
          <cell r="CX633">
            <v>0</v>
          </cell>
          <cell r="CY633">
            <v>0</v>
          </cell>
          <cell r="DJ633" t="str">
            <v>НКРКП</v>
          </cell>
          <cell r="DL633">
            <v>40816</v>
          </cell>
          <cell r="DM633">
            <v>161</v>
          </cell>
        </row>
        <row r="634">
          <cell r="AF634">
            <v>39861</v>
          </cell>
          <cell r="AG634">
            <v>13</v>
          </cell>
          <cell r="AO634">
            <v>729336.95127562503</v>
          </cell>
          <cell r="AQ634">
            <v>637435.93999999994</v>
          </cell>
          <cell r="AY634">
            <v>113691.35</v>
          </cell>
          <cell r="AZ634">
            <v>5892.3494175096421</v>
          </cell>
          <cell r="BC634">
            <v>0</v>
          </cell>
          <cell r="BD634">
            <v>0</v>
          </cell>
          <cell r="BG634">
            <v>0</v>
          </cell>
          <cell r="BH634">
            <v>0</v>
          </cell>
          <cell r="BI634">
            <v>5300.41</v>
          </cell>
          <cell r="BJ634">
            <v>274.70751095894525</v>
          </cell>
          <cell r="BK634">
            <v>0</v>
          </cell>
          <cell r="BL634">
            <v>0</v>
          </cell>
          <cell r="BM634">
            <v>445810.71</v>
          </cell>
          <cell r="BN634">
            <v>23105.297609607591</v>
          </cell>
          <cell r="BO634">
            <v>0</v>
          </cell>
          <cell r="BP634">
            <v>0</v>
          </cell>
          <cell r="BY634">
            <v>1605</v>
          </cell>
          <cell r="CF634">
            <v>53.071000116699736</v>
          </cell>
          <cell r="CG634">
            <v>2142.25</v>
          </cell>
          <cell r="CX634">
            <v>0</v>
          </cell>
          <cell r="CY634">
            <v>0</v>
          </cell>
          <cell r="DB634">
            <v>0</v>
          </cell>
          <cell r="DC634">
            <v>0</v>
          </cell>
          <cell r="DJ634" t="str">
            <v>МОС</v>
          </cell>
          <cell r="DL634">
            <v>39870</v>
          </cell>
          <cell r="DM634">
            <v>65</v>
          </cell>
          <cell r="DO634" t="str">
            <v>тарифи на виробництво, транспортування, постачання иеплової енергії</v>
          </cell>
        </row>
        <row r="635">
          <cell r="AF635">
            <v>39861</v>
          </cell>
          <cell r="AG635">
            <v>12</v>
          </cell>
          <cell r="AM635">
            <v>169.49</v>
          </cell>
          <cell r="AO635">
            <v>21209.809110000002</v>
          </cell>
          <cell r="AQ635">
            <v>20623.5</v>
          </cell>
          <cell r="AU635">
            <v>0</v>
          </cell>
          <cell r="AW635">
            <v>0</v>
          </cell>
          <cell r="AY635">
            <v>17209.849999999999</v>
          </cell>
          <cell r="AZ635">
            <v>101.53902885125964</v>
          </cell>
          <cell r="BA635">
            <v>0</v>
          </cell>
          <cell r="BB635">
            <v>0</v>
          </cell>
          <cell r="BG635">
            <v>0</v>
          </cell>
          <cell r="BH635">
            <v>0</v>
          </cell>
          <cell r="BI635">
            <v>3413.92</v>
          </cell>
          <cell r="BJ635">
            <v>20.142309280783525</v>
          </cell>
          <cell r="BK635">
            <v>0</v>
          </cell>
          <cell r="BL635">
            <v>0</v>
          </cell>
          <cell r="BO635">
            <v>0</v>
          </cell>
          <cell r="BP635">
            <v>0</v>
          </cell>
          <cell r="CF635">
            <v>23.662005719628219</v>
          </cell>
          <cell r="CG635">
            <v>727.32</v>
          </cell>
          <cell r="CJ635">
            <v>0</v>
          </cell>
          <cell r="CK635">
            <v>0</v>
          </cell>
          <cell r="CL635">
            <v>0</v>
          </cell>
          <cell r="CM635">
            <v>0</v>
          </cell>
          <cell r="CN635">
            <v>0</v>
          </cell>
          <cell r="CO635">
            <v>0</v>
          </cell>
          <cell r="CX635">
            <v>0</v>
          </cell>
          <cell r="CY635">
            <v>0</v>
          </cell>
          <cell r="DJ635" t="str">
            <v>ОДА</v>
          </cell>
          <cell r="DL635">
            <v>40541</v>
          </cell>
          <cell r="DM635" t="str">
            <v>106-В</v>
          </cell>
          <cell r="DO635" t="str">
            <v>тариф на теплову енергію</v>
          </cell>
        </row>
        <row r="636">
          <cell r="AF636">
            <v>39861</v>
          </cell>
          <cell r="AG636">
            <v>12</v>
          </cell>
          <cell r="AM636">
            <v>6177.7462999999998</v>
          </cell>
          <cell r="AO636">
            <v>2113777.6740080002</v>
          </cell>
          <cell r="AQ636">
            <v>1971976.67</v>
          </cell>
          <cell r="AU636">
            <v>0</v>
          </cell>
          <cell r="AW636">
            <v>0</v>
          </cell>
          <cell r="AY636">
            <v>1847544.95</v>
          </cell>
          <cell r="AZ636">
            <v>299.06455530554888</v>
          </cell>
          <cell r="BA636">
            <v>0</v>
          </cell>
          <cell r="BB636">
            <v>0</v>
          </cell>
          <cell r="BG636">
            <v>0</v>
          </cell>
          <cell r="BH636">
            <v>0</v>
          </cell>
          <cell r="BI636">
            <v>124431.66</v>
          </cell>
          <cell r="BJ636">
            <v>20.141918097219371</v>
          </cell>
          <cell r="BK636">
            <v>0</v>
          </cell>
          <cell r="BL636">
            <v>0</v>
          </cell>
          <cell r="BO636">
            <v>0</v>
          </cell>
          <cell r="BP636">
            <v>0</v>
          </cell>
          <cell r="CF636">
            <v>862.43199906640211</v>
          </cell>
          <cell r="CG636">
            <v>2142.25</v>
          </cell>
          <cell r="CJ636">
            <v>0</v>
          </cell>
          <cell r="CK636">
            <v>0</v>
          </cell>
          <cell r="CL636">
            <v>0</v>
          </cell>
          <cell r="CM636">
            <v>0</v>
          </cell>
          <cell r="CN636">
            <v>0</v>
          </cell>
          <cell r="CO636">
            <v>0</v>
          </cell>
          <cell r="CX636">
            <v>0</v>
          </cell>
          <cell r="CY636">
            <v>0</v>
          </cell>
          <cell r="DJ636" t="str">
            <v>НКРКП</v>
          </cell>
          <cell r="DL636">
            <v>40816</v>
          </cell>
          <cell r="DM636">
            <v>161</v>
          </cell>
        </row>
        <row r="637">
          <cell r="AF637">
            <v>39861</v>
          </cell>
          <cell r="AG637">
            <v>12</v>
          </cell>
          <cell r="AO637">
            <v>28718.767432212167</v>
          </cell>
          <cell r="AQ637">
            <v>27349.93</v>
          </cell>
          <cell r="AY637">
            <v>2573.2600000000002</v>
          </cell>
          <cell r="AZ637">
            <v>2707.5540300789489</v>
          </cell>
          <cell r="BC637">
            <v>0</v>
          </cell>
          <cell r="BD637">
            <v>0</v>
          </cell>
          <cell r="BG637">
            <v>0</v>
          </cell>
          <cell r="BH637">
            <v>0</v>
          </cell>
          <cell r="BI637">
            <v>438.2</v>
          </cell>
          <cell r="BJ637">
            <v>461.06890713748135</v>
          </cell>
          <cell r="BK637">
            <v>0</v>
          </cell>
          <cell r="BL637">
            <v>0</v>
          </cell>
          <cell r="BM637">
            <v>21754.85</v>
          </cell>
          <cell r="BN637">
            <v>22890.198344226006</v>
          </cell>
          <cell r="BO637">
            <v>0</v>
          </cell>
          <cell r="BP637">
            <v>0</v>
          </cell>
          <cell r="BY637">
            <v>1605</v>
          </cell>
          <cell r="CF637">
            <v>3.5380025298355608</v>
          </cell>
          <cell r="CG637">
            <v>727.32</v>
          </cell>
          <cell r="CX637">
            <v>0</v>
          </cell>
          <cell r="CY637">
            <v>0</v>
          </cell>
          <cell r="DB637">
            <v>0</v>
          </cell>
          <cell r="DC637">
            <v>0</v>
          </cell>
          <cell r="DJ637" t="str">
            <v>ОДА</v>
          </cell>
          <cell r="DL637">
            <v>40541</v>
          </cell>
          <cell r="DM637" t="str">
            <v>106-В</v>
          </cell>
          <cell r="DO637" t="str">
            <v>тариф на теплову енергію</v>
          </cell>
        </row>
        <row r="638">
          <cell r="AF638">
            <v>39861</v>
          </cell>
          <cell r="AG638">
            <v>12</v>
          </cell>
          <cell r="AO638">
            <v>1510212.1371429835</v>
          </cell>
          <cell r="AQ638">
            <v>1179333.46</v>
          </cell>
          <cell r="AY638">
            <v>276268.84000000003</v>
          </cell>
          <cell r="AZ638">
            <v>7975.3832801638891</v>
          </cell>
          <cell r="BC638">
            <v>0</v>
          </cell>
          <cell r="BD638">
            <v>0</v>
          </cell>
          <cell r="BG638">
            <v>0</v>
          </cell>
          <cell r="BH638">
            <v>0</v>
          </cell>
          <cell r="BI638">
            <v>15971.52</v>
          </cell>
          <cell r="BJ638">
            <v>461.06898471359688</v>
          </cell>
          <cell r="BK638">
            <v>0</v>
          </cell>
          <cell r="BL638">
            <v>0</v>
          </cell>
          <cell r="BM638">
            <v>723869.53</v>
          </cell>
          <cell r="BN638">
            <v>20896.808147390391</v>
          </cell>
          <cell r="BO638">
            <v>0</v>
          </cell>
          <cell r="BP638">
            <v>0</v>
          </cell>
          <cell r="BY638">
            <v>1605</v>
          </cell>
          <cell r="CF638">
            <v>128.96199789940485</v>
          </cell>
          <cell r="CG638">
            <v>2142.25</v>
          </cell>
          <cell r="CX638">
            <v>0</v>
          </cell>
          <cell r="CY638">
            <v>0</v>
          </cell>
          <cell r="DB638">
            <v>0</v>
          </cell>
          <cell r="DC638">
            <v>0</v>
          </cell>
          <cell r="DJ638" t="str">
            <v>МОС</v>
          </cell>
          <cell r="DL638">
            <v>40086</v>
          </cell>
          <cell r="DM638">
            <v>339</v>
          </cell>
          <cell r="DO638" t="str">
            <v>тарифи на виробництво, транспортування, постачання теплової енергії та надання послуг з централізованого опалення</v>
          </cell>
        </row>
        <row r="639">
          <cell r="AF639">
            <v>39861</v>
          </cell>
          <cell r="AG639">
            <v>10</v>
          </cell>
          <cell r="AM639">
            <v>1743.3779999999999</v>
          </cell>
          <cell r="AO639">
            <v>227929.23972000001</v>
          </cell>
          <cell r="AQ639">
            <v>225025.97</v>
          </cell>
          <cell r="AU639">
            <v>0</v>
          </cell>
          <cell r="AW639">
            <v>0</v>
          </cell>
          <cell r="AY639">
            <v>170808.19</v>
          </cell>
          <cell r="AZ639">
            <v>97.975418985440911</v>
          </cell>
          <cell r="BA639">
            <v>0</v>
          </cell>
          <cell r="BB639">
            <v>0</v>
          </cell>
          <cell r="BG639">
            <v>0</v>
          </cell>
          <cell r="BH639">
            <v>0</v>
          </cell>
          <cell r="BI639">
            <v>54217.78</v>
          </cell>
          <cell r="BJ639">
            <v>31.099268202306099</v>
          </cell>
          <cell r="BK639">
            <v>0</v>
          </cell>
          <cell r="BL639">
            <v>0</v>
          </cell>
          <cell r="BO639">
            <v>0</v>
          </cell>
          <cell r="BP639">
            <v>0</v>
          </cell>
          <cell r="CF639">
            <v>234.84599626024308</v>
          </cell>
          <cell r="CG639">
            <v>727.32</v>
          </cell>
          <cell r="CJ639">
            <v>0</v>
          </cell>
          <cell r="CK639">
            <v>0</v>
          </cell>
          <cell r="CL639">
            <v>0</v>
          </cell>
          <cell r="CM639">
            <v>0</v>
          </cell>
          <cell r="CN639">
            <v>0</v>
          </cell>
          <cell r="CO639">
            <v>0</v>
          </cell>
          <cell r="CX639">
            <v>0</v>
          </cell>
          <cell r="CY639">
            <v>0</v>
          </cell>
          <cell r="DJ639" t="str">
            <v>МОС</v>
          </cell>
          <cell r="DL639">
            <v>40563</v>
          </cell>
          <cell r="DM639">
            <v>8</v>
          </cell>
          <cell r="DO639" t="str">
            <v>тарифи на послуги з централізованого опалення</v>
          </cell>
        </row>
        <row r="640">
          <cell r="AF640">
            <v>39861</v>
          </cell>
          <cell r="AG640">
            <v>11</v>
          </cell>
          <cell r="AO640">
            <v>236994.672096075</v>
          </cell>
          <cell r="AQ640">
            <v>230240.36</v>
          </cell>
          <cell r="AY640">
            <v>19996.939999999999</v>
          </cell>
          <cell r="AZ640">
            <v>2068.8507141317091</v>
          </cell>
          <cell r="BC640">
            <v>0</v>
          </cell>
          <cell r="BD640">
            <v>0</v>
          </cell>
          <cell r="BG640">
            <v>0</v>
          </cell>
          <cell r="BH640">
            <v>0</v>
          </cell>
          <cell r="BI640">
            <v>5343.24</v>
          </cell>
          <cell r="BJ640">
            <v>552.8028733284749</v>
          </cell>
          <cell r="BK640">
            <v>0</v>
          </cell>
          <cell r="BL640">
            <v>0</v>
          </cell>
          <cell r="BM640">
            <v>181153.01</v>
          </cell>
          <cell r="BN640">
            <v>18741.794199792999</v>
          </cell>
          <cell r="BO640">
            <v>0</v>
          </cell>
          <cell r="BP640">
            <v>0</v>
          </cell>
          <cell r="BY640">
            <v>1605</v>
          </cell>
          <cell r="CF640">
            <v>27.494005389649669</v>
          </cell>
          <cell r="CG640">
            <v>727.32</v>
          </cell>
          <cell r="CX640">
            <v>0</v>
          </cell>
          <cell r="CY640">
            <v>0</v>
          </cell>
          <cell r="DB640">
            <v>0</v>
          </cell>
          <cell r="DC640">
            <v>0</v>
          </cell>
          <cell r="DJ640" t="str">
            <v>МОС</v>
          </cell>
          <cell r="DL640">
            <v>40563</v>
          </cell>
          <cell r="DM640">
            <v>8</v>
          </cell>
          <cell r="DO640" t="str">
            <v>тарифи на послуги з централізованого опалення</v>
          </cell>
        </row>
        <row r="641">
          <cell r="AF641">
            <v>39861</v>
          </cell>
          <cell r="AG641" t="str">
            <v>№ 22</v>
          </cell>
          <cell r="AM641">
            <v>192.27010000000001</v>
          </cell>
          <cell r="AO641">
            <v>20951.672797000003</v>
          </cell>
          <cell r="AQ641">
            <v>20363.96</v>
          </cell>
          <cell r="AU641">
            <v>0</v>
          </cell>
          <cell r="AW641">
            <v>0</v>
          </cell>
          <cell r="AY641">
            <v>18038.259999999998</v>
          </cell>
          <cell r="AZ641">
            <v>93.817291404123665</v>
          </cell>
          <cell r="BA641">
            <v>0</v>
          </cell>
          <cell r="BB641">
            <v>0</v>
          </cell>
          <cell r="BG641">
            <v>0</v>
          </cell>
          <cell r="BH641">
            <v>0</v>
          </cell>
          <cell r="BI641">
            <v>2325.6999999999998</v>
          </cell>
          <cell r="BJ641">
            <v>12.096004526964929</v>
          </cell>
          <cell r="BK641">
            <v>0</v>
          </cell>
          <cell r="BL641">
            <v>0</v>
          </cell>
          <cell r="BO641">
            <v>0</v>
          </cell>
          <cell r="BP641">
            <v>0</v>
          </cell>
          <cell r="CF641">
            <v>24.800995435296702</v>
          </cell>
          <cell r="CG641">
            <v>727.32</v>
          </cell>
          <cell r="CJ641">
            <v>0</v>
          </cell>
          <cell r="CK641">
            <v>0</v>
          </cell>
          <cell r="CL641">
            <v>0</v>
          </cell>
          <cell r="CM641">
            <v>0</v>
          </cell>
          <cell r="CN641">
            <v>0</v>
          </cell>
          <cell r="CO641">
            <v>0</v>
          </cell>
          <cell r="CX641">
            <v>0</v>
          </cell>
          <cell r="CY641">
            <v>0</v>
          </cell>
          <cell r="DJ641" t="str">
            <v>МОС</v>
          </cell>
          <cell r="DL641">
            <v>40563</v>
          </cell>
          <cell r="DM641">
            <v>11</v>
          </cell>
          <cell r="DO641" t="str">
            <v>тарифи на послуги з централізованого опалення</v>
          </cell>
        </row>
        <row r="642">
          <cell r="AF642">
            <v>39861</v>
          </cell>
          <cell r="AG642" t="str">
            <v>№ 22</v>
          </cell>
          <cell r="AM642">
            <v>1823.6459</v>
          </cell>
          <cell r="AO642">
            <v>562722.41536300001</v>
          </cell>
          <cell r="AQ642">
            <v>525995.32999999996</v>
          </cell>
          <cell r="AU642">
            <v>0</v>
          </cell>
          <cell r="AW642">
            <v>0</v>
          </cell>
          <cell r="AY642">
            <v>503936.46</v>
          </cell>
          <cell r="AZ642">
            <v>276.33459982554729</v>
          </cell>
          <cell r="BA642">
            <v>0</v>
          </cell>
          <cell r="BB642">
            <v>0</v>
          </cell>
          <cell r="BG642">
            <v>0</v>
          </cell>
          <cell r="BH642">
            <v>0</v>
          </cell>
          <cell r="BI642">
            <v>22058.87</v>
          </cell>
          <cell r="BJ642">
            <v>12.096026975412277</v>
          </cell>
          <cell r="BK642">
            <v>0</v>
          </cell>
          <cell r="BL642">
            <v>0</v>
          </cell>
          <cell r="BO642">
            <v>0</v>
          </cell>
          <cell r="BP642">
            <v>0</v>
          </cell>
          <cell r="CF642">
            <v>235.23699848290349</v>
          </cell>
          <cell r="CG642">
            <v>2142.25</v>
          </cell>
          <cell r="CJ642">
            <v>0</v>
          </cell>
          <cell r="CK642">
            <v>0</v>
          </cell>
          <cell r="CL642">
            <v>0</v>
          </cell>
          <cell r="CM642">
            <v>0</v>
          </cell>
          <cell r="CN642">
            <v>0</v>
          </cell>
          <cell r="CO642">
            <v>0</v>
          </cell>
          <cell r="CX642">
            <v>0</v>
          </cell>
          <cell r="CY642">
            <v>0</v>
          </cell>
          <cell r="DJ642" t="str">
            <v>НКРКП</v>
          </cell>
          <cell r="DL642">
            <v>40816</v>
          </cell>
          <cell r="DM642">
            <v>161</v>
          </cell>
        </row>
        <row r="643">
          <cell r="AF643">
            <v>39861</v>
          </cell>
          <cell r="AG643">
            <v>22</v>
          </cell>
          <cell r="AO643">
            <v>26718.398942637599</v>
          </cell>
          <cell r="AQ643">
            <v>25346.02</v>
          </cell>
          <cell r="AY643">
            <v>2694.72</v>
          </cell>
          <cell r="AZ643">
            <v>2525.9274257047086</v>
          </cell>
          <cell r="BC643">
            <v>0</v>
          </cell>
          <cell r="BD643">
            <v>0</v>
          </cell>
          <cell r="BG643">
            <v>0</v>
          </cell>
          <cell r="BH643">
            <v>0</v>
          </cell>
          <cell r="BI643">
            <v>296.63</v>
          </cell>
          <cell r="BJ643">
            <v>278.04961268212941</v>
          </cell>
          <cell r="BK643">
            <v>0</v>
          </cell>
          <cell r="BL643">
            <v>0</v>
          </cell>
          <cell r="BM643">
            <v>18188.830000000002</v>
          </cell>
          <cell r="BN643">
            <v>17049.513321785042</v>
          </cell>
          <cell r="BO643">
            <v>0</v>
          </cell>
          <cell r="BP643">
            <v>0</v>
          </cell>
          <cell r="BY643">
            <v>1605</v>
          </cell>
          <cell r="CF643">
            <v>3.7049991750536209</v>
          </cell>
          <cell r="CG643">
            <v>727.32</v>
          </cell>
          <cell r="CX643">
            <v>0</v>
          </cell>
          <cell r="CY643">
            <v>0</v>
          </cell>
          <cell r="DB643">
            <v>0</v>
          </cell>
          <cell r="DC643">
            <v>0</v>
          </cell>
          <cell r="DJ643" t="str">
            <v>МОС</v>
          </cell>
          <cell r="DL643">
            <v>40563</v>
          </cell>
          <cell r="DM643">
            <v>11</v>
          </cell>
          <cell r="DO643" t="str">
            <v>тарифи на послуги з централізованого опалення</v>
          </cell>
        </row>
        <row r="644">
          <cell r="AF644">
            <v>39861</v>
          </cell>
          <cell r="AG644">
            <v>22</v>
          </cell>
          <cell r="AO644">
            <v>375816.40322381997</v>
          </cell>
          <cell r="AQ644">
            <v>290128.375</v>
          </cell>
          <cell r="AY644">
            <v>75285.09</v>
          </cell>
          <cell r="AZ644">
            <v>7440.5115579069461</v>
          </cell>
          <cell r="BC644">
            <v>0</v>
          </cell>
          <cell r="BD644">
            <v>0</v>
          </cell>
          <cell r="BG644">
            <v>0</v>
          </cell>
          <cell r="BH644">
            <v>0</v>
          </cell>
          <cell r="BI644">
            <v>2813.45</v>
          </cell>
          <cell r="BJ644">
            <v>278.05648160337324</v>
          </cell>
          <cell r="BK644">
            <v>0</v>
          </cell>
          <cell r="BL644">
            <v>0</v>
          </cell>
          <cell r="BM644">
            <v>175027.27</v>
          </cell>
          <cell r="BN644">
            <v>17298.145295222461</v>
          </cell>
          <cell r="BO644">
            <v>0</v>
          </cell>
          <cell r="BP644">
            <v>0</v>
          </cell>
          <cell r="BY644">
            <v>1605</v>
          </cell>
          <cell r="CF644">
            <v>35.142999183101878</v>
          </cell>
          <cell r="CG644">
            <v>2142.25</v>
          </cell>
          <cell r="CX644">
            <v>0</v>
          </cell>
          <cell r="CY644">
            <v>0</v>
          </cell>
          <cell r="DB644">
            <v>0</v>
          </cell>
          <cell r="DC644">
            <v>0</v>
          </cell>
          <cell r="DJ644" t="str">
            <v>МОС</v>
          </cell>
          <cell r="DL644">
            <v>40073</v>
          </cell>
          <cell r="DM644">
            <v>123</v>
          </cell>
          <cell r="DO644" t="str">
            <v>тарифи на виробництво, транспортування, постачання теплової енергії</v>
          </cell>
        </row>
        <row r="645">
          <cell r="W645">
            <v>194.97</v>
          </cell>
          <cell r="AF645">
            <v>40093</v>
          </cell>
          <cell r="AG645">
            <v>432</v>
          </cell>
          <cell r="AH645">
            <v>193.39824945295405</v>
          </cell>
          <cell r="AM645">
            <v>297050</v>
          </cell>
          <cell r="AO645">
            <v>57915838.5</v>
          </cell>
          <cell r="AQ645">
            <v>57448950</v>
          </cell>
          <cell r="AU645">
            <v>0</v>
          </cell>
          <cell r="AW645">
            <v>0</v>
          </cell>
          <cell r="AY645">
            <v>25787900</v>
          </cell>
          <cell r="AZ645">
            <v>86.813331089042251</v>
          </cell>
          <cell r="BA645">
            <v>3967000</v>
          </cell>
          <cell r="BB645">
            <v>13.354654098636594</v>
          </cell>
          <cell r="BC645">
            <v>0</v>
          </cell>
          <cell r="BD645">
            <v>0</v>
          </cell>
          <cell r="BG645">
            <v>1546900</v>
          </cell>
          <cell r="BH645">
            <v>5.2075408180441007</v>
          </cell>
          <cell r="BI645">
            <v>6548900</v>
          </cell>
          <cell r="BJ645">
            <v>22.04645682545026</v>
          </cell>
          <cell r="BK645">
            <v>0</v>
          </cell>
          <cell r="BL645">
            <v>0</v>
          </cell>
          <cell r="BM645">
            <v>12154300</v>
          </cell>
          <cell r="BN645">
            <v>40.916680693485944</v>
          </cell>
          <cell r="BO645">
            <v>0</v>
          </cell>
          <cell r="BP645">
            <v>0</v>
          </cell>
          <cell r="BY645">
            <v>1829.59</v>
          </cell>
          <cell r="CF645">
            <v>35456.057856239342</v>
          </cell>
          <cell r="CG645">
            <v>727.32</v>
          </cell>
          <cell r="CJ645">
            <v>0</v>
          </cell>
          <cell r="CK645">
            <v>0</v>
          </cell>
          <cell r="CL645">
            <v>0</v>
          </cell>
          <cell r="CM645">
            <v>0</v>
          </cell>
          <cell r="CN645">
            <v>0</v>
          </cell>
          <cell r="CO645">
            <v>0</v>
          </cell>
          <cell r="CX645">
            <v>0</v>
          </cell>
          <cell r="CY645">
            <v>0</v>
          </cell>
          <cell r="DB645">
            <v>0</v>
          </cell>
          <cell r="DC645">
            <v>0</v>
          </cell>
          <cell r="DJ645" t="str">
            <v>НКРЕ</v>
          </cell>
          <cell r="DL645">
            <v>40526</v>
          </cell>
          <cell r="DM645">
            <v>1794</v>
          </cell>
          <cell r="DO645" t="str">
            <v>тариф на теплову енергію</v>
          </cell>
          <cell r="DT645">
            <v>243.71</v>
          </cell>
        </row>
        <row r="646">
          <cell r="W646">
            <v>413.77</v>
          </cell>
          <cell r="AF646">
            <v>40093</v>
          </cell>
          <cell r="AG646">
            <v>433</v>
          </cell>
          <cell r="AH646">
            <v>359.79936811666636</v>
          </cell>
          <cell r="AM646">
            <v>56023</v>
          </cell>
          <cell r="AO646">
            <v>23180636.709999997</v>
          </cell>
          <cell r="AQ646">
            <v>20157040</v>
          </cell>
          <cell r="AU646">
            <v>0</v>
          </cell>
          <cell r="AW646">
            <v>0</v>
          </cell>
          <cell r="AY646">
            <v>14217425</v>
          </cell>
          <cell r="AZ646">
            <v>253.77835888831373</v>
          </cell>
          <cell r="BA646">
            <v>807242.8</v>
          </cell>
          <cell r="BB646">
            <v>14.409131963657785</v>
          </cell>
          <cell r="BC646">
            <v>0</v>
          </cell>
          <cell r="BD646">
            <v>0</v>
          </cell>
          <cell r="BG646">
            <v>291758.11</v>
          </cell>
          <cell r="BH646">
            <v>5.2078273209217638</v>
          </cell>
          <cell r="BI646">
            <v>1235063.99</v>
          </cell>
          <cell r="BJ646">
            <v>22.045659639790799</v>
          </cell>
          <cell r="BK646">
            <v>0</v>
          </cell>
          <cell r="BL646">
            <v>0</v>
          </cell>
          <cell r="BM646">
            <v>2292176.91</v>
          </cell>
          <cell r="BN646">
            <v>40.914926191028684</v>
          </cell>
          <cell r="BO646">
            <v>0</v>
          </cell>
          <cell r="BP646">
            <v>0</v>
          </cell>
          <cell r="BY646">
            <v>1829.59</v>
          </cell>
          <cell r="CF646">
            <v>8887.8055117148178</v>
          </cell>
          <cell r="CG646">
            <v>2182.66</v>
          </cell>
          <cell r="CJ646">
            <v>0</v>
          </cell>
          <cell r="CK646">
            <v>0</v>
          </cell>
          <cell r="CL646">
            <v>0</v>
          </cell>
          <cell r="CM646">
            <v>0</v>
          </cell>
          <cell r="CN646">
            <v>0</v>
          </cell>
          <cell r="CO646">
            <v>0</v>
          </cell>
          <cell r="CX646">
            <v>0</v>
          </cell>
          <cell r="CY646">
            <v>0</v>
          </cell>
          <cell r="DB646">
            <v>0</v>
          </cell>
          <cell r="DC646">
            <v>0</v>
          </cell>
          <cell r="DJ646" t="str">
            <v>НКРКП</v>
          </cell>
          <cell r="DL646">
            <v>40816</v>
          </cell>
          <cell r="DM646">
            <v>60</v>
          </cell>
          <cell r="DT646">
            <v>596.23</v>
          </cell>
        </row>
        <row r="647">
          <cell r="W647">
            <v>463.41</v>
          </cell>
          <cell r="AF647">
            <v>40093</v>
          </cell>
          <cell r="AG647">
            <v>434</v>
          </cell>
          <cell r="AH647">
            <v>308.93702700826219</v>
          </cell>
          <cell r="AM647">
            <v>14403</v>
          </cell>
          <cell r="AO647">
            <v>6674494.2300000004</v>
          </cell>
          <cell r="AQ647">
            <v>4449620</v>
          </cell>
          <cell r="AU647">
            <v>0</v>
          </cell>
          <cell r="AW647">
            <v>0</v>
          </cell>
          <cell r="AY647">
            <v>2794845.92882</v>
          </cell>
          <cell r="AZ647">
            <v>194.0460965646046</v>
          </cell>
          <cell r="BA647">
            <v>333076.8</v>
          </cell>
          <cell r="BB647">
            <v>23.125515517600498</v>
          </cell>
          <cell r="BC647">
            <v>0</v>
          </cell>
          <cell r="BD647">
            <v>0</v>
          </cell>
          <cell r="BG647">
            <v>75000</v>
          </cell>
          <cell r="BH647">
            <v>5.2072484898979381</v>
          </cell>
          <cell r="BI647">
            <v>317500</v>
          </cell>
          <cell r="BJ647">
            <v>22.044018607234605</v>
          </cell>
          <cell r="BK647">
            <v>0</v>
          </cell>
          <cell r="BL647">
            <v>0</v>
          </cell>
          <cell r="BM647">
            <v>589200</v>
          </cell>
          <cell r="BN647">
            <v>40.908144136638199</v>
          </cell>
          <cell r="BO647">
            <v>0</v>
          </cell>
          <cell r="BP647">
            <v>0</v>
          </cell>
          <cell r="BY647">
            <v>1828.59</v>
          </cell>
          <cell r="CF647">
            <v>2260.0137367119901</v>
          </cell>
          <cell r="CG647">
            <v>2182.66</v>
          </cell>
          <cell r="CJ647">
            <v>0</v>
          </cell>
          <cell r="CK647">
            <v>0</v>
          </cell>
          <cell r="CL647">
            <v>0</v>
          </cell>
          <cell r="CM647">
            <v>0</v>
          </cell>
          <cell r="CN647">
            <v>0</v>
          </cell>
          <cell r="CO647">
            <v>0</v>
          </cell>
          <cell r="CX647">
            <v>0</v>
          </cell>
          <cell r="CY647">
            <v>0</v>
          </cell>
          <cell r="DB647">
            <v>0</v>
          </cell>
          <cell r="DC647">
            <v>0</v>
          </cell>
          <cell r="DJ647" t="str">
            <v>НКРКП</v>
          </cell>
          <cell r="DL647">
            <v>40816</v>
          </cell>
          <cell r="DM647">
            <v>60</v>
          </cell>
          <cell r="DT647">
            <v>602.91999999999996</v>
          </cell>
        </row>
        <row r="648">
          <cell r="W648">
            <v>184.16</v>
          </cell>
          <cell r="AF648">
            <v>39645</v>
          </cell>
          <cell r="AG648">
            <v>755</v>
          </cell>
          <cell r="AH648">
            <v>175.38512616201859</v>
          </cell>
          <cell r="AM648">
            <v>75300</v>
          </cell>
          <cell r="AO648">
            <v>13867248</v>
          </cell>
          <cell r="AQ648">
            <v>13206500</v>
          </cell>
          <cell r="AU648">
            <v>0</v>
          </cell>
          <cell r="AW648">
            <v>0</v>
          </cell>
          <cell r="AY648">
            <v>7940879.7600000007</v>
          </cell>
          <cell r="AZ648">
            <v>105.4565705179283</v>
          </cell>
          <cell r="BA648">
            <v>0</v>
          </cell>
          <cell r="BB648">
            <v>0</v>
          </cell>
          <cell r="BC648">
            <v>0</v>
          </cell>
          <cell r="BD648">
            <v>0</v>
          </cell>
          <cell r="BG648">
            <v>220954</v>
          </cell>
          <cell r="BH648">
            <v>2.9343160690571048</v>
          </cell>
          <cell r="BI648">
            <v>137667</v>
          </cell>
          <cell r="BJ648">
            <v>1.8282470119521912</v>
          </cell>
          <cell r="BK648">
            <v>0</v>
          </cell>
          <cell r="BL648">
            <v>0</v>
          </cell>
          <cell r="BM648">
            <v>2355833</v>
          </cell>
          <cell r="BN648">
            <v>31.285962815405046</v>
          </cell>
          <cell r="BO648">
            <v>0</v>
          </cell>
          <cell r="BP648">
            <v>0</v>
          </cell>
          <cell r="BY648">
            <v>3435.9</v>
          </cell>
          <cell r="CF648">
            <v>10918</v>
          </cell>
          <cell r="CG648">
            <v>727.32</v>
          </cell>
          <cell r="CJ648">
            <v>0</v>
          </cell>
          <cell r="CK648">
            <v>0</v>
          </cell>
          <cell r="CL648">
            <v>0</v>
          </cell>
          <cell r="CM648">
            <v>0</v>
          </cell>
          <cell r="CN648">
            <v>0</v>
          </cell>
          <cell r="CO648">
            <v>0</v>
          </cell>
          <cell r="CX648">
            <v>0</v>
          </cell>
          <cell r="CY648">
            <v>0</v>
          </cell>
          <cell r="DB648">
            <v>0</v>
          </cell>
          <cell r="DC648">
            <v>0</v>
          </cell>
          <cell r="DJ648" t="str">
            <v>НКРЕ</v>
          </cell>
          <cell r="DL648">
            <v>40526</v>
          </cell>
          <cell r="DM648">
            <v>1755</v>
          </cell>
          <cell r="DO648" t="str">
            <v>тариф на теплову енергію</v>
          </cell>
          <cell r="DT648">
            <v>230.2</v>
          </cell>
        </row>
        <row r="649">
          <cell r="W649">
            <v>431.57</v>
          </cell>
          <cell r="AF649">
            <v>39862</v>
          </cell>
          <cell r="AG649">
            <v>1362</v>
          </cell>
          <cell r="AH649">
            <v>385.33333333333331</v>
          </cell>
          <cell r="AM649">
            <v>4200</v>
          </cell>
          <cell r="AO649">
            <v>1812594</v>
          </cell>
          <cell r="AQ649">
            <v>1618400</v>
          </cell>
          <cell r="AU649">
            <v>0</v>
          </cell>
          <cell r="AW649">
            <v>0</v>
          </cell>
          <cell r="AY649">
            <v>1301631.1000000001</v>
          </cell>
          <cell r="AZ649">
            <v>309.91216666666668</v>
          </cell>
          <cell r="BA649">
            <v>0</v>
          </cell>
          <cell r="BB649">
            <v>0</v>
          </cell>
          <cell r="BC649">
            <v>0</v>
          </cell>
          <cell r="BD649">
            <v>0</v>
          </cell>
          <cell r="BG649">
            <v>17305</v>
          </cell>
          <cell r="BH649">
            <v>4.1202380952380953</v>
          </cell>
          <cell r="BI649">
            <v>10499</v>
          </cell>
          <cell r="BJ649">
            <v>2.4997619047619049</v>
          </cell>
          <cell r="BK649">
            <v>0</v>
          </cell>
          <cell r="BL649">
            <v>0</v>
          </cell>
          <cell r="BM649">
            <v>131401</v>
          </cell>
          <cell r="BN649">
            <v>31.285952380952381</v>
          </cell>
          <cell r="BO649">
            <v>0</v>
          </cell>
          <cell r="BP649">
            <v>0</v>
          </cell>
          <cell r="BY649">
            <v>3435.9</v>
          </cell>
          <cell r="CF649">
            <v>607.6</v>
          </cell>
          <cell r="CG649">
            <v>2142.25</v>
          </cell>
          <cell r="CJ649">
            <v>0</v>
          </cell>
          <cell r="CK649">
            <v>0</v>
          </cell>
          <cell r="CL649">
            <v>0</v>
          </cell>
          <cell r="CM649">
            <v>0</v>
          </cell>
          <cell r="CN649">
            <v>0</v>
          </cell>
          <cell r="CO649">
            <v>0</v>
          </cell>
          <cell r="CX649">
            <v>0</v>
          </cell>
          <cell r="CY649">
            <v>0</v>
          </cell>
          <cell r="DB649">
            <v>0</v>
          </cell>
          <cell r="DC649">
            <v>0</v>
          </cell>
          <cell r="DJ649" t="str">
            <v>НКРКП</v>
          </cell>
          <cell r="DL649">
            <v>40816</v>
          </cell>
          <cell r="DM649">
            <v>94</v>
          </cell>
          <cell r="DT649">
            <v>652.52</v>
          </cell>
        </row>
        <row r="650">
          <cell r="W650">
            <v>436.06</v>
          </cell>
          <cell r="AF650">
            <v>39862</v>
          </cell>
          <cell r="AG650">
            <v>1363</v>
          </cell>
          <cell r="AH650">
            <v>389.33718244803697</v>
          </cell>
          <cell r="AM650">
            <v>173200</v>
          </cell>
          <cell r="AO650">
            <v>75525592</v>
          </cell>
          <cell r="AQ650">
            <v>67433200</v>
          </cell>
          <cell r="AU650">
            <v>0</v>
          </cell>
          <cell r="AW650">
            <v>4168988</v>
          </cell>
          <cell r="AY650">
            <v>49893645.174999997</v>
          </cell>
          <cell r="AZ650">
            <v>288.06954489030022</v>
          </cell>
          <cell r="BA650">
            <v>0</v>
          </cell>
          <cell r="BB650">
            <v>0</v>
          </cell>
          <cell r="BC650">
            <v>0</v>
          </cell>
          <cell r="BD650">
            <v>0</v>
          </cell>
          <cell r="BG650">
            <v>713629</v>
          </cell>
          <cell r="BH650">
            <v>4.1202598152424939</v>
          </cell>
          <cell r="BI650">
            <v>432917</v>
          </cell>
          <cell r="BJ650">
            <v>2.4995207852193997</v>
          </cell>
          <cell r="BK650">
            <v>0</v>
          </cell>
          <cell r="BL650">
            <v>0</v>
          </cell>
          <cell r="BM650">
            <v>5418729</v>
          </cell>
          <cell r="BN650">
            <v>31.285964203233256</v>
          </cell>
          <cell r="BO650">
            <v>0</v>
          </cell>
          <cell r="BP650">
            <v>0</v>
          </cell>
          <cell r="BY650">
            <v>3435.9</v>
          </cell>
          <cell r="CF650">
            <v>23290.3</v>
          </cell>
          <cell r="CG650">
            <v>2142.25</v>
          </cell>
          <cell r="CJ650">
            <v>0</v>
          </cell>
          <cell r="CK650">
            <v>0</v>
          </cell>
          <cell r="CL650">
            <v>0</v>
          </cell>
          <cell r="CM650">
            <v>13360</v>
          </cell>
          <cell r="CN650">
            <v>312.05</v>
          </cell>
          <cell r="CO650">
            <v>587.72</v>
          </cell>
          <cell r="CX650">
            <v>0</v>
          </cell>
          <cell r="CY650">
            <v>0</v>
          </cell>
          <cell r="DB650">
            <v>0</v>
          </cell>
          <cell r="DC650">
            <v>0</v>
          </cell>
          <cell r="DJ650" t="str">
            <v>НКРКП</v>
          </cell>
          <cell r="DL650">
            <v>40816</v>
          </cell>
          <cell r="DM650">
            <v>94</v>
          </cell>
          <cell r="DT650">
            <v>652.52</v>
          </cell>
        </row>
        <row r="651">
          <cell r="W651">
            <v>487.5</v>
          </cell>
          <cell r="AF651">
            <v>39857</v>
          </cell>
          <cell r="AG651">
            <v>1346</v>
          </cell>
          <cell r="AH651">
            <v>446.41117915642565</v>
          </cell>
          <cell r="AM651">
            <v>33167.440000000002</v>
          </cell>
          <cell r="AO651">
            <v>16169127.000000002</v>
          </cell>
          <cell r="AQ651">
            <v>14806316</v>
          </cell>
          <cell r="AU651">
            <v>0</v>
          </cell>
          <cell r="AW651">
            <v>0</v>
          </cell>
          <cell r="AY651">
            <v>10302787.192499999</v>
          </cell>
          <cell r="AZ651">
            <v>310.62955695404884</v>
          </cell>
          <cell r="BA651">
            <v>0</v>
          </cell>
          <cell r="BB651">
            <v>0</v>
          </cell>
          <cell r="BC651">
            <v>0</v>
          </cell>
          <cell r="BD651">
            <v>0</v>
          </cell>
          <cell r="BG651">
            <v>0</v>
          </cell>
          <cell r="BH651">
            <v>0</v>
          </cell>
          <cell r="BI651">
            <v>480657</v>
          </cell>
          <cell r="BJ651">
            <v>14.491832954246695</v>
          </cell>
          <cell r="BK651">
            <v>0</v>
          </cell>
          <cell r="BL651">
            <v>0</v>
          </cell>
          <cell r="BM651">
            <v>1119300</v>
          </cell>
          <cell r="BN651">
            <v>33.74695182986688</v>
          </cell>
          <cell r="BO651">
            <v>0</v>
          </cell>
          <cell r="BP651">
            <v>0</v>
          </cell>
          <cell r="BY651">
            <v>995.92</v>
          </cell>
          <cell r="CF651">
            <v>4809.33</v>
          </cell>
          <cell r="CG651">
            <v>2142.25</v>
          </cell>
          <cell r="CJ651">
            <v>0</v>
          </cell>
          <cell r="CK651">
            <v>0</v>
          </cell>
          <cell r="CL651">
            <v>0</v>
          </cell>
          <cell r="CM651">
            <v>0</v>
          </cell>
          <cell r="CN651">
            <v>0</v>
          </cell>
          <cell r="CO651">
            <v>0</v>
          </cell>
          <cell r="CX651">
            <v>0</v>
          </cell>
          <cell r="CY651">
            <v>0</v>
          </cell>
          <cell r="DB651">
            <v>0</v>
          </cell>
          <cell r="DC651">
            <v>0</v>
          </cell>
          <cell r="DJ651" t="str">
            <v>НКРКП</v>
          </cell>
          <cell r="DL651">
            <v>40816</v>
          </cell>
          <cell r="DM651">
            <v>96</v>
          </cell>
          <cell r="DT651">
            <v>720.91</v>
          </cell>
        </row>
        <row r="652">
          <cell r="W652">
            <v>488.66</v>
          </cell>
          <cell r="AF652">
            <v>39857</v>
          </cell>
          <cell r="AG652">
            <v>1347</v>
          </cell>
          <cell r="AH652">
            <v>432.82665937147351</v>
          </cell>
          <cell r="AM652">
            <v>1754.58</v>
          </cell>
          <cell r="AO652">
            <v>857393.06279999996</v>
          </cell>
          <cell r="AQ652">
            <v>759429</v>
          </cell>
          <cell r="AU652">
            <v>0</v>
          </cell>
          <cell r="AW652">
            <v>0</v>
          </cell>
          <cell r="AY652">
            <v>589118.75</v>
          </cell>
          <cell r="AZ652">
            <v>335.76055238290644</v>
          </cell>
          <cell r="BA652">
            <v>0</v>
          </cell>
          <cell r="BB652">
            <v>0</v>
          </cell>
          <cell r="BC652">
            <v>0</v>
          </cell>
          <cell r="BD652">
            <v>0</v>
          </cell>
          <cell r="BG652">
            <v>0</v>
          </cell>
          <cell r="BH652">
            <v>0</v>
          </cell>
          <cell r="BI652">
            <v>19634</v>
          </cell>
          <cell r="BJ652">
            <v>11.190142370253851</v>
          </cell>
          <cell r="BK652">
            <v>0</v>
          </cell>
          <cell r="BL652">
            <v>0</v>
          </cell>
          <cell r="BM652">
            <v>59212</v>
          </cell>
          <cell r="BN652">
            <v>33.747107569902774</v>
          </cell>
          <cell r="BO652">
            <v>0</v>
          </cell>
          <cell r="BP652">
            <v>0</v>
          </cell>
          <cell r="BY652">
            <v>995.92</v>
          </cell>
          <cell r="CF652">
            <v>275</v>
          </cell>
          <cell r="CG652">
            <v>2142.25</v>
          </cell>
          <cell r="CJ652">
            <v>0</v>
          </cell>
          <cell r="CK652">
            <v>0</v>
          </cell>
          <cell r="CL652">
            <v>0</v>
          </cell>
          <cell r="CM652">
            <v>0</v>
          </cell>
          <cell r="CN652">
            <v>0</v>
          </cell>
          <cell r="CO652">
            <v>0</v>
          </cell>
          <cell r="CX652">
            <v>0</v>
          </cell>
          <cell r="CY652">
            <v>0</v>
          </cell>
          <cell r="DB652">
            <v>0</v>
          </cell>
          <cell r="DC652">
            <v>0</v>
          </cell>
          <cell r="DJ652" t="str">
            <v>НКРКП</v>
          </cell>
          <cell r="DL652">
            <v>40816</v>
          </cell>
          <cell r="DM652">
            <v>96</v>
          </cell>
          <cell r="DT652">
            <v>741.37</v>
          </cell>
        </row>
        <row r="653">
          <cell r="W653">
            <v>496.51</v>
          </cell>
          <cell r="AF653">
            <v>39694</v>
          </cell>
          <cell r="AG653">
            <v>909</v>
          </cell>
          <cell r="AH653">
            <v>451.37741935483871</v>
          </cell>
          <cell r="AM653">
            <v>620</v>
          </cell>
          <cell r="AO653">
            <v>307836.2</v>
          </cell>
          <cell r="AQ653">
            <v>279854</v>
          </cell>
          <cell r="AU653">
            <v>0</v>
          </cell>
          <cell r="AW653">
            <v>0</v>
          </cell>
          <cell r="AY653">
            <v>85823.760000000009</v>
          </cell>
          <cell r="AZ653">
            <v>138.42541935483874</v>
          </cell>
          <cell r="BA653">
            <v>0</v>
          </cell>
          <cell r="BB653">
            <v>0</v>
          </cell>
          <cell r="BC653">
            <v>0</v>
          </cell>
          <cell r="BD653">
            <v>0</v>
          </cell>
          <cell r="BG653">
            <v>0</v>
          </cell>
          <cell r="BH653">
            <v>0</v>
          </cell>
          <cell r="BI653">
            <v>23371</v>
          </cell>
          <cell r="BJ653">
            <v>37.695161290322581</v>
          </cell>
          <cell r="BK653">
            <v>0</v>
          </cell>
          <cell r="BL653">
            <v>0</v>
          </cell>
          <cell r="BM653">
            <v>49283</v>
          </cell>
          <cell r="BN653">
            <v>79.488709677419351</v>
          </cell>
          <cell r="BO653">
            <v>0</v>
          </cell>
          <cell r="BP653">
            <v>0</v>
          </cell>
          <cell r="BY653">
            <v>688.52</v>
          </cell>
          <cell r="CF653">
            <v>118</v>
          </cell>
          <cell r="CG653">
            <v>727.32</v>
          </cell>
          <cell r="CJ653">
            <v>0</v>
          </cell>
          <cell r="CK653">
            <v>0</v>
          </cell>
          <cell r="CL653">
            <v>0</v>
          </cell>
          <cell r="CM653">
            <v>0</v>
          </cell>
          <cell r="CN653">
            <v>0</v>
          </cell>
          <cell r="CO653">
            <v>0</v>
          </cell>
          <cell r="CX653">
            <v>0</v>
          </cell>
          <cell r="CY653">
            <v>0</v>
          </cell>
          <cell r="DB653">
            <v>0</v>
          </cell>
          <cell r="DC653">
            <v>0</v>
          </cell>
          <cell r="DJ653" t="str">
            <v>НКРЕ</v>
          </cell>
          <cell r="DL653">
            <v>40526</v>
          </cell>
          <cell r="DM653">
            <v>1752</v>
          </cell>
          <cell r="DO653" t="str">
            <v>на теплову енергію</v>
          </cell>
          <cell r="DT653">
            <v>293.8</v>
          </cell>
        </row>
        <row r="654">
          <cell r="W654">
            <v>628.38</v>
          </cell>
          <cell r="AF654">
            <v>39867</v>
          </cell>
          <cell r="AG654">
            <v>1415</v>
          </cell>
          <cell r="AH654">
            <v>587.27389179167369</v>
          </cell>
          <cell r="AM654">
            <v>5933</v>
          </cell>
          <cell r="AO654">
            <v>3728178.54</v>
          </cell>
          <cell r="AQ654">
            <v>3484296</v>
          </cell>
          <cell r="AU654">
            <v>0</v>
          </cell>
          <cell r="AW654">
            <v>0</v>
          </cell>
          <cell r="AY654">
            <v>2302918.75</v>
          </cell>
          <cell r="AZ654">
            <v>388.15418001011295</v>
          </cell>
          <cell r="BA654">
            <v>0</v>
          </cell>
          <cell r="BB654">
            <v>0</v>
          </cell>
          <cell r="BC654">
            <v>0</v>
          </cell>
          <cell r="BD654">
            <v>0</v>
          </cell>
          <cell r="BG654">
            <v>0</v>
          </cell>
          <cell r="BH654">
            <v>0</v>
          </cell>
          <cell r="BI654">
            <v>220397</v>
          </cell>
          <cell r="BJ654">
            <v>37.147648744311475</v>
          </cell>
          <cell r="BK654">
            <v>0</v>
          </cell>
          <cell r="BL654">
            <v>0</v>
          </cell>
          <cell r="BM654">
            <v>471603</v>
          </cell>
          <cell r="BN654">
            <v>79.48811730996124</v>
          </cell>
          <cell r="BO654">
            <v>0</v>
          </cell>
          <cell r="BP654">
            <v>0</v>
          </cell>
          <cell r="BY654">
            <v>688.52</v>
          </cell>
          <cell r="CF654">
            <v>1075</v>
          </cell>
          <cell r="CG654">
            <v>2142.25</v>
          </cell>
          <cell r="CJ654">
            <v>0</v>
          </cell>
          <cell r="CK654">
            <v>0</v>
          </cell>
          <cell r="CL654">
            <v>0</v>
          </cell>
          <cell r="CM654">
            <v>0</v>
          </cell>
          <cell r="CN654">
            <v>0</v>
          </cell>
          <cell r="CO654">
            <v>0</v>
          </cell>
          <cell r="CX654">
            <v>0</v>
          </cell>
          <cell r="CY654">
            <v>0</v>
          </cell>
          <cell r="DB654">
            <v>0</v>
          </cell>
          <cell r="DC654">
            <v>0</v>
          </cell>
          <cell r="DJ654" t="str">
            <v>НКРКП</v>
          </cell>
          <cell r="DL654">
            <v>40816</v>
          </cell>
          <cell r="DM654">
            <v>96</v>
          </cell>
          <cell r="DT654">
            <v>920.03</v>
          </cell>
        </row>
        <row r="655">
          <cell r="W655">
            <v>724.83</v>
          </cell>
          <cell r="AF655">
            <v>39867</v>
          </cell>
          <cell r="AG655">
            <v>1416</v>
          </cell>
          <cell r="AH655">
            <v>604.02654867256638</v>
          </cell>
          <cell r="AM655">
            <v>565</v>
          </cell>
          <cell r="AO655">
            <v>409528.95</v>
          </cell>
          <cell r="AQ655">
            <v>341275</v>
          </cell>
          <cell r="AU655">
            <v>0</v>
          </cell>
          <cell r="AW655">
            <v>0</v>
          </cell>
          <cell r="AY655">
            <v>220651.75</v>
          </cell>
          <cell r="AZ655">
            <v>390.53407079646018</v>
          </cell>
          <cell r="BA655">
            <v>0</v>
          </cell>
          <cell r="BB655">
            <v>0</v>
          </cell>
          <cell r="BC655">
            <v>0</v>
          </cell>
          <cell r="BD655">
            <v>0</v>
          </cell>
          <cell r="BG655">
            <v>0</v>
          </cell>
          <cell r="BH655">
            <v>0</v>
          </cell>
          <cell r="BI655">
            <v>22008</v>
          </cell>
          <cell r="BJ655">
            <v>38.952212389380534</v>
          </cell>
          <cell r="BK655">
            <v>0</v>
          </cell>
          <cell r="BL655">
            <v>0</v>
          </cell>
          <cell r="BM655">
            <v>44911</v>
          </cell>
          <cell r="BN655">
            <v>79.488495575221236</v>
          </cell>
          <cell r="BO655">
            <v>0</v>
          </cell>
          <cell r="BP655">
            <v>0</v>
          </cell>
          <cell r="BY655">
            <v>688.52</v>
          </cell>
          <cell r="CF655">
            <v>103</v>
          </cell>
          <cell r="CG655">
            <v>2142.25</v>
          </cell>
          <cell r="CJ655">
            <v>0</v>
          </cell>
          <cell r="CK655">
            <v>0</v>
          </cell>
          <cell r="CL655">
            <v>0</v>
          </cell>
          <cell r="CM655">
            <v>0</v>
          </cell>
          <cell r="CN655">
            <v>0</v>
          </cell>
          <cell r="CO655">
            <v>0</v>
          </cell>
          <cell r="CX655">
            <v>0</v>
          </cell>
          <cell r="CY655">
            <v>0</v>
          </cell>
          <cell r="DB655">
            <v>0</v>
          </cell>
          <cell r="DC655">
            <v>0</v>
          </cell>
          <cell r="DJ655" t="str">
            <v>НКРКП</v>
          </cell>
          <cell r="DL655">
            <v>40816</v>
          </cell>
          <cell r="DM655">
            <v>96</v>
          </cell>
          <cell r="DT655">
            <v>999.9</v>
          </cell>
        </row>
        <row r="656">
          <cell r="W656">
            <v>267.08999999999997</v>
          </cell>
          <cell r="AF656">
            <v>39682</v>
          </cell>
          <cell r="AG656">
            <v>832</v>
          </cell>
          <cell r="AH656">
            <v>267.09269162210336</v>
          </cell>
          <cell r="AM656">
            <v>1683</v>
          </cell>
          <cell r="AO656">
            <v>449512.47</v>
          </cell>
          <cell r="AQ656">
            <v>449517</v>
          </cell>
          <cell r="AU656">
            <v>0</v>
          </cell>
          <cell r="AW656">
            <v>0</v>
          </cell>
          <cell r="AY656">
            <v>216741.36000000002</v>
          </cell>
          <cell r="AZ656">
            <v>128.78274509803921</v>
          </cell>
          <cell r="BA656">
            <v>0</v>
          </cell>
          <cell r="BB656">
            <v>0</v>
          </cell>
          <cell r="BC656">
            <v>0</v>
          </cell>
          <cell r="BD656">
            <v>0</v>
          </cell>
          <cell r="BG656">
            <v>0</v>
          </cell>
          <cell r="BH656">
            <v>0</v>
          </cell>
          <cell r="BI656">
            <v>37734</v>
          </cell>
          <cell r="BJ656">
            <v>22.420677361853834</v>
          </cell>
          <cell r="BK656">
            <v>0</v>
          </cell>
          <cell r="BL656">
            <v>0</v>
          </cell>
          <cell r="BM656">
            <v>95955</v>
          </cell>
          <cell r="BN656">
            <v>57.014260249554368</v>
          </cell>
          <cell r="BO656">
            <v>0</v>
          </cell>
          <cell r="BP656">
            <v>0</v>
          </cell>
          <cell r="BY656">
            <v>913.52</v>
          </cell>
          <cell r="CF656">
            <v>298</v>
          </cell>
          <cell r="CG656">
            <v>727.32</v>
          </cell>
          <cell r="CJ656">
            <v>0</v>
          </cell>
          <cell r="CK656">
            <v>0</v>
          </cell>
          <cell r="CL656">
            <v>0</v>
          </cell>
          <cell r="CM656">
            <v>0</v>
          </cell>
          <cell r="CN656">
            <v>0</v>
          </cell>
          <cell r="CO656">
            <v>0</v>
          </cell>
          <cell r="CX656">
            <v>0</v>
          </cell>
          <cell r="CY656">
            <v>0</v>
          </cell>
          <cell r="DB656">
            <v>0</v>
          </cell>
          <cell r="DC656">
            <v>0</v>
          </cell>
          <cell r="DJ656" t="str">
            <v>НКРЕ</v>
          </cell>
          <cell r="DL656">
            <v>40526</v>
          </cell>
          <cell r="DM656">
            <v>1752</v>
          </cell>
          <cell r="DO656" t="str">
            <v>Тариф на теплову енергію</v>
          </cell>
          <cell r="DT656">
            <v>293.8</v>
          </cell>
        </row>
        <row r="657">
          <cell r="W657">
            <v>573.77</v>
          </cell>
          <cell r="AF657">
            <v>39883</v>
          </cell>
          <cell r="AG657">
            <v>1518</v>
          </cell>
          <cell r="AH657">
            <v>521.60805084745766</v>
          </cell>
          <cell r="AM657">
            <v>3304</v>
          </cell>
          <cell r="AO657">
            <v>1895736.0799999998</v>
          </cell>
          <cell r="AQ657">
            <v>1723393</v>
          </cell>
          <cell r="AU657">
            <v>0</v>
          </cell>
          <cell r="AW657">
            <v>0</v>
          </cell>
          <cell r="AY657">
            <v>1251074</v>
          </cell>
          <cell r="AZ657">
            <v>378.65435835351087</v>
          </cell>
          <cell r="BA657">
            <v>0</v>
          </cell>
          <cell r="BB657">
            <v>0</v>
          </cell>
          <cell r="BC657">
            <v>0</v>
          </cell>
          <cell r="BD657">
            <v>0</v>
          </cell>
          <cell r="BG657">
            <v>0</v>
          </cell>
          <cell r="BH657">
            <v>0</v>
          </cell>
          <cell r="BI657">
            <v>90014</v>
          </cell>
          <cell r="BJ657">
            <v>27.243946731234868</v>
          </cell>
          <cell r="BK657">
            <v>0</v>
          </cell>
          <cell r="BL657">
            <v>0</v>
          </cell>
          <cell r="BM657">
            <v>188376</v>
          </cell>
          <cell r="BN657">
            <v>57.014527845036319</v>
          </cell>
          <cell r="BO657">
            <v>0</v>
          </cell>
          <cell r="BP657">
            <v>0</v>
          </cell>
          <cell r="BY657">
            <v>913.52</v>
          </cell>
          <cell r="CF657">
            <v>584</v>
          </cell>
          <cell r="CG657">
            <v>2142.25</v>
          </cell>
          <cell r="CJ657">
            <v>0</v>
          </cell>
          <cell r="CK657">
            <v>0</v>
          </cell>
          <cell r="CL657">
            <v>0</v>
          </cell>
          <cell r="CM657">
            <v>0</v>
          </cell>
          <cell r="CN657">
            <v>0</v>
          </cell>
          <cell r="CO657">
            <v>0</v>
          </cell>
          <cell r="CX657">
            <v>0</v>
          </cell>
          <cell r="CY657">
            <v>0</v>
          </cell>
          <cell r="DB657">
            <v>0</v>
          </cell>
          <cell r="DC657">
            <v>0</v>
          </cell>
          <cell r="DJ657" t="str">
            <v>НКРКП</v>
          </cell>
          <cell r="DL657">
            <v>40816</v>
          </cell>
          <cell r="DM657">
            <v>96</v>
          </cell>
          <cell r="DT657">
            <v>858.32</v>
          </cell>
        </row>
        <row r="658">
          <cell r="W658">
            <v>610.64</v>
          </cell>
          <cell r="AF658">
            <v>39883</v>
          </cell>
          <cell r="AG658">
            <v>1518</v>
          </cell>
          <cell r="AH658">
            <v>524.58379373848982</v>
          </cell>
          <cell r="AM658">
            <v>543</v>
          </cell>
          <cell r="AO658">
            <v>331577.52</v>
          </cell>
          <cell r="AQ658">
            <v>284849</v>
          </cell>
          <cell r="AU658">
            <v>0</v>
          </cell>
          <cell r="AW658">
            <v>0</v>
          </cell>
          <cell r="AY658">
            <v>207798.25</v>
          </cell>
          <cell r="AZ658">
            <v>382.68554327808471</v>
          </cell>
          <cell r="BA658">
            <v>0</v>
          </cell>
          <cell r="BB658">
            <v>0</v>
          </cell>
          <cell r="BC658">
            <v>0</v>
          </cell>
          <cell r="BD658">
            <v>0</v>
          </cell>
          <cell r="BG658">
            <v>0</v>
          </cell>
          <cell r="BH658">
            <v>0</v>
          </cell>
          <cell r="BI658">
            <v>14918</v>
          </cell>
          <cell r="BJ658">
            <v>27.47329650092081</v>
          </cell>
          <cell r="BK658">
            <v>0</v>
          </cell>
          <cell r="BL658">
            <v>0</v>
          </cell>
          <cell r="BM658">
            <v>30959</v>
          </cell>
          <cell r="BN658">
            <v>57.014732965009209</v>
          </cell>
          <cell r="BO658">
            <v>0</v>
          </cell>
          <cell r="BP658">
            <v>0</v>
          </cell>
          <cell r="BY658">
            <v>913.52</v>
          </cell>
          <cell r="CF658">
            <v>97</v>
          </cell>
          <cell r="CG658">
            <v>2142.25</v>
          </cell>
          <cell r="CJ658">
            <v>0</v>
          </cell>
          <cell r="CK658">
            <v>0</v>
          </cell>
          <cell r="CL658">
            <v>0</v>
          </cell>
          <cell r="CM658">
            <v>0</v>
          </cell>
          <cell r="CN658">
            <v>0</v>
          </cell>
          <cell r="CO658">
            <v>0</v>
          </cell>
          <cell r="CX658">
            <v>0</v>
          </cell>
          <cell r="CY658">
            <v>0</v>
          </cell>
          <cell r="DB658">
            <v>0</v>
          </cell>
          <cell r="DC658">
            <v>0</v>
          </cell>
          <cell r="DJ658" t="str">
            <v>НКРКП</v>
          </cell>
          <cell r="DL658">
            <v>40816</v>
          </cell>
          <cell r="DM658">
            <v>96</v>
          </cell>
          <cell r="DT658">
            <v>897.24</v>
          </cell>
        </row>
        <row r="659">
          <cell r="W659">
            <v>705.02</v>
          </cell>
          <cell r="AF659">
            <v>39883</v>
          </cell>
          <cell r="AG659">
            <v>1522</v>
          </cell>
          <cell r="AH659">
            <v>629.482905982906</v>
          </cell>
          <cell r="AM659">
            <v>234</v>
          </cell>
          <cell r="AO659">
            <v>164974.68</v>
          </cell>
          <cell r="AQ659">
            <v>147299</v>
          </cell>
          <cell r="AU659">
            <v>0</v>
          </cell>
          <cell r="AW659">
            <v>0</v>
          </cell>
          <cell r="AY659">
            <v>87832.25</v>
          </cell>
          <cell r="AZ659">
            <v>375.35149572649573</v>
          </cell>
          <cell r="BA659">
            <v>0</v>
          </cell>
          <cell r="BB659">
            <v>0</v>
          </cell>
          <cell r="BC659">
            <v>0</v>
          </cell>
          <cell r="BD659">
            <v>0</v>
          </cell>
          <cell r="BG659">
            <v>0</v>
          </cell>
          <cell r="BH659">
            <v>0</v>
          </cell>
          <cell r="BI659">
            <v>6042</v>
          </cell>
          <cell r="BJ659">
            <v>25.820512820512821</v>
          </cell>
          <cell r="BK659">
            <v>0</v>
          </cell>
          <cell r="BL659">
            <v>0</v>
          </cell>
          <cell r="BM659">
            <v>39394</v>
          </cell>
          <cell r="BN659">
            <v>168.35042735042734</v>
          </cell>
          <cell r="BO659">
            <v>0</v>
          </cell>
          <cell r="BP659">
            <v>0</v>
          </cell>
          <cell r="BY659">
            <v>798.97</v>
          </cell>
          <cell r="CF659">
            <v>41</v>
          </cell>
          <cell r="CG659">
            <v>2142.25</v>
          </cell>
          <cell r="CJ659">
            <v>0</v>
          </cell>
          <cell r="CK659">
            <v>0</v>
          </cell>
          <cell r="CL659">
            <v>0</v>
          </cell>
          <cell r="CM659">
            <v>0</v>
          </cell>
          <cell r="CN659">
            <v>0</v>
          </cell>
          <cell r="CO659">
            <v>0</v>
          </cell>
          <cell r="CX659">
            <v>0</v>
          </cell>
          <cell r="CY659">
            <v>0</v>
          </cell>
          <cell r="DB659">
            <v>0</v>
          </cell>
          <cell r="DC659">
            <v>0</v>
          </cell>
          <cell r="DJ659" t="str">
            <v>НКРКП</v>
          </cell>
          <cell r="DL659">
            <v>40816</v>
          </cell>
          <cell r="DM659">
            <v>96</v>
          </cell>
          <cell r="DT659">
            <v>987.75</v>
          </cell>
        </row>
        <row r="660">
          <cell r="W660">
            <v>640.44000000000005</v>
          </cell>
          <cell r="AF660">
            <v>39883</v>
          </cell>
          <cell r="AG660">
            <v>1523</v>
          </cell>
          <cell r="AH660">
            <v>571.82058047493399</v>
          </cell>
          <cell r="AM660">
            <v>379</v>
          </cell>
          <cell r="AO660">
            <v>242726.76</v>
          </cell>
          <cell r="AQ660">
            <v>216720</v>
          </cell>
          <cell r="AU660">
            <v>0</v>
          </cell>
          <cell r="AW660">
            <v>0</v>
          </cell>
          <cell r="AY660">
            <v>143530.75</v>
          </cell>
          <cell r="AZ660">
            <v>378.7091029023747</v>
          </cell>
          <cell r="BA660">
            <v>0</v>
          </cell>
          <cell r="BB660">
            <v>0</v>
          </cell>
          <cell r="BC660">
            <v>0</v>
          </cell>
          <cell r="BD660">
            <v>0</v>
          </cell>
          <cell r="BG660">
            <v>0</v>
          </cell>
          <cell r="BH660">
            <v>0</v>
          </cell>
          <cell r="BI660">
            <v>11594</v>
          </cell>
          <cell r="BJ660">
            <v>30.591029023746703</v>
          </cell>
          <cell r="BK660">
            <v>0</v>
          </cell>
          <cell r="BL660">
            <v>0</v>
          </cell>
          <cell r="BM660">
            <v>45763</v>
          </cell>
          <cell r="BN660">
            <v>120.74670184696571</v>
          </cell>
          <cell r="BO660">
            <v>0</v>
          </cell>
          <cell r="BP660">
            <v>0</v>
          </cell>
          <cell r="BY660">
            <v>928.17</v>
          </cell>
          <cell r="CF660">
            <v>67</v>
          </cell>
          <cell r="CG660">
            <v>2142.25</v>
          </cell>
          <cell r="CJ660">
            <v>0</v>
          </cell>
          <cell r="CK660">
            <v>0</v>
          </cell>
          <cell r="CL660">
            <v>0</v>
          </cell>
          <cell r="CM660">
            <v>0</v>
          </cell>
          <cell r="CN660">
            <v>0</v>
          </cell>
          <cell r="CO660">
            <v>0</v>
          </cell>
          <cell r="CX660">
            <v>0</v>
          </cell>
          <cell r="CY660">
            <v>0</v>
          </cell>
          <cell r="DB660">
            <v>0</v>
          </cell>
          <cell r="DC660">
            <v>0</v>
          </cell>
          <cell r="DJ660" t="str">
            <v>НКРКП</v>
          </cell>
          <cell r="DL660">
            <v>40816</v>
          </cell>
          <cell r="DM660">
            <v>96</v>
          </cell>
          <cell r="DT660">
            <v>925.3</v>
          </cell>
        </row>
        <row r="661">
          <cell r="W661">
            <v>615.77</v>
          </cell>
          <cell r="AF661">
            <v>39883</v>
          </cell>
          <cell r="AG661">
            <v>1520</v>
          </cell>
          <cell r="AH661">
            <v>549.79115479115478</v>
          </cell>
          <cell r="AM661">
            <v>407</v>
          </cell>
          <cell r="AO661">
            <v>250618.38999999998</v>
          </cell>
          <cell r="AQ661">
            <v>223765</v>
          </cell>
          <cell r="AU661">
            <v>0</v>
          </cell>
          <cell r="AW661">
            <v>0</v>
          </cell>
          <cell r="AY661">
            <v>139246.25</v>
          </cell>
          <cell r="AZ661">
            <v>342.12837837837839</v>
          </cell>
          <cell r="BA661">
            <v>0</v>
          </cell>
          <cell r="BB661">
            <v>0</v>
          </cell>
          <cell r="BC661">
            <v>0</v>
          </cell>
          <cell r="BD661">
            <v>0</v>
          </cell>
          <cell r="BG661">
            <v>0</v>
          </cell>
          <cell r="BH661">
            <v>0</v>
          </cell>
          <cell r="BI661">
            <v>8383</v>
          </cell>
          <cell r="BJ661">
            <v>20.597051597051596</v>
          </cell>
          <cell r="BK661">
            <v>0</v>
          </cell>
          <cell r="BL661">
            <v>0</v>
          </cell>
          <cell r="BM661">
            <v>51631</v>
          </cell>
          <cell r="BN661">
            <v>126.85749385749386</v>
          </cell>
          <cell r="BO661">
            <v>0</v>
          </cell>
          <cell r="BP661">
            <v>0</v>
          </cell>
          <cell r="BY661">
            <v>1047.17</v>
          </cell>
          <cell r="CF661">
            <v>65</v>
          </cell>
          <cell r="CG661">
            <v>2142.25</v>
          </cell>
          <cell r="CJ661">
            <v>0</v>
          </cell>
          <cell r="CK661">
            <v>0</v>
          </cell>
          <cell r="CL661">
            <v>0</v>
          </cell>
          <cell r="CM661">
            <v>0</v>
          </cell>
          <cell r="CN661">
            <v>0</v>
          </cell>
          <cell r="CO661">
            <v>0</v>
          </cell>
          <cell r="CX661">
            <v>0</v>
          </cell>
          <cell r="CY661">
            <v>0</v>
          </cell>
          <cell r="DB661">
            <v>0</v>
          </cell>
          <cell r="DC661">
            <v>0</v>
          </cell>
          <cell r="DJ661" t="str">
            <v>НКРКП</v>
          </cell>
          <cell r="DL661">
            <v>40816</v>
          </cell>
          <cell r="DM661">
            <v>96</v>
          </cell>
          <cell r="DT661">
            <v>873.13</v>
          </cell>
        </row>
        <row r="662">
          <cell r="W662">
            <v>551.04999999999995</v>
          </cell>
          <cell r="AF662">
            <v>39883</v>
          </cell>
          <cell r="AG662">
            <v>1524</v>
          </cell>
          <cell r="AH662">
            <v>492.00908173562061</v>
          </cell>
          <cell r="AM662">
            <v>991</v>
          </cell>
          <cell r="AO662">
            <v>546090.54999999993</v>
          </cell>
          <cell r="AQ662">
            <v>487581</v>
          </cell>
          <cell r="AU662">
            <v>0</v>
          </cell>
          <cell r="AW662">
            <v>0</v>
          </cell>
          <cell r="AY662">
            <v>377036</v>
          </cell>
          <cell r="AZ662">
            <v>380.46014127144298</v>
          </cell>
          <cell r="BA662">
            <v>0</v>
          </cell>
          <cell r="BB662">
            <v>0</v>
          </cell>
          <cell r="BC662">
            <v>0</v>
          </cell>
          <cell r="BD662">
            <v>0</v>
          </cell>
          <cell r="BG662">
            <v>0</v>
          </cell>
          <cell r="BH662">
            <v>0</v>
          </cell>
          <cell r="BI662">
            <v>16440</v>
          </cell>
          <cell r="BJ662">
            <v>16.589303733602421</v>
          </cell>
          <cell r="BK662">
            <v>0</v>
          </cell>
          <cell r="BL662">
            <v>0</v>
          </cell>
          <cell r="BM662">
            <v>71504</v>
          </cell>
          <cell r="BN662">
            <v>72.153380423814326</v>
          </cell>
          <cell r="BO662">
            <v>0</v>
          </cell>
          <cell r="BP662">
            <v>0</v>
          </cell>
          <cell r="BY662">
            <v>1087.67</v>
          </cell>
          <cell r="CF662">
            <v>176</v>
          </cell>
          <cell r="CG662">
            <v>2142.25</v>
          </cell>
          <cell r="CJ662">
            <v>0</v>
          </cell>
          <cell r="CK662">
            <v>0</v>
          </cell>
          <cell r="CL662">
            <v>0</v>
          </cell>
          <cell r="CM662">
            <v>0</v>
          </cell>
          <cell r="CN662">
            <v>0</v>
          </cell>
          <cell r="CO662">
            <v>0</v>
          </cell>
          <cell r="CX662">
            <v>0</v>
          </cell>
          <cell r="CY662">
            <v>0</v>
          </cell>
          <cell r="DB662">
            <v>0</v>
          </cell>
          <cell r="DC662">
            <v>0</v>
          </cell>
          <cell r="DJ662" t="str">
            <v>НКРКП</v>
          </cell>
          <cell r="DL662">
            <v>40816</v>
          </cell>
          <cell r="DM662">
            <v>96</v>
          </cell>
          <cell r="DT662">
            <v>836.51</v>
          </cell>
        </row>
        <row r="663">
          <cell r="W663">
            <v>665.89</v>
          </cell>
          <cell r="AF663">
            <v>39891</v>
          </cell>
          <cell r="AG663">
            <v>1553</v>
          </cell>
          <cell r="AH663">
            <v>590.01044826423993</v>
          </cell>
          <cell r="AM663">
            <v>2967</v>
          </cell>
          <cell r="AO663">
            <v>1975695.63</v>
          </cell>
          <cell r="AQ663">
            <v>1750561</v>
          </cell>
          <cell r="AU663">
            <v>0</v>
          </cell>
          <cell r="AW663">
            <v>0</v>
          </cell>
          <cell r="AY663">
            <v>998288.5</v>
          </cell>
          <cell r="AZ663">
            <v>336.46393663633302</v>
          </cell>
          <cell r="BA663">
            <v>0</v>
          </cell>
          <cell r="BB663">
            <v>0</v>
          </cell>
          <cell r="BC663">
            <v>0</v>
          </cell>
          <cell r="BD663">
            <v>0</v>
          </cell>
          <cell r="BG663">
            <v>0</v>
          </cell>
          <cell r="BH663">
            <v>0</v>
          </cell>
          <cell r="BI663">
            <v>80340</v>
          </cell>
          <cell r="BJ663">
            <v>27.077856420626897</v>
          </cell>
          <cell r="BK663">
            <v>0</v>
          </cell>
          <cell r="BL663">
            <v>0</v>
          </cell>
          <cell r="BM663">
            <v>395054</v>
          </cell>
          <cell r="BN663">
            <v>133.14930906639702</v>
          </cell>
          <cell r="BO663">
            <v>0</v>
          </cell>
          <cell r="BP663">
            <v>0</v>
          </cell>
          <cell r="BY663">
            <v>1066.23</v>
          </cell>
          <cell r="CF663">
            <v>466</v>
          </cell>
          <cell r="CG663">
            <v>2142.25</v>
          </cell>
          <cell r="CJ663">
            <v>0</v>
          </cell>
          <cell r="CK663">
            <v>0</v>
          </cell>
          <cell r="CL663">
            <v>0</v>
          </cell>
          <cell r="CM663">
            <v>0</v>
          </cell>
          <cell r="CN663">
            <v>0</v>
          </cell>
          <cell r="CO663">
            <v>0</v>
          </cell>
          <cell r="CX663">
            <v>0</v>
          </cell>
          <cell r="CY663">
            <v>0</v>
          </cell>
          <cell r="DB663">
            <v>0</v>
          </cell>
          <cell r="DC663">
            <v>0</v>
          </cell>
          <cell r="DJ663" t="str">
            <v>НКРКП</v>
          </cell>
          <cell r="DL663">
            <v>40816</v>
          </cell>
          <cell r="DM663">
            <v>96</v>
          </cell>
          <cell r="DT663">
            <v>918.56</v>
          </cell>
        </row>
        <row r="664">
          <cell r="W664">
            <v>670.91</v>
          </cell>
          <cell r="AF664">
            <v>39891</v>
          </cell>
          <cell r="AG664">
            <v>1554</v>
          </cell>
          <cell r="AH664">
            <v>599.66666666666663</v>
          </cell>
          <cell r="AM664">
            <v>60</v>
          </cell>
          <cell r="AO664">
            <v>40254.6</v>
          </cell>
          <cell r="AQ664">
            <v>35980</v>
          </cell>
          <cell r="AU664">
            <v>0</v>
          </cell>
          <cell r="AW664">
            <v>0</v>
          </cell>
          <cell r="AY664">
            <v>21422.5</v>
          </cell>
          <cell r="AZ664">
            <v>357.04166666666669</v>
          </cell>
          <cell r="BA664">
            <v>0</v>
          </cell>
          <cell r="BB664">
            <v>0</v>
          </cell>
          <cell r="BC664">
            <v>0</v>
          </cell>
          <cell r="BD664">
            <v>0</v>
          </cell>
          <cell r="BG664">
            <v>0</v>
          </cell>
          <cell r="BH664">
            <v>0</v>
          </cell>
          <cell r="BI664">
            <v>1378</v>
          </cell>
          <cell r="BJ664">
            <v>22.966666666666665</v>
          </cell>
          <cell r="BK664">
            <v>0</v>
          </cell>
          <cell r="BL664">
            <v>0</v>
          </cell>
          <cell r="BM664">
            <v>7989</v>
          </cell>
          <cell r="BN664">
            <v>133.15</v>
          </cell>
          <cell r="BO664">
            <v>0</v>
          </cell>
          <cell r="BP664">
            <v>0</v>
          </cell>
          <cell r="BY664">
            <v>1066.23</v>
          </cell>
          <cell r="CF664">
            <v>10</v>
          </cell>
          <cell r="CG664">
            <v>2142.25</v>
          </cell>
          <cell r="CJ664">
            <v>0</v>
          </cell>
          <cell r="CK664">
            <v>0</v>
          </cell>
          <cell r="CL664">
            <v>0</v>
          </cell>
          <cell r="CM664">
            <v>0</v>
          </cell>
          <cell r="CN664">
            <v>0</v>
          </cell>
          <cell r="CO664">
            <v>0</v>
          </cell>
          <cell r="CX664">
            <v>0</v>
          </cell>
          <cell r="CY664">
            <v>0</v>
          </cell>
          <cell r="DB664">
            <v>0</v>
          </cell>
          <cell r="DC664">
            <v>0</v>
          </cell>
          <cell r="DJ664" t="str">
            <v>НКРКП</v>
          </cell>
          <cell r="DL664">
            <v>40816</v>
          </cell>
          <cell r="DM664">
            <v>96</v>
          </cell>
          <cell r="DT664">
            <v>932.35</v>
          </cell>
        </row>
        <row r="665">
          <cell r="W665">
            <v>771.66</v>
          </cell>
          <cell r="AF665">
            <v>39891</v>
          </cell>
          <cell r="AG665">
            <v>1555</v>
          </cell>
          <cell r="AH665">
            <v>662.09767929723353</v>
          </cell>
          <cell r="AM665">
            <v>7627</v>
          </cell>
          <cell r="AO665">
            <v>5885450.8199999994</v>
          </cell>
          <cell r="AQ665">
            <v>5049819</v>
          </cell>
          <cell r="AU665">
            <v>0</v>
          </cell>
          <cell r="AW665">
            <v>0</v>
          </cell>
          <cell r="AY665">
            <v>2874899.5</v>
          </cell>
          <cell r="AZ665">
            <v>376.93713124426381</v>
          </cell>
          <cell r="BA665">
            <v>0</v>
          </cell>
          <cell r="BB665">
            <v>0</v>
          </cell>
          <cell r="BC665">
            <v>0</v>
          </cell>
          <cell r="BD665">
            <v>0</v>
          </cell>
          <cell r="BG665">
            <v>0</v>
          </cell>
          <cell r="BH665">
            <v>0</v>
          </cell>
          <cell r="BI665">
            <v>255875</v>
          </cell>
          <cell r="BJ665">
            <v>33.548577422315461</v>
          </cell>
          <cell r="BK665">
            <v>0</v>
          </cell>
          <cell r="BL665">
            <v>0</v>
          </cell>
          <cell r="BM665">
            <v>1044062</v>
          </cell>
          <cell r="BN665">
            <v>136.89025829290676</v>
          </cell>
          <cell r="BO665">
            <v>0</v>
          </cell>
          <cell r="BP665">
            <v>0</v>
          </cell>
          <cell r="BY665">
            <v>1003.46</v>
          </cell>
          <cell r="CF665">
            <v>1342</v>
          </cell>
          <cell r="CG665">
            <v>2142.25</v>
          </cell>
          <cell r="CJ665">
            <v>0</v>
          </cell>
          <cell r="CK665">
            <v>0</v>
          </cell>
          <cell r="CL665">
            <v>0</v>
          </cell>
          <cell r="CM665">
            <v>0</v>
          </cell>
          <cell r="CN665">
            <v>0</v>
          </cell>
          <cell r="CO665">
            <v>0</v>
          </cell>
          <cell r="CX665">
            <v>0</v>
          </cell>
          <cell r="CY665">
            <v>0</v>
          </cell>
          <cell r="DB665">
            <v>0</v>
          </cell>
          <cell r="DC665">
            <v>0</v>
          </cell>
          <cell r="DJ665" t="str">
            <v>НКРКП</v>
          </cell>
          <cell r="DL665">
            <v>40904</v>
          </cell>
          <cell r="DM665">
            <v>236</v>
          </cell>
          <cell r="DT665">
            <v>999.9</v>
          </cell>
        </row>
        <row r="666">
          <cell r="W666">
            <v>767.3</v>
          </cell>
          <cell r="AF666">
            <v>39891</v>
          </cell>
          <cell r="AG666">
            <v>1556</v>
          </cell>
          <cell r="AH666">
            <v>655.53921568627447</v>
          </cell>
          <cell r="AM666">
            <v>204</v>
          </cell>
          <cell r="AO666">
            <v>156529.19999999998</v>
          </cell>
          <cell r="AQ666">
            <v>133730</v>
          </cell>
          <cell r="AU666">
            <v>0</v>
          </cell>
          <cell r="AW666">
            <v>0</v>
          </cell>
          <cell r="AY666">
            <v>72836.5</v>
          </cell>
          <cell r="AZ666">
            <v>357.04166666666669</v>
          </cell>
          <cell r="BA666">
            <v>0</v>
          </cell>
          <cell r="BB666">
            <v>0</v>
          </cell>
          <cell r="BC666">
            <v>0</v>
          </cell>
          <cell r="BD666">
            <v>0</v>
          </cell>
          <cell r="BG666">
            <v>0</v>
          </cell>
          <cell r="BH666">
            <v>0</v>
          </cell>
          <cell r="BI666">
            <v>9506</v>
          </cell>
          <cell r="BJ666">
            <v>46.598039215686278</v>
          </cell>
          <cell r="BK666">
            <v>0</v>
          </cell>
          <cell r="BL666">
            <v>0</v>
          </cell>
          <cell r="BM666">
            <v>27926</v>
          </cell>
          <cell r="BN666">
            <v>136.89215686274511</v>
          </cell>
          <cell r="BO666">
            <v>0</v>
          </cell>
          <cell r="BP666">
            <v>0</v>
          </cell>
          <cell r="BY666">
            <v>1003.46</v>
          </cell>
          <cell r="CF666">
            <v>34</v>
          </cell>
          <cell r="CG666">
            <v>2142.25</v>
          </cell>
          <cell r="CJ666">
            <v>0</v>
          </cell>
          <cell r="CK666">
            <v>0</v>
          </cell>
          <cell r="CL666">
            <v>0</v>
          </cell>
          <cell r="CM666">
            <v>0</v>
          </cell>
          <cell r="CN666">
            <v>0</v>
          </cell>
          <cell r="CO666">
            <v>0</v>
          </cell>
          <cell r="CX666">
            <v>0</v>
          </cell>
          <cell r="CY666">
            <v>0</v>
          </cell>
          <cell r="DB666">
            <v>0</v>
          </cell>
          <cell r="DC666">
            <v>0</v>
          </cell>
          <cell r="DJ666" t="str">
            <v>НКРКП</v>
          </cell>
          <cell r="DL666">
            <v>40904</v>
          </cell>
          <cell r="DM666">
            <v>236</v>
          </cell>
          <cell r="DT666">
            <v>999.9</v>
          </cell>
        </row>
        <row r="667">
          <cell r="W667">
            <v>441.3</v>
          </cell>
          <cell r="AF667">
            <v>39773</v>
          </cell>
          <cell r="AG667">
            <v>1093</v>
          </cell>
          <cell r="AH667">
            <v>401.18041154889136</v>
          </cell>
          <cell r="AM667">
            <v>250.76</v>
          </cell>
          <cell r="AO667">
            <v>110660.38799999999</v>
          </cell>
          <cell r="AQ667">
            <v>100600</v>
          </cell>
          <cell r="AU667">
            <v>0</v>
          </cell>
          <cell r="AW667">
            <v>0</v>
          </cell>
          <cell r="AY667">
            <v>32002.080000000002</v>
          </cell>
          <cell r="AZ667">
            <v>127.62035412346468</v>
          </cell>
          <cell r="BA667">
            <v>0</v>
          </cell>
          <cell r="BB667">
            <v>0</v>
          </cell>
          <cell r="BC667">
            <v>0</v>
          </cell>
          <cell r="BD667">
            <v>0</v>
          </cell>
          <cell r="BG667">
            <v>0</v>
          </cell>
          <cell r="BH667">
            <v>0</v>
          </cell>
          <cell r="BI667">
            <v>17558</v>
          </cell>
          <cell r="BJ667">
            <v>70.01914180890094</v>
          </cell>
          <cell r="BK667">
            <v>0</v>
          </cell>
          <cell r="BL667">
            <v>0</v>
          </cell>
          <cell r="BM667">
            <v>26717</v>
          </cell>
          <cell r="BN667">
            <v>106.54410591800925</v>
          </cell>
          <cell r="BO667">
            <v>0</v>
          </cell>
          <cell r="BP667">
            <v>0</v>
          </cell>
          <cell r="BY667">
            <v>928.68</v>
          </cell>
          <cell r="CF667">
            <v>44</v>
          </cell>
          <cell r="CG667">
            <v>727.32</v>
          </cell>
          <cell r="CJ667">
            <v>0</v>
          </cell>
          <cell r="CK667">
            <v>0</v>
          </cell>
          <cell r="CL667">
            <v>0</v>
          </cell>
          <cell r="CM667">
            <v>0</v>
          </cell>
          <cell r="CN667">
            <v>0</v>
          </cell>
          <cell r="CO667">
            <v>0</v>
          </cell>
          <cell r="CX667">
            <v>0</v>
          </cell>
          <cell r="CY667">
            <v>0</v>
          </cell>
          <cell r="DB667">
            <v>0</v>
          </cell>
          <cell r="DC667">
            <v>0</v>
          </cell>
          <cell r="DJ667" t="str">
            <v>НКРЕ</v>
          </cell>
          <cell r="DL667">
            <v>40526</v>
          </cell>
          <cell r="DM667">
            <v>1752</v>
          </cell>
          <cell r="DO667" t="str">
            <v>на теплову енергію</v>
          </cell>
          <cell r="DT667">
            <v>485.43</v>
          </cell>
        </row>
        <row r="668">
          <cell r="W668">
            <v>701.43</v>
          </cell>
          <cell r="AF668">
            <v>39882</v>
          </cell>
          <cell r="AG668">
            <v>1508</v>
          </cell>
          <cell r="AH668">
            <v>608.19018964433496</v>
          </cell>
          <cell r="AM668">
            <v>1573.4190000000001</v>
          </cell>
          <cell r="AO668">
            <v>1103643.28917</v>
          </cell>
          <cell r="AQ668">
            <v>956938</v>
          </cell>
          <cell r="AU668">
            <v>0</v>
          </cell>
          <cell r="AW668">
            <v>0</v>
          </cell>
          <cell r="AY668">
            <v>584834.25</v>
          </cell>
          <cell r="AZ668">
            <v>371.69644576555891</v>
          </cell>
          <cell r="BA668">
            <v>0</v>
          </cell>
          <cell r="BB668">
            <v>0</v>
          </cell>
          <cell r="BC668">
            <v>0</v>
          </cell>
          <cell r="BD668">
            <v>0</v>
          </cell>
          <cell r="BG668">
            <v>0</v>
          </cell>
          <cell r="BH668">
            <v>0</v>
          </cell>
          <cell r="BI668">
            <v>68305</v>
          </cell>
          <cell r="BJ668">
            <v>43.411831177836291</v>
          </cell>
          <cell r="BK668">
            <v>0</v>
          </cell>
          <cell r="BL668">
            <v>0</v>
          </cell>
          <cell r="BM668">
            <v>167640</v>
          </cell>
          <cell r="BN668">
            <v>106.54504617015556</v>
          </cell>
          <cell r="BO668">
            <v>0</v>
          </cell>
          <cell r="BP668">
            <v>0</v>
          </cell>
          <cell r="BY668">
            <v>928.68</v>
          </cell>
          <cell r="CF668">
            <v>273</v>
          </cell>
          <cell r="CG668">
            <v>2142.25</v>
          </cell>
          <cell r="CJ668">
            <v>0</v>
          </cell>
          <cell r="CK668">
            <v>0</v>
          </cell>
          <cell r="CL668">
            <v>0</v>
          </cell>
          <cell r="CM668">
            <v>0</v>
          </cell>
          <cell r="CN668">
            <v>0</v>
          </cell>
          <cell r="CO668">
            <v>0</v>
          </cell>
          <cell r="CX668">
            <v>0</v>
          </cell>
          <cell r="CY668">
            <v>0</v>
          </cell>
          <cell r="DB668">
            <v>0</v>
          </cell>
          <cell r="DC668">
            <v>0</v>
          </cell>
          <cell r="DJ668" t="str">
            <v>НКРКП</v>
          </cell>
          <cell r="DL668">
            <v>40816</v>
          </cell>
          <cell r="DM668">
            <v>96</v>
          </cell>
          <cell r="DT668">
            <v>981.03</v>
          </cell>
        </row>
        <row r="669">
          <cell r="W669">
            <v>829.12</v>
          </cell>
          <cell r="AF669">
            <v>39882</v>
          </cell>
          <cell r="AG669">
            <v>1509</v>
          </cell>
          <cell r="AH669">
            <v>675.54232476088089</v>
          </cell>
          <cell r="AM669">
            <v>181.39500000000001</v>
          </cell>
          <cell r="AO669">
            <v>150398.2224</v>
          </cell>
          <cell r="AQ669">
            <v>122540</v>
          </cell>
          <cell r="AU669">
            <v>0</v>
          </cell>
          <cell r="AW669">
            <v>0</v>
          </cell>
          <cell r="AY669">
            <v>68552</v>
          </cell>
          <cell r="AZ669">
            <v>377.91559855563821</v>
          </cell>
          <cell r="BA669">
            <v>0</v>
          </cell>
          <cell r="BB669">
            <v>0</v>
          </cell>
          <cell r="BC669">
            <v>0</v>
          </cell>
          <cell r="BD669">
            <v>0</v>
          </cell>
          <cell r="BG669">
            <v>0</v>
          </cell>
          <cell r="BH669">
            <v>0</v>
          </cell>
          <cell r="BI669">
            <v>16842</v>
          </cell>
          <cell r="BJ669">
            <v>92.847101629041589</v>
          </cell>
          <cell r="BK669">
            <v>0</v>
          </cell>
          <cell r="BL669">
            <v>0</v>
          </cell>
          <cell r="BM669">
            <v>19327</v>
          </cell>
          <cell r="BN669">
            <v>106.54648694837233</v>
          </cell>
          <cell r="BO669">
            <v>0</v>
          </cell>
          <cell r="BP669">
            <v>0</v>
          </cell>
          <cell r="BY669">
            <v>928.68</v>
          </cell>
          <cell r="CF669">
            <v>32</v>
          </cell>
          <cell r="CG669">
            <v>2142.25</v>
          </cell>
          <cell r="CJ669">
            <v>0</v>
          </cell>
          <cell r="CK669">
            <v>0</v>
          </cell>
          <cell r="CL669">
            <v>0</v>
          </cell>
          <cell r="CM669">
            <v>0</v>
          </cell>
          <cell r="CN669">
            <v>0</v>
          </cell>
          <cell r="CO669">
            <v>0</v>
          </cell>
          <cell r="CX669">
            <v>0</v>
          </cell>
          <cell r="CY669">
            <v>0</v>
          </cell>
          <cell r="DB669">
            <v>0</v>
          </cell>
          <cell r="DC669">
            <v>0</v>
          </cell>
          <cell r="DJ669" t="str">
            <v>НКРКП</v>
          </cell>
          <cell r="DL669">
            <v>40816</v>
          </cell>
          <cell r="DM669">
            <v>96</v>
          </cell>
          <cell r="DT669">
            <v>999.9</v>
          </cell>
        </row>
        <row r="670">
          <cell r="W670">
            <v>645.86</v>
          </cell>
          <cell r="AF670">
            <v>39877</v>
          </cell>
          <cell r="AG670">
            <v>1490</v>
          </cell>
          <cell r="AH670">
            <v>598.01878787878786</v>
          </cell>
          <cell r="AM670">
            <v>1650</v>
          </cell>
          <cell r="AO670">
            <v>1065669</v>
          </cell>
          <cell r="AQ670">
            <v>986731</v>
          </cell>
          <cell r="AU670">
            <v>0</v>
          </cell>
          <cell r="AW670">
            <v>0</v>
          </cell>
          <cell r="AY670">
            <v>608470</v>
          </cell>
          <cell r="AZ670">
            <v>368.76969696969695</v>
          </cell>
          <cell r="BA670">
            <v>0</v>
          </cell>
          <cell r="BB670">
            <v>0</v>
          </cell>
          <cell r="BC670">
            <v>0</v>
          </cell>
          <cell r="BD670">
            <v>0</v>
          </cell>
          <cell r="BG670">
            <v>0</v>
          </cell>
          <cell r="BH670">
            <v>0</v>
          </cell>
          <cell r="BI670">
            <v>49186</v>
          </cell>
          <cell r="BJ670">
            <v>29.809696969696969</v>
          </cell>
          <cell r="BK670">
            <v>0</v>
          </cell>
          <cell r="BL670">
            <v>0</v>
          </cell>
          <cell r="BM670">
            <v>150977</v>
          </cell>
          <cell r="BN670">
            <v>91.50121212121212</v>
          </cell>
          <cell r="BO670">
            <v>0</v>
          </cell>
          <cell r="BP670">
            <v>0</v>
          </cell>
          <cell r="BY670">
            <v>772.68</v>
          </cell>
          <cell r="CF670">
            <v>284</v>
          </cell>
          <cell r="CG670">
            <v>2142.5</v>
          </cell>
          <cell r="CJ670">
            <v>0</v>
          </cell>
          <cell r="CK670">
            <v>0</v>
          </cell>
          <cell r="CL670">
            <v>0</v>
          </cell>
          <cell r="CM670">
            <v>0</v>
          </cell>
          <cell r="CN670">
            <v>0</v>
          </cell>
          <cell r="CO670">
            <v>0</v>
          </cell>
          <cell r="CX670">
            <v>0</v>
          </cell>
          <cell r="CY670">
            <v>0</v>
          </cell>
          <cell r="DB670">
            <v>0</v>
          </cell>
          <cell r="DC670">
            <v>0</v>
          </cell>
          <cell r="DJ670" t="str">
            <v>НКРКП</v>
          </cell>
          <cell r="DL670">
            <v>40816</v>
          </cell>
          <cell r="DM670">
            <v>96</v>
          </cell>
          <cell r="DT670">
            <v>923.21</v>
          </cell>
        </row>
        <row r="671">
          <cell r="W671">
            <v>739.92</v>
          </cell>
          <cell r="AF671">
            <v>39877</v>
          </cell>
          <cell r="AG671">
            <v>1491</v>
          </cell>
          <cell r="AH671">
            <v>616.59726962457341</v>
          </cell>
          <cell r="AM671">
            <v>293</v>
          </cell>
          <cell r="AO671">
            <v>216796.56</v>
          </cell>
          <cell r="AQ671">
            <v>180663</v>
          </cell>
          <cell r="AU671">
            <v>0</v>
          </cell>
          <cell r="AW671">
            <v>0</v>
          </cell>
          <cell r="AY671">
            <v>104982.5</v>
          </cell>
          <cell r="AZ671">
            <v>358.30204778156997</v>
          </cell>
          <cell r="BA671">
            <v>0</v>
          </cell>
          <cell r="BB671">
            <v>0</v>
          </cell>
          <cell r="BC671">
            <v>0</v>
          </cell>
          <cell r="BD671">
            <v>0</v>
          </cell>
          <cell r="BG671">
            <v>0</v>
          </cell>
          <cell r="BH671">
            <v>0</v>
          </cell>
          <cell r="BI671">
            <v>18078</v>
          </cell>
          <cell r="BJ671">
            <v>61.69965870307167</v>
          </cell>
          <cell r="BK671">
            <v>0</v>
          </cell>
          <cell r="BL671">
            <v>0</v>
          </cell>
          <cell r="BM671">
            <v>26810</v>
          </cell>
          <cell r="BN671">
            <v>91.501706484641645</v>
          </cell>
          <cell r="BO671">
            <v>0</v>
          </cell>
          <cell r="BP671">
            <v>0</v>
          </cell>
          <cell r="BY671">
            <v>772.68</v>
          </cell>
          <cell r="CF671">
            <v>49</v>
          </cell>
          <cell r="CG671">
            <v>2142.5</v>
          </cell>
          <cell r="CJ671">
            <v>0</v>
          </cell>
          <cell r="CK671">
            <v>0</v>
          </cell>
          <cell r="CL671">
            <v>0</v>
          </cell>
          <cell r="CM671">
            <v>0</v>
          </cell>
          <cell r="CN671">
            <v>0</v>
          </cell>
          <cell r="CO671">
            <v>0</v>
          </cell>
          <cell r="CX671">
            <v>0</v>
          </cell>
          <cell r="CY671">
            <v>0</v>
          </cell>
          <cell r="DB671">
            <v>0</v>
          </cell>
          <cell r="DC671">
            <v>0</v>
          </cell>
          <cell r="DJ671" t="str">
            <v>НКРКП</v>
          </cell>
          <cell r="DL671">
            <v>40816</v>
          </cell>
          <cell r="DM671">
            <v>96</v>
          </cell>
          <cell r="DT671">
            <v>999.9</v>
          </cell>
        </row>
        <row r="672">
          <cell r="W672">
            <v>677.35</v>
          </cell>
          <cell r="AF672">
            <v>39877</v>
          </cell>
          <cell r="AG672">
            <v>1502</v>
          </cell>
          <cell r="AH672">
            <v>604.77072554907295</v>
          </cell>
          <cell r="AM672">
            <v>678.05200000000002</v>
          </cell>
          <cell r="AO672">
            <v>459278.52220000001</v>
          </cell>
          <cell r="AQ672">
            <v>410066</v>
          </cell>
          <cell r="AU672">
            <v>0</v>
          </cell>
          <cell r="AW672">
            <v>0</v>
          </cell>
          <cell r="AY672">
            <v>252785.5</v>
          </cell>
          <cell r="AZ672">
            <v>372.81137729849627</v>
          </cell>
          <cell r="BA672">
            <v>0</v>
          </cell>
          <cell r="BB672">
            <v>0</v>
          </cell>
          <cell r="BC672">
            <v>0</v>
          </cell>
          <cell r="BD672">
            <v>0</v>
          </cell>
          <cell r="BG672">
            <v>0</v>
          </cell>
          <cell r="BH672">
            <v>0</v>
          </cell>
          <cell r="BI672">
            <v>13532</v>
          </cell>
          <cell r="BJ672">
            <v>19.957171426380278</v>
          </cell>
          <cell r="BK672">
            <v>0</v>
          </cell>
          <cell r="BL672">
            <v>0</v>
          </cell>
          <cell r="BM672">
            <v>80100</v>
          </cell>
          <cell r="BN672">
            <v>118.13253260811855</v>
          </cell>
          <cell r="BO672">
            <v>0</v>
          </cell>
          <cell r="BP672">
            <v>0</v>
          </cell>
          <cell r="BY672">
            <v>696.24</v>
          </cell>
          <cell r="CF672">
            <v>118</v>
          </cell>
          <cell r="CG672">
            <v>2142.25</v>
          </cell>
          <cell r="CJ672">
            <v>0</v>
          </cell>
          <cell r="CK672">
            <v>0</v>
          </cell>
          <cell r="CL672">
            <v>0</v>
          </cell>
          <cell r="CM672">
            <v>0</v>
          </cell>
          <cell r="CN672">
            <v>0</v>
          </cell>
          <cell r="CO672">
            <v>0</v>
          </cell>
          <cell r="CX672">
            <v>0</v>
          </cell>
          <cell r="CY672">
            <v>0</v>
          </cell>
          <cell r="DB672">
            <v>0</v>
          </cell>
          <cell r="DC672">
            <v>0</v>
          </cell>
          <cell r="DJ672" t="str">
            <v>НКРКП</v>
          </cell>
          <cell r="DL672">
            <v>40816</v>
          </cell>
          <cell r="DM672">
            <v>96</v>
          </cell>
          <cell r="DT672">
            <v>958.52</v>
          </cell>
        </row>
        <row r="673">
          <cell r="W673">
            <v>564.21</v>
          </cell>
          <cell r="AF673">
            <v>39877</v>
          </cell>
          <cell r="AG673">
            <v>1497</v>
          </cell>
          <cell r="AH673">
            <v>503.75784737413085</v>
          </cell>
          <cell r="AM673">
            <v>562.29</v>
          </cell>
          <cell r="AO673">
            <v>317249.6409</v>
          </cell>
          <cell r="AQ673">
            <v>283258</v>
          </cell>
          <cell r="AU673">
            <v>0</v>
          </cell>
          <cell r="AW673">
            <v>0</v>
          </cell>
          <cell r="AY673">
            <v>187232.65000000002</v>
          </cell>
          <cell r="AZ673">
            <v>332.98235785804485</v>
          </cell>
          <cell r="BA673">
            <v>0</v>
          </cell>
          <cell r="BB673">
            <v>0</v>
          </cell>
          <cell r="BC673">
            <v>0</v>
          </cell>
          <cell r="BD673">
            <v>0</v>
          </cell>
          <cell r="BG673">
            <v>0</v>
          </cell>
          <cell r="BH673">
            <v>0</v>
          </cell>
          <cell r="BI673">
            <v>6374</v>
          </cell>
          <cell r="BJ673">
            <v>11.335787582919846</v>
          </cell>
          <cell r="BK673">
            <v>0</v>
          </cell>
          <cell r="BL673">
            <v>0</v>
          </cell>
          <cell r="BM673">
            <v>40161</v>
          </cell>
          <cell r="BN673">
            <v>71.423998292695941</v>
          </cell>
          <cell r="BO673">
            <v>0</v>
          </cell>
          <cell r="BP673">
            <v>0</v>
          </cell>
          <cell r="BY673">
            <v>814.53</v>
          </cell>
          <cell r="CF673">
            <v>87.4</v>
          </cell>
          <cell r="CG673">
            <v>2142.25</v>
          </cell>
          <cell r="CJ673">
            <v>0</v>
          </cell>
          <cell r="CK673">
            <v>0</v>
          </cell>
          <cell r="CL673">
            <v>0</v>
          </cell>
          <cell r="CM673">
            <v>0</v>
          </cell>
          <cell r="CN673">
            <v>0</v>
          </cell>
          <cell r="CO673">
            <v>0</v>
          </cell>
          <cell r="CX673">
            <v>0</v>
          </cell>
          <cell r="CY673">
            <v>0</v>
          </cell>
          <cell r="DB673">
            <v>0</v>
          </cell>
          <cell r="DC673">
            <v>0</v>
          </cell>
          <cell r="DJ673" t="str">
            <v>НКРКП</v>
          </cell>
          <cell r="DL673">
            <v>40816</v>
          </cell>
          <cell r="DM673">
            <v>96</v>
          </cell>
          <cell r="DT673">
            <v>814.41</v>
          </cell>
        </row>
        <row r="674">
          <cell r="W674">
            <v>729.97</v>
          </cell>
          <cell r="AF674">
            <v>39877</v>
          </cell>
          <cell r="AG674">
            <v>1499</v>
          </cell>
          <cell r="AH674">
            <v>651.75579192772841</v>
          </cell>
          <cell r="AM674">
            <v>144.12299999999999</v>
          </cell>
          <cell r="AO674">
            <v>105205.46631</v>
          </cell>
          <cell r="AQ674">
            <v>93933</v>
          </cell>
          <cell r="AU674">
            <v>0</v>
          </cell>
          <cell r="AW674">
            <v>0</v>
          </cell>
          <cell r="AY674">
            <v>46529.67</v>
          </cell>
          <cell r="AZ674">
            <v>322.84694323598592</v>
          </cell>
          <cell r="BA674">
            <v>0</v>
          </cell>
          <cell r="BB674">
            <v>0</v>
          </cell>
          <cell r="BC674">
            <v>0</v>
          </cell>
          <cell r="BD674">
            <v>0</v>
          </cell>
          <cell r="BG674">
            <v>0</v>
          </cell>
          <cell r="BH674">
            <v>0</v>
          </cell>
          <cell r="BI674">
            <v>21</v>
          </cell>
          <cell r="BJ674">
            <v>0.14570887367040652</v>
          </cell>
          <cell r="BK674">
            <v>0</v>
          </cell>
          <cell r="BL674">
            <v>0</v>
          </cell>
          <cell r="BM674">
            <v>22661</v>
          </cell>
          <cell r="BN674">
            <v>157.23375172595632</v>
          </cell>
          <cell r="BO674">
            <v>0</v>
          </cell>
          <cell r="BP674">
            <v>0</v>
          </cell>
          <cell r="BY674">
            <v>689.36</v>
          </cell>
          <cell r="CF674">
            <v>21.72</v>
          </cell>
          <cell r="CG674">
            <v>2142.25</v>
          </cell>
          <cell r="CJ674">
            <v>0</v>
          </cell>
          <cell r="CK674">
            <v>0</v>
          </cell>
          <cell r="CL674">
            <v>0</v>
          </cell>
          <cell r="CM674">
            <v>0</v>
          </cell>
          <cell r="CN674">
            <v>0</v>
          </cell>
          <cell r="CO674">
            <v>0</v>
          </cell>
          <cell r="CX674">
            <v>0</v>
          </cell>
          <cell r="CY674">
            <v>0</v>
          </cell>
          <cell r="DB674">
            <v>0</v>
          </cell>
          <cell r="DC674">
            <v>0</v>
          </cell>
          <cell r="DJ674" t="str">
            <v>НКРКП</v>
          </cell>
          <cell r="DL674">
            <v>40816</v>
          </cell>
          <cell r="DM674">
            <v>96</v>
          </cell>
          <cell r="DT674">
            <v>972.56</v>
          </cell>
        </row>
        <row r="675">
          <cell r="W675">
            <v>698.01</v>
          </cell>
          <cell r="AF675">
            <v>39877</v>
          </cell>
          <cell r="AG675">
            <v>1500</v>
          </cell>
          <cell r="AH675">
            <v>623.22495750863538</v>
          </cell>
          <cell r="AM675">
            <v>310.06299999999999</v>
          </cell>
          <cell r="AO675">
            <v>216427.07462999999</v>
          </cell>
          <cell r="AQ675">
            <v>193239</v>
          </cell>
          <cell r="AU675">
            <v>0</v>
          </cell>
          <cell r="AW675">
            <v>0</v>
          </cell>
          <cell r="AY675">
            <v>109254.75</v>
          </cell>
          <cell r="AZ675">
            <v>352.36306815066615</v>
          </cell>
          <cell r="BA675">
            <v>0</v>
          </cell>
          <cell r="BB675">
            <v>0</v>
          </cell>
          <cell r="BC675">
            <v>0</v>
          </cell>
          <cell r="BD675">
            <v>0</v>
          </cell>
          <cell r="BG675">
            <v>0</v>
          </cell>
          <cell r="BH675">
            <v>0</v>
          </cell>
          <cell r="BI675">
            <v>3506</v>
          </cell>
          <cell r="BJ675">
            <v>11.307379468043592</v>
          </cell>
          <cell r="BK675">
            <v>0</v>
          </cell>
          <cell r="BL675">
            <v>0</v>
          </cell>
          <cell r="BM675">
            <v>41521</v>
          </cell>
          <cell r="BN675">
            <v>133.91149540577237</v>
          </cell>
          <cell r="BO675">
            <v>0</v>
          </cell>
          <cell r="BP675">
            <v>0</v>
          </cell>
          <cell r="BY675">
            <v>631.58000000000004</v>
          </cell>
          <cell r="CF675">
            <v>51</v>
          </cell>
          <cell r="CG675">
            <v>2142.25</v>
          </cell>
          <cell r="CJ675">
            <v>0</v>
          </cell>
          <cell r="CK675">
            <v>0</v>
          </cell>
          <cell r="CL675">
            <v>0</v>
          </cell>
          <cell r="CM675">
            <v>0</v>
          </cell>
          <cell r="CN675">
            <v>0</v>
          </cell>
          <cell r="CO675">
            <v>0</v>
          </cell>
          <cell r="CX675">
            <v>0</v>
          </cell>
          <cell r="CY675">
            <v>0</v>
          </cell>
          <cell r="DB675">
            <v>0</v>
          </cell>
          <cell r="DC675">
            <v>0</v>
          </cell>
          <cell r="DJ675" t="str">
            <v>НКРКП</v>
          </cell>
          <cell r="DL675">
            <v>40816</v>
          </cell>
          <cell r="DM675">
            <v>96</v>
          </cell>
          <cell r="DT675">
            <v>964.28</v>
          </cell>
        </row>
        <row r="676">
          <cell r="W676">
            <v>573.69000000000005</v>
          </cell>
          <cell r="AF676">
            <v>39877</v>
          </cell>
          <cell r="AG676">
            <v>1496</v>
          </cell>
          <cell r="AH676">
            <v>512.22815533980588</v>
          </cell>
          <cell r="AM676">
            <v>412</v>
          </cell>
          <cell r="AO676">
            <v>236360.28000000003</v>
          </cell>
          <cell r="AQ676">
            <v>211038</v>
          </cell>
          <cell r="AU676">
            <v>0</v>
          </cell>
          <cell r="AW676">
            <v>0</v>
          </cell>
          <cell r="AY676">
            <v>134961.75</v>
          </cell>
          <cell r="AZ676">
            <v>327.57706310679612</v>
          </cell>
          <cell r="BA676">
            <v>0</v>
          </cell>
          <cell r="BB676">
            <v>0</v>
          </cell>
          <cell r="BC676">
            <v>0</v>
          </cell>
          <cell r="BD676">
            <v>0</v>
          </cell>
          <cell r="BG676">
            <v>0</v>
          </cell>
          <cell r="BH676">
            <v>0</v>
          </cell>
          <cell r="BI676">
            <v>5631</v>
          </cell>
          <cell r="BJ676">
            <v>13.66747572815534</v>
          </cell>
          <cell r="BK676">
            <v>0</v>
          </cell>
          <cell r="BL676">
            <v>0</v>
          </cell>
          <cell r="BM676">
            <v>37029</v>
          </cell>
          <cell r="BN676">
            <v>89.876213592233015</v>
          </cell>
          <cell r="BO676">
            <v>0</v>
          </cell>
          <cell r="BP676">
            <v>0</v>
          </cell>
          <cell r="BY676">
            <v>751</v>
          </cell>
          <cell r="CF676">
            <v>63</v>
          </cell>
          <cell r="CG676">
            <v>2142.25</v>
          </cell>
          <cell r="CJ676">
            <v>0</v>
          </cell>
          <cell r="CK676">
            <v>0</v>
          </cell>
          <cell r="CL676">
            <v>0</v>
          </cell>
          <cell r="CM676">
            <v>0</v>
          </cell>
          <cell r="CN676">
            <v>0</v>
          </cell>
          <cell r="CO676">
            <v>0</v>
          </cell>
          <cell r="CX676">
            <v>0</v>
          </cell>
          <cell r="CY676">
            <v>0</v>
          </cell>
          <cell r="DB676">
            <v>0</v>
          </cell>
          <cell r="DC676">
            <v>0</v>
          </cell>
          <cell r="DJ676" t="str">
            <v>НКРКП</v>
          </cell>
          <cell r="DL676">
            <v>40816</v>
          </cell>
          <cell r="DM676">
            <v>96</v>
          </cell>
          <cell r="DT676">
            <v>821.08</v>
          </cell>
        </row>
        <row r="677">
          <cell r="W677">
            <v>735.92</v>
          </cell>
          <cell r="AF677">
            <v>39877</v>
          </cell>
          <cell r="AG677">
            <v>1495</v>
          </cell>
          <cell r="AH677">
            <v>657.08117758507615</v>
          </cell>
          <cell r="AM677">
            <v>439.13600000000002</v>
          </cell>
          <cell r="AO677">
            <v>323168.96512000001</v>
          </cell>
          <cell r="AQ677">
            <v>288548</v>
          </cell>
          <cell r="AU677">
            <v>0</v>
          </cell>
          <cell r="AW677">
            <v>0</v>
          </cell>
          <cell r="AY677">
            <v>162811</v>
          </cell>
          <cell r="AZ677">
            <v>370.75302412009034</v>
          </cell>
          <cell r="BA677">
            <v>0</v>
          </cell>
          <cell r="BB677">
            <v>0</v>
          </cell>
          <cell r="BC677">
            <v>0</v>
          </cell>
          <cell r="BD677">
            <v>0</v>
          </cell>
          <cell r="BG677">
            <v>0</v>
          </cell>
          <cell r="BH677">
            <v>0</v>
          </cell>
          <cell r="BI677">
            <v>14649</v>
          </cell>
          <cell r="BJ677">
            <v>33.358686147343874</v>
          </cell>
          <cell r="BK677">
            <v>0</v>
          </cell>
          <cell r="BL677">
            <v>0</v>
          </cell>
          <cell r="BM677">
            <v>74027</v>
          </cell>
          <cell r="BN677">
            <v>168.57420024775922</v>
          </cell>
          <cell r="BO677">
            <v>0</v>
          </cell>
          <cell r="BP677">
            <v>0</v>
          </cell>
          <cell r="BY677">
            <v>750.69</v>
          </cell>
          <cell r="CF677">
            <v>76</v>
          </cell>
          <cell r="CG677">
            <v>2142.25</v>
          </cell>
          <cell r="CJ677">
            <v>0</v>
          </cell>
          <cell r="CK677">
            <v>0</v>
          </cell>
          <cell r="CL677">
            <v>0</v>
          </cell>
          <cell r="CM677">
            <v>0</v>
          </cell>
          <cell r="CN677">
            <v>0</v>
          </cell>
          <cell r="CO677">
            <v>0</v>
          </cell>
          <cell r="CX677">
            <v>0</v>
          </cell>
          <cell r="CY677">
            <v>0</v>
          </cell>
          <cell r="DB677">
            <v>0</v>
          </cell>
          <cell r="DC677">
            <v>0</v>
          </cell>
          <cell r="DJ677" t="str">
            <v>НКРКП</v>
          </cell>
          <cell r="DL677">
            <v>40816</v>
          </cell>
          <cell r="DM677">
            <v>96</v>
          </cell>
          <cell r="DT677">
            <v>999.9</v>
          </cell>
        </row>
        <row r="678">
          <cell r="W678">
            <v>524.70117609099998</v>
          </cell>
          <cell r="AF678">
            <v>39811</v>
          </cell>
          <cell r="AG678">
            <v>1268</v>
          </cell>
          <cell r="AH678">
            <v>437.25097470597711</v>
          </cell>
          <cell r="AM678">
            <v>31035</v>
          </cell>
          <cell r="AO678">
            <v>16284100.999984184</v>
          </cell>
          <cell r="AQ678">
            <v>13570084</v>
          </cell>
          <cell r="AU678">
            <v>0</v>
          </cell>
          <cell r="AW678">
            <v>0</v>
          </cell>
          <cell r="AY678">
            <v>8196947.9999940712</v>
          </cell>
          <cell r="AZ678">
            <v>264.11947800850879</v>
          </cell>
          <cell r="BA678">
            <v>0</v>
          </cell>
          <cell r="BB678">
            <v>0</v>
          </cell>
          <cell r="BC678">
            <v>0</v>
          </cell>
          <cell r="BD678">
            <v>0</v>
          </cell>
          <cell r="BG678">
            <v>0</v>
          </cell>
          <cell r="BH678">
            <v>0</v>
          </cell>
          <cell r="BI678">
            <v>790916</v>
          </cell>
          <cell r="BJ678">
            <v>25.484646367004995</v>
          </cell>
          <cell r="BK678">
            <v>0</v>
          </cell>
          <cell r="BL678">
            <v>0</v>
          </cell>
          <cell r="BM678">
            <v>3304537</v>
          </cell>
          <cell r="BN678">
            <v>106.47775092637345</v>
          </cell>
          <cell r="BO678">
            <v>0</v>
          </cell>
          <cell r="BP678">
            <v>0</v>
          </cell>
          <cell r="BY678">
            <v>1336.18</v>
          </cell>
          <cell r="CF678">
            <v>5346.1610706700003</v>
          </cell>
          <cell r="CG678">
            <v>1533.24</v>
          </cell>
          <cell r="CJ678">
            <v>0</v>
          </cell>
          <cell r="CK678">
            <v>0</v>
          </cell>
          <cell r="CL678">
            <v>0</v>
          </cell>
          <cell r="CM678">
            <v>0</v>
          </cell>
          <cell r="CN678">
            <v>0</v>
          </cell>
          <cell r="CO678">
            <v>0</v>
          </cell>
          <cell r="CX678">
            <v>0</v>
          </cell>
          <cell r="CY678">
            <v>0</v>
          </cell>
          <cell r="DB678">
            <v>0</v>
          </cell>
          <cell r="DC678">
            <v>0</v>
          </cell>
          <cell r="DJ678" t="str">
            <v>НКРКП</v>
          </cell>
          <cell r="DL678">
            <v>40816</v>
          </cell>
          <cell r="DM678">
            <v>100</v>
          </cell>
          <cell r="DT678">
            <v>906.84</v>
          </cell>
        </row>
        <row r="679">
          <cell r="W679">
            <v>701.57</v>
          </cell>
          <cell r="AF679">
            <v>39877</v>
          </cell>
          <cell r="AG679">
            <v>1492</v>
          </cell>
          <cell r="AH679">
            <v>626.40436964341222</v>
          </cell>
          <cell r="AM679">
            <v>180.15199999999999</v>
          </cell>
          <cell r="AO679">
            <v>126389.23864</v>
          </cell>
          <cell r="AQ679">
            <v>112848</v>
          </cell>
          <cell r="AU679">
            <v>0</v>
          </cell>
          <cell r="AW679">
            <v>0</v>
          </cell>
          <cell r="AY679">
            <v>64717.372500000005</v>
          </cell>
          <cell r="AZ679">
            <v>359.2376021359741</v>
          </cell>
          <cell r="BA679">
            <v>0</v>
          </cell>
          <cell r="BB679">
            <v>0</v>
          </cell>
          <cell r="BC679">
            <v>0</v>
          </cell>
          <cell r="BD679">
            <v>0</v>
          </cell>
          <cell r="BG679">
            <v>0</v>
          </cell>
          <cell r="BH679">
            <v>0</v>
          </cell>
          <cell r="BI679">
            <v>1675</v>
          </cell>
          <cell r="BJ679">
            <v>9.2977041609307705</v>
          </cell>
          <cell r="BK679">
            <v>0</v>
          </cell>
          <cell r="BL679">
            <v>0</v>
          </cell>
          <cell r="BM679">
            <v>19625</v>
          </cell>
          <cell r="BN679">
            <v>108.93578755717395</v>
          </cell>
          <cell r="BO679">
            <v>0</v>
          </cell>
          <cell r="BP679">
            <v>0</v>
          </cell>
          <cell r="BY679">
            <v>702.4</v>
          </cell>
          <cell r="CF679">
            <v>30.21</v>
          </cell>
          <cell r="CG679">
            <v>2142.25</v>
          </cell>
          <cell r="CJ679">
            <v>0</v>
          </cell>
          <cell r="CK679">
            <v>0</v>
          </cell>
          <cell r="CL679">
            <v>0</v>
          </cell>
          <cell r="CM679">
            <v>0</v>
          </cell>
          <cell r="CN679">
            <v>0</v>
          </cell>
          <cell r="CO679">
            <v>0</v>
          </cell>
          <cell r="CX679">
            <v>0</v>
          </cell>
          <cell r="CY679">
            <v>0</v>
          </cell>
          <cell r="DB679">
            <v>0</v>
          </cell>
          <cell r="DC679">
            <v>0</v>
          </cell>
          <cell r="DJ679" t="str">
            <v>НКРКП</v>
          </cell>
          <cell r="DL679">
            <v>40816</v>
          </cell>
          <cell r="DM679">
            <v>96</v>
          </cell>
          <cell r="DT679">
            <v>971.52</v>
          </cell>
        </row>
        <row r="680">
          <cell r="W680">
            <v>764.48</v>
          </cell>
          <cell r="AF680">
            <v>39877</v>
          </cell>
          <cell r="AG680">
            <v>1498</v>
          </cell>
          <cell r="AH680">
            <v>696.42531682482593</v>
          </cell>
          <cell r="AM680">
            <v>164.602</v>
          </cell>
          <cell r="AO680">
            <v>125834.93696000001</v>
          </cell>
          <cell r="AQ680">
            <v>114633</v>
          </cell>
          <cell r="AU680">
            <v>0</v>
          </cell>
          <cell r="AW680">
            <v>0</v>
          </cell>
          <cell r="AY680">
            <v>57204.75</v>
          </cell>
          <cell r="AZ680">
            <v>347.53374807110487</v>
          </cell>
          <cell r="BA680">
            <v>0</v>
          </cell>
          <cell r="BB680">
            <v>0</v>
          </cell>
          <cell r="BC680">
            <v>0</v>
          </cell>
          <cell r="BD680">
            <v>0</v>
          </cell>
          <cell r="BG680">
            <v>0</v>
          </cell>
          <cell r="BH680">
            <v>0</v>
          </cell>
          <cell r="BI680">
            <v>2256</v>
          </cell>
          <cell r="BJ680">
            <v>13.705787292985503</v>
          </cell>
          <cell r="BK680">
            <v>0</v>
          </cell>
          <cell r="BL680">
            <v>0</v>
          </cell>
          <cell r="BM680">
            <v>33705</v>
          </cell>
          <cell r="BN680">
            <v>204.76664925092041</v>
          </cell>
          <cell r="BO680">
            <v>0</v>
          </cell>
          <cell r="BP680">
            <v>0</v>
          </cell>
          <cell r="BY680">
            <v>638.58000000000004</v>
          </cell>
          <cell r="CF680">
            <v>26.7</v>
          </cell>
          <cell r="CG680">
            <v>2142.5</v>
          </cell>
          <cell r="CJ680">
            <v>0</v>
          </cell>
          <cell r="CK680">
            <v>0</v>
          </cell>
          <cell r="CL680">
            <v>0</v>
          </cell>
          <cell r="CM680">
            <v>0</v>
          </cell>
          <cell r="CN680">
            <v>0</v>
          </cell>
          <cell r="CO680">
            <v>0</v>
          </cell>
          <cell r="CX680">
            <v>0</v>
          </cell>
          <cell r="CY680">
            <v>0</v>
          </cell>
          <cell r="DB680">
            <v>0</v>
          </cell>
          <cell r="DC680">
            <v>0</v>
          </cell>
          <cell r="DJ680" t="str">
            <v>НКРКП</v>
          </cell>
          <cell r="DL680">
            <v>40816</v>
          </cell>
          <cell r="DM680">
            <v>96</v>
          </cell>
          <cell r="DT680">
            <v>999.9</v>
          </cell>
        </row>
        <row r="681">
          <cell r="W681">
            <v>695.44</v>
          </cell>
          <cell r="AF681">
            <v>39877</v>
          </cell>
          <cell r="AG681">
            <v>1493</v>
          </cell>
          <cell r="AH681">
            <v>620.93229166666663</v>
          </cell>
          <cell r="AM681">
            <v>192</v>
          </cell>
          <cell r="AO681">
            <v>133524.48000000001</v>
          </cell>
          <cell r="AQ681">
            <v>119219</v>
          </cell>
          <cell r="AU681">
            <v>0</v>
          </cell>
          <cell r="AW681">
            <v>0</v>
          </cell>
          <cell r="AY681">
            <v>64267.5</v>
          </cell>
          <cell r="AZ681">
            <v>334.7265625</v>
          </cell>
          <cell r="BA681">
            <v>0</v>
          </cell>
          <cell r="BB681">
            <v>0</v>
          </cell>
          <cell r="BC681">
            <v>0</v>
          </cell>
          <cell r="BD681">
            <v>0</v>
          </cell>
          <cell r="BG681">
            <v>0</v>
          </cell>
          <cell r="BH681">
            <v>0</v>
          </cell>
          <cell r="BI681">
            <v>128</v>
          </cell>
          <cell r="BJ681">
            <v>0.66666666666666663</v>
          </cell>
          <cell r="BK681">
            <v>0</v>
          </cell>
          <cell r="BL681">
            <v>0</v>
          </cell>
          <cell r="BM681">
            <v>25209</v>
          </cell>
          <cell r="BN681">
            <v>131.296875</v>
          </cell>
          <cell r="BO681">
            <v>0</v>
          </cell>
          <cell r="BP681">
            <v>0</v>
          </cell>
          <cell r="BY681">
            <v>766.92</v>
          </cell>
          <cell r="CF681">
            <v>30</v>
          </cell>
          <cell r="CG681">
            <v>2142.25</v>
          </cell>
          <cell r="CJ681">
            <v>0</v>
          </cell>
          <cell r="CK681">
            <v>0</v>
          </cell>
          <cell r="CL681">
            <v>0</v>
          </cell>
          <cell r="CM681">
            <v>0</v>
          </cell>
          <cell r="CN681">
            <v>0</v>
          </cell>
          <cell r="CO681">
            <v>0</v>
          </cell>
          <cell r="CX681">
            <v>0</v>
          </cell>
          <cell r="CY681">
            <v>0</v>
          </cell>
          <cell r="DB681">
            <v>0</v>
          </cell>
          <cell r="DC681">
            <v>0</v>
          </cell>
          <cell r="DJ681" t="str">
            <v>НКРКП</v>
          </cell>
          <cell r="DL681">
            <v>40816</v>
          </cell>
          <cell r="DM681">
            <v>96</v>
          </cell>
          <cell r="DT681">
            <v>946.71</v>
          </cell>
        </row>
        <row r="682">
          <cell r="W682">
            <v>523.23</v>
          </cell>
          <cell r="AF682">
            <v>39877</v>
          </cell>
          <cell r="AG682">
            <v>1494</v>
          </cell>
          <cell r="AH682">
            <v>467.17289719626166</v>
          </cell>
          <cell r="AM682">
            <v>428</v>
          </cell>
          <cell r="AO682">
            <v>223942.44</v>
          </cell>
          <cell r="AQ682">
            <v>199950</v>
          </cell>
          <cell r="AU682">
            <v>0</v>
          </cell>
          <cell r="AW682">
            <v>0</v>
          </cell>
          <cell r="AY682">
            <v>141388.5</v>
          </cell>
          <cell r="AZ682">
            <v>330.34696261682245</v>
          </cell>
          <cell r="BA682">
            <v>0</v>
          </cell>
          <cell r="BB682">
            <v>0</v>
          </cell>
          <cell r="BC682">
            <v>0</v>
          </cell>
          <cell r="BD682">
            <v>0</v>
          </cell>
          <cell r="BG682">
            <v>0</v>
          </cell>
          <cell r="BH682">
            <v>0</v>
          </cell>
          <cell r="BI682">
            <v>2473</v>
          </cell>
          <cell r="BJ682">
            <v>5.77803738317757</v>
          </cell>
          <cell r="BK682">
            <v>0</v>
          </cell>
          <cell r="BL682">
            <v>0</v>
          </cell>
          <cell r="BM682">
            <v>28206</v>
          </cell>
          <cell r="BN682">
            <v>65.901869158878512</v>
          </cell>
          <cell r="BO682">
            <v>0</v>
          </cell>
          <cell r="BP682">
            <v>0</v>
          </cell>
          <cell r="BY682">
            <v>858.08</v>
          </cell>
          <cell r="CF682">
            <v>66</v>
          </cell>
          <cell r="CG682">
            <v>2142.25</v>
          </cell>
          <cell r="CJ682">
            <v>0</v>
          </cell>
          <cell r="CK682">
            <v>0</v>
          </cell>
          <cell r="CL682">
            <v>0</v>
          </cell>
          <cell r="CM682">
            <v>0</v>
          </cell>
          <cell r="CN682">
            <v>0</v>
          </cell>
          <cell r="CO682">
            <v>0</v>
          </cell>
          <cell r="CX682">
            <v>0</v>
          </cell>
          <cell r="CY682">
            <v>0</v>
          </cell>
          <cell r="DB682">
            <v>0</v>
          </cell>
          <cell r="DC682">
            <v>0</v>
          </cell>
          <cell r="DJ682" t="str">
            <v>НКРКП</v>
          </cell>
          <cell r="DL682">
            <v>40816</v>
          </cell>
          <cell r="DM682">
            <v>96</v>
          </cell>
          <cell r="DT682">
            <v>770.18</v>
          </cell>
        </row>
        <row r="683">
          <cell r="W683">
            <v>398.17</v>
          </cell>
          <cell r="AF683">
            <v>39721</v>
          </cell>
          <cell r="AG683">
            <v>961</v>
          </cell>
          <cell r="AH683">
            <v>361.96670792079209</v>
          </cell>
          <cell r="AM683">
            <v>8080</v>
          </cell>
          <cell r="AO683">
            <v>3217213.6</v>
          </cell>
          <cell r="AQ683">
            <v>2924691</v>
          </cell>
          <cell r="AU683">
            <v>0</v>
          </cell>
          <cell r="AW683">
            <v>0</v>
          </cell>
          <cell r="AY683">
            <v>944788.68</v>
          </cell>
          <cell r="AZ683">
            <v>116.92929207920793</v>
          </cell>
          <cell r="BA683">
            <v>0</v>
          </cell>
          <cell r="BB683">
            <v>0</v>
          </cell>
          <cell r="BC683">
            <v>0</v>
          </cell>
          <cell r="BD683">
            <v>0</v>
          </cell>
          <cell r="BG683">
            <v>0</v>
          </cell>
          <cell r="BH683">
            <v>0</v>
          </cell>
          <cell r="BI683">
            <v>260117</v>
          </cell>
          <cell r="BJ683">
            <v>32.192698019801981</v>
          </cell>
          <cell r="BK683">
            <v>0</v>
          </cell>
          <cell r="BL683">
            <v>0</v>
          </cell>
          <cell r="BM683">
            <v>1219187</v>
          </cell>
          <cell r="BN683">
            <v>150.88948019801981</v>
          </cell>
          <cell r="BO683">
            <v>0</v>
          </cell>
          <cell r="BP683">
            <v>0</v>
          </cell>
          <cell r="BY683">
            <v>1243.3499999999999</v>
          </cell>
          <cell r="CF683">
            <v>1299</v>
          </cell>
          <cell r="CG683">
            <v>727.32</v>
          </cell>
          <cell r="CJ683">
            <v>0</v>
          </cell>
          <cell r="CK683">
            <v>0</v>
          </cell>
          <cell r="CL683">
            <v>0</v>
          </cell>
          <cell r="CM683">
            <v>0</v>
          </cell>
          <cell r="CN683">
            <v>0</v>
          </cell>
          <cell r="CO683">
            <v>0</v>
          </cell>
          <cell r="CX683">
            <v>0</v>
          </cell>
          <cell r="CY683">
            <v>0</v>
          </cell>
          <cell r="DB683">
            <v>0</v>
          </cell>
          <cell r="DC683">
            <v>0</v>
          </cell>
          <cell r="DJ683" t="str">
            <v>НКРЕ</v>
          </cell>
          <cell r="DL683">
            <v>40526</v>
          </cell>
          <cell r="DM683">
            <v>1752</v>
          </cell>
          <cell r="DO683" t="str">
            <v>Тариф на теплову енергію</v>
          </cell>
          <cell r="DT683">
            <v>437.99</v>
          </cell>
        </row>
        <row r="684">
          <cell r="W684">
            <v>660</v>
          </cell>
          <cell r="AF684">
            <v>39871</v>
          </cell>
          <cell r="AG684">
            <v>1428</v>
          </cell>
          <cell r="AH684">
            <v>600.00042964554245</v>
          </cell>
          <cell r="AM684">
            <v>4655</v>
          </cell>
          <cell r="AO684">
            <v>3072300</v>
          </cell>
          <cell r="AQ684">
            <v>2793002</v>
          </cell>
          <cell r="AU684">
            <v>0</v>
          </cell>
          <cell r="AW684">
            <v>0</v>
          </cell>
          <cell r="AY684">
            <v>1692377.5</v>
          </cell>
          <cell r="AZ684">
            <v>363.5612244897959</v>
          </cell>
          <cell r="BA684">
            <v>0</v>
          </cell>
          <cell r="BB684">
            <v>0</v>
          </cell>
          <cell r="BC684">
            <v>0</v>
          </cell>
          <cell r="BD684">
            <v>0</v>
          </cell>
          <cell r="BG684">
            <v>0</v>
          </cell>
          <cell r="BH684">
            <v>0</v>
          </cell>
          <cell r="BI684">
            <v>58993</v>
          </cell>
          <cell r="BJ684">
            <v>12.673039742212675</v>
          </cell>
          <cell r="BK684">
            <v>0</v>
          </cell>
          <cell r="BL684">
            <v>0</v>
          </cell>
          <cell r="BM684">
            <v>702404</v>
          </cell>
          <cell r="BN684">
            <v>150.89237379162191</v>
          </cell>
          <cell r="BO684">
            <v>0</v>
          </cell>
          <cell r="BP684">
            <v>0</v>
          </cell>
          <cell r="BY684">
            <v>1243.3499999999999</v>
          </cell>
          <cell r="CF684">
            <v>790</v>
          </cell>
          <cell r="CG684">
            <v>2142.25</v>
          </cell>
          <cell r="CJ684">
            <v>0</v>
          </cell>
          <cell r="CK684">
            <v>0</v>
          </cell>
          <cell r="CL684">
            <v>0</v>
          </cell>
          <cell r="CM684">
            <v>0</v>
          </cell>
          <cell r="CN684">
            <v>0</v>
          </cell>
          <cell r="CO684">
            <v>0</v>
          </cell>
          <cell r="CX684">
            <v>0</v>
          </cell>
          <cell r="CY684">
            <v>0</v>
          </cell>
          <cell r="DB684">
            <v>0</v>
          </cell>
          <cell r="DC684">
            <v>0</v>
          </cell>
          <cell r="DJ684" t="str">
            <v>НКРКП</v>
          </cell>
          <cell r="DL684">
            <v>40816</v>
          </cell>
          <cell r="DM684">
            <v>96</v>
          </cell>
          <cell r="DT684">
            <v>933.16</v>
          </cell>
        </row>
        <row r="685">
          <cell r="W685">
            <v>1168.8800000000001</v>
          </cell>
          <cell r="AF685">
            <v>39871</v>
          </cell>
          <cell r="AG685">
            <v>1429</v>
          </cell>
          <cell r="AH685">
            <v>601.89097744360902</v>
          </cell>
          <cell r="AM685">
            <v>266</v>
          </cell>
          <cell r="AO685">
            <v>310922.08</v>
          </cell>
          <cell r="AQ685">
            <v>160103</v>
          </cell>
          <cell r="AU685">
            <v>0</v>
          </cell>
          <cell r="AW685">
            <v>0</v>
          </cell>
          <cell r="AY685">
            <v>92116.75</v>
          </cell>
          <cell r="AZ685">
            <v>346.30357142857144</v>
          </cell>
          <cell r="BA685">
            <v>0</v>
          </cell>
          <cell r="BB685">
            <v>0</v>
          </cell>
          <cell r="BC685">
            <v>0</v>
          </cell>
          <cell r="BD685">
            <v>0</v>
          </cell>
          <cell r="BG685">
            <v>0</v>
          </cell>
          <cell r="BH685">
            <v>0</v>
          </cell>
          <cell r="BI685">
            <v>9309</v>
          </cell>
          <cell r="BJ685">
            <v>34.996240601503757</v>
          </cell>
          <cell r="BK685">
            <v>0</v>
          </cell>
          <cell r="BL685">
            <v>0</v>
          </cell>
          <cell r="BM685">
            <v>40137</v>
          </cell>
          <cell r="BN685">
            <v>150.89097744360902</v>
          </cell>
          <cell r="BO685">
            <v>0</v>
          </cell>
          <cell r="BP685">
            <v>0</v>
          </cell>
          <cell r="BY685">
            <v>1243.3499999999999</v>
          </cell>
          <cell r="CF685">
            <v>43</v>
          </cell>
          <cell r="CG685">
            <v>2142.25</v>
          </cell>
          <cell r="CJ685">
            <v>0</v>
          </cell>
          <cell r="CK685">
            <v>0</v>
          </cell>
          <cell r="CL685">
            <v>0</v>
          </cell>
          <cell r="CM685">
            <v>0</v>
          </cell>
          <cell r="CN685">
            <v>0</v>
          </cell>
          <cell r="CO685">
            <v>0</v>
          </cell>
          <cell r="CX685">
            <v>0</v>
          </cell>
          <cell r="CY685">
            <v>0</v>
          </cell>
          <cell r="DB685">
            <v>0</v>
          </cell>
          <cell r="DC685">
            <v>0</v>
          </cell>
          <cell r="DJ685" t="str">
            <v>НКРКП</v>
          </cell>
          <cell r="DL685">
            <v>40816</v>
          </cell>
          <cell r="DM685">
            <v>96</v>
          </cell>
          <cell r="DT685">
            <v>1168.8800000000001</v>
          </cell>
        </row>
        <row r="686">
          <cell r="W686">
            <v>604.39</v>
          </cell>
          <cell r="AF686">
            <v>39895</v>
          </cell>
          <cell r="AG686">
            <v>1577</v>
          </cell>
          <cell r="AH686">
            <v>538.88146399055495</v>
          </cell>
          <cell r="AM686">
            <v>4235</v>
          </cell>
          <cell r="AO686">
            <v>2559591.65</v>
          </cell>
          <cell r="AQ686">
            <v>2282163</v>
          </cell>
          <cell r="AU686">
            <v>0</v>
          </cell>
          <cell r="AW686">
            <v>0</v>
          </cell>
          <cell r="AY686">
            <v>1649532.5</v>
          </cell>
          <cell r="AZ686">
            <v>389.5</v>
          </cell>
          <cell r="BA686">
            <v>0</v>
          </cell>
          <cell r="BB686">
            <v>0</v>
          </cell>
          <cell r="BC686">
            <v>0</v>
          </cell>
          <cell r="BD686">
            <v>0</v>
          </cell>
          <cell r="BG686">
            <v>0</v>
          </cell>
          <cell r="BH686">
            <v>0</v>
          </cell>
          <cell r="BI686">
            <v>49184</v>
          </cell>
          <cell r="BJ686">
            <v>11.613695395513577</v>
          </cell>
          <cell r="BK686">
            <v>0</v>
          </cell>
          <cell r="BL686">
            <v>0</v>
          </cell>
          <cell r="BM686">
            <v>319292</v>
          </cell>
          <cell r="BN686">
            <v>75.393624557260921</v>
          </cell>
          <cell r="BO686">
            <v>0</v>
          </cell>
          <cell r="BP686">
            <v>0</v>
          </cell>
          <cell r="BY686">
            <v>1142.78</v>
          </cell>
          <cell r="CF686">
            <v>770</v>
          </cell>
          <cell r="CG686">
            <v>2142.25</v>
          </cell>
          <cell r="CJ686">
            <v>0</v>
          </cell>
          <cell r="CK686">
            <v>0</v>
          </cell>
          <cell r="CL686">
            <v>0</v>
          </cell>
          <cell r="CM686">
            <v>0</v>
          </cell>
          <cell r="CN686">
            <v>0</v>
          </cell>
          <cell r="CO686">
            <v>0</v>
          </cell>
          <cell r="CX686">
            <v>0</v>
          </cell>
          <cell r="CY686">
            <v>0</v>
          </cell>
          <cell r="DB686">
            <v>0</v>
          </cell>
          <cell r="DC686">
            <v>0</v>
          </cell>
          <cell r="DJ686" t="str">
            <v>НКРКП</v>
          </cell>
          <cell r="DL686">
            <v>40816</v>
          </cell>
          <cell r="DM686">
            <v>96</v>
          </cell>
          <cell r="DT686">
            <v>897.17</v>
          </cell>
        </row>
        <row r="687">
          <cell r="W687">
            <v>684.25</v>
          </cell>
          <cell r="AF687">
            <v>39871</v>
          </cell>
          <cell r="AG687">
            <v>1433</v>
          </cell>
          <cell r="AH687">
            <v>684.25250836120404</v>
          </cell>
          <cell r="AM687">
            <v>598</v>
          </cell>
          <cell r="AO687">
            <v>409181.5</v>
          </cell>
          <cell r="AQ687">
            <v>409183</v>
          </cell>
          <cell r="AU687">
            <v>0</v>
          </cell>
          <cell r="AW687">
            <v>0</v>
          </cell>
          <cell r="AY687">
            <v>218509.5</v>
          </cell>
          <cell r="AZ687">
            <v>365.40050167224081</v>
          </cell>
          <cell r="BA687">
            <v>0</v>
          </cell>
          <cell r="BB687">
            <v>0</v>
          </cell>
          <cell r="BC687">
            <v>0</v>
          </cell>
          <cell r="BD687">
            <v>0</v>
          </cell>
          <cell r="BG687">
            <v>0</v>
          </cell>
          <cell r="BH687">
            <v>0</v>
          </cell>
          <cell r="BI687">
            <v>34423</v>
          </cell>
          <cell r="BJ687">
            <v>57.563545150501675</v>
          </cell>
          <cell r="BK687">
            <v>0</v>
          </cell>
          <cell r="BL687">
            <v>0</v>
          </cell>
          <cell r="BM687">
            <v>100160</v>
          </cell>
          <cell r="BN687">
            <v>167.49163879598663</v>
          </cell>
          <cell r="BO687">
            <v>0</v>
          </cell>
          <cell r="BP687">
            <v>0</v>
          </cell>
          <cell r="BY687">
            <v>1218.8499999999999</v>
          </cell>
          <cell r="CF687">
            <v>102</v>
          </cell>
          <cell r="CG687">
            <v>2142.25</v>
          </cell>
          <cell r="CJ687">
            <v>0</v>
          </cell>
          <cell r="CK687">
            <v>0</v>
          </cell>
          <cell r="CL687">
            <v>0</v>
          </cell>
          <cell r="CM687">
            <v>0</v>
          </cell>
          <cell r="CN687">
            <v>0</v>
          </cell>
          <cell r="CO687">
            <v>0</v>
          </cell>
          <cell r="CX687">
            <v>0</v>
          </cell>
          <cell r="CY687">
            <v>0</v>
          </cell>
          <cell r="DB687">
            <v>0</v>
          </cell>
          <cell r="DC687">
            <v>0</v>
          </cell>
          <cell r="DJ687" t="str">
            <v>НКРКП</v>
          </cell>
          <cell r="DL687">
            <v>40816</v>
          </cell>
          <cell r="DM687">
            <v>96</v>
          </cell>
          <cell r="DT687">
            <v>958.32</v>
          </cell>
        </row>
        <row r="688">
          <cell r="W688">
            <v>943.08</v>
          </cell>
          <cell r="AF688">
            <v>39871</v>
          </cell>
          <cell r="AG688">
            <v>1431</v>
          </cell>
          <cell r="AH688">
            <v>857.61111111111109</v>
          </cell>
          <cell r="AM688">
            <v>234</v>
          </cell>
          <cell r="AO688">
            <v>220680.72</v>
          </cell>
          <cell r="AQ688">
            <v>200681</v>
          </cell>
          <cell r="AU688">
            <v>0</v>
          </cell>
          <cell r="AW688">
            <v>0</v>
          </cell>
          <cell r="AY688">
            <v>94259</v>
          </cell>
          <cell r="AZ688">
            <v>402.81623931623932</v>
          </cell>
          <cell r="BA688">
            <v>0</v>
          </cell>
          <cell r="BB688">
            <v>0</v>
          </cell>
          <cell r="BC688">
            <v>0</v>
          </cell>
          <cell r="BD688">
            <v>0</v>
          </cell>
          <cell r="BG688">
            <v>0</v>
          </cell>
          <cell r="BH688">
            <v>0</v>
          </cell>
          <cell r="BI688">
            <v>13982</v>
          </cell>
          <cell r="BJ688">
            <v>59.752136752136749</v>
          </cell>
          <cell r="BK688">
            <v>0</v>
          </cell>
          <cell r="BL688">
            <v>0</v>
          </cell>
          <cell r="BM688">
            <v>61747</v>
          </cell>
          <cell r="BN688">
            <v>263.87606837606836</v>
          </cell>
          <cell r="BO688">
            <v>0</v>
          </cell>
          <cell r="BP688">
            <v>0</v>
          </cell>
          <cell r="BY688">
            <v>751.4</v>
          </cell>
          <cell r="CF688">
            <v>44</v>
          </cell>
          <cell r="CG688">
            <v>2142.25</v>
          </cell>
          <cell r="CJ688">
            <v>0</v>
          </cell>
          <cell r="CK688">
            <v>0</v>
          </cell>
          <cell r="CL688">
            <v>0</v>
          </cell>
          <cell r="CM688">
            <v>0</v>
          </cell>
          <cell r="CN688">
            <v>0</v>
          </cell>
          <cell r="CO688">
            <v>0</v>
          </cell>
          <cell r="CX688">
            <v>0</v>
          </cell>
          <cell r="CY688">
            <v>0</v>
          </cell>
          <cell r="DB688">
            <v>0</v>
          </cell>
          <cell r="DC688">
            <v>0</v>
          </cell>
          <cell r="DJ688" t="str">
            <v>НКРКП</v>
          </cell>
          <cell r="DL688">
            <v>40816</v>
          </cell>
          <cell r="DM688">
            <v>96</v>
          </cell>
          <cell r="DT688">
            <v>999.9</v>
          </cell>
        </row>
        <row r="689">
          <cell r="W689">
            <v>794.26</v>
          </cell>
          <cell r="AF689">
            <v>39871</v>
          </cell>
          <cell r="AG689">
            <v>1435</v>
          </cell>
          <cell r="AH689">
            <v>697.4741784037559</v>
          </cell>
          <cell r="AM689">
            <v>852</v>
          </cell>
          <cell r="AO689">
            <v>676709.52</v>
          </cell>
          <cell r="AQ689">
            <v>594248</v>
          </cell>
          <cell r="AU689">
            <v>0</v>
          </cell>
          <cell r="AW689">
            <v>0</v>
          </cell>
          <cell r="AY689">
            <v>310626.25</v>
          </cell>
          <cell r="AZ689">
            <v>364.58480046948358</v>
          </cell>
          <cell r="BA689">
            <v>0</v>
          </cell>
          <cell r="BB689">
            <v>0</v>
          </cell>
          <cell r="BC689">
            <v>0</v>
          </cell>
          <cell r="BD689">
            <v>0</v>
          </cell>
          <cell r="BG689">
            <v>0</v>
          </cell>
          <cell r="BH689">
            <v>0</v>
          </cell>
          <cell r="BI689">
            <v>50053</v>
          </cell>
          <cell r="BJ689">
            <v>58.747652582159624</v>
          </cell>
          <cell r="BK689">
            <v>0</v>
          </cell>
          <cell r="BL689">
            <v>0</v>
          </cell>
          <cell r="BM689">
            <v>129139</v>
          </cell>
          <cell r="BN689">
            <v>151.57159624413146</v>
          </cell>
          <cell r="BO689">
            <v>0</v>
          </cell>
          <cell r="BP689">
            <v>0</v>
          </cell>
          <cell r="BY689">
            <v>1232.72</v>
          </cell>
          <cell r="CF689">
            <v>145</v>
          </cell>
          <cell r="CG689">
            <v>2142.25</v>
          </cell>
          <cell r="CJ689">
            <v>0</v>
          </cell>
          <cell r="CK689">
            <v>0</v>
          </cell>
          <cell r="CL689">
            <v>0</v>
          </cell>
          <cell r="CM689">
            <v>0</v>
          </cell>
          <cell r="CN689">
            <v>0</v>
          </cell>
          <cell r="CO689">
            <v>0</v>
          </cell>
          <cell r="CX689">
            <v>0</v>
          </cell>
          <cell r="CY689">
            <v>0</v>
          </cell>
          <cell r="DB689">
            <v>0</v>
          </cell>
          <cell r="DC689">
            <v>0</v>
          </cell>
          <cell r="DJ689" t="str">
            <v>НКРКП</v>
          </cell>
          <cell r="DL689">
            <v>40816</v>
          </cell>
          <cell r="DM689">
            <v>96</v>
          </cell>
          <cell r="DT689">
            <v>999.9</v>
          </cell>
        </row>
        <row r="690">
          <cell r="W690">
            <v>1310.18</v>
          </cell>
          <cell r="AF690">
            <v>39871</v>
          </cell>
          <cell r="AG690">
            <v>1430</v>
          </cell>
          <cell r="AH690">
            <v>1162.0320156308894</v>
          </cell>
          <cell r="AM690">
            <v>129.999</v>
          </cell>
          <cell r="AO690">
            <v>170322.08981999999</v>
          </cell>
          <cell r="AQ690">
            <v>151063</v>
          </cell>
          <cell r="AU690">
            <v>0</v>
          </cell>
          <cell r="AW690">
            <v>0</v>
          </cell>
          <cell r="AY690">
            <v>47129.5</v>
          </cell>
          <cell r="AZ690">
            <v>362.53740413387794</v>
          </cell>
          <cell r="BA690">
            <v>0</v>
          </cell>
          <cell r="BB690">
            <v>0</v>
          </cell>
          <cell r="BC690">
            <v>0</v>
          </cell>
          <cell r="BD690">
            <v>0</v>
          </cell>
          <cell r="BG690">
            <v>0</v>
          </cell>
          <cell r="BH690">
            <v>0</v>
          </cell>
          <cell r="BI690">
            <v>11794</v>
          </cell>
          <cell r="BJ690">
            <v>90.723774798267684</v>
          </cell>
          <cell r="BK690">
            <v>0</v>
          </cell>
          <cell r="BL690">
            <v>0</v>
          </cell>
          <cell r="BM690">
            <v>50287</v>
          </cell>
          <cell r="BN690">
            <v>386.82605250809621</v>
          </cell>
          <cell r="BO690">
            <v>0</v>
          </cell>
          <cell r="BP690">
            <v>0</v>
          </cell>
          <cell r="BY690">
            <v>1019.99</v>
          </cell>
          <cell r="CF690">
            <v>22</v>
          </cell>
          <cell r="CG690">
            <v>2142.25</v>
          </cell>
          <cell r="CJ690">
            <v>0</v>
          </cell>
          <cell r="CK690">
            <v>0</v>
          </cell>
          <cell r="CL690">
            <v>0</v>
          </cell>
          <cell r="CM690">
            <v>0</v>
          </cell>
          <cell r="CN690">
            <v>0</v>
          </cell>
          <cell r="CO690">
            <v>0</v>
          </cell>
          <cell r="CX690">
            <v>0</v>
          </cell>
          <cell r="CY690">
            <v>0</v>
          </cell>
          <cell r="DB690">
            <v>0</v>
          </cell>
          <cell r="DC690">
            <v>0</v>
          </cell>
          <cell r="DJ690" t="str">
            <v>НКРКП</v>
          </cell>
          <cell r="DL690">
            <v>40816</v>
          </cell>
          <cell r="DM690">
            <v>96</v>
          </cell>
          <cell r="DT690">
            <v>1336.34</v>
          </cell>
        </row>
        <row r="691">
          <cell r="W691">
            <v>287.98</v>
          </cell>
          <cell r="AF691">
            <v>39769</v>
          </cell>
          <cell r="AG691">
            <v>1071</v>
          </cell>
          <cell r="AH691">
            <v>261.80306778304822</v>
          </cell>
          <cell r="AM691">
            <v>3824.26</v>
          </cell>
          <cell r="AO691">
            <v>1101310.3948000001</v>
          </cell>
          <cell r="AQ691">
            <v>1001203</v>
          </cell>
          <cell r="AU691">
            <v>0</v>
          </cell>
          <cell r="AW691">
            <v>0</v>
          </cell>
          <cell r="AY691">
            <v>427664.16000000003</v>
          </cell>
          <cell r="AZ691">
            <v>111.82925847091987</v>
          </cell>
          <cell r="BA691">
            <v>0</v>
          </cell>
          <cell r="BB691">
            <v>0</v>
          </cell>
          <cell r="BC691">
            <v>0</v>
          </cell>
          <cell r="BD691">
            <v>0</v>
          </cell>
          <cell r="BG691">
            <v>0</v>
          </cell>
          <cell r="BH691">
            <v>0</v>
          </cell>
          <cell r="BI691">
            <v>65318</v>
          </cell>
          <cell r="BJ691">
            <v>17.079905654950238</v>
          </cell>
          <cell r="BK691">
            <v>0</v>
          </cell>
          <cell r="BL691">
            <v>0</v>
          </cell>
          <cell r="BM691">
            <v>364629</v>
          </cell>
          <cell r="BN691">
            <v>95.346289216737347</v>
          </cell>
          <cell r="BO691">
            <v>0</v>
          </cell>
          <cell r="BP691">
            <v>0</v>
          </cell>
          <cell r="BY691">
            <v>1478.46</v>
          </cell>
          <cell r="CF691">
            <v>588</v>
          </cell>
          <cell r="CG691">
            <v>727.32</v>
          </cell>
          <cell r="CJ691">
            <v>0</v>
          </cell>
          <cell r="CK691">
            <v>0</v>
          </cell>
          <cell r="CL691">
            <v>0</v>
          </cell>
          <cell r="CM691">
            <v>0</v>
          </cell>
          <cell r="CN691">
            <v>0</v>
          </cell>
          <cell r="CO691">
            <v>0</v>
          </cell>
          <cell r="CX691">
            <v>0</v>
          </cell>
          <cell r="CY691">
            <v>0</v>
          </cell>
          <cell r="DB691">
            <v>0</v>
          </cell>
          <cell r="DC691">
            <v>0</v>
          </cell>
          <cell r="DJ691" t="str">
            <v>НКРЕ</v>
          </cell>
          <cell r="DL691">
            <v>40526</v>
          </cell>
          <cell r="DM691">
            <v>1752</v>
          </cell>
          <cell r="DO691" t="str">
            <v>Тариф на теплову енергію</v>
          </cell>
          <cell r="DT691">
            <v>316.77999999999997</v>
          </cell>
        </row>
        <row r="692">
          <cell r="W692">
            <v>604.19000000000005</v>
          </cell>
          <cell r="AF692">
            <v>39875</v>
          </cell>
          <cell r="AG692">
            <v>1466</v>
          </cell>
          <cell r="AH692">
            <v>517.33813892529486</v>
          </cell>
          <cell r="AM692">
            <v>763</v>
          </cell>
          <cell r="AO692">
            <v>460996.97000000003</v>
          </cell>
          <cell r="AQ692">
            <v>394729</v>
          </cell>
          <cell r="AU692">
            <v>0</v>
          </cell>
          <cell r="AW692">
            <v>0</v>
          </cell>
          <cell r="AY692">
            <v>278492.5</v>
          </cell>
          <cell r="AZ692">
            <v>364.9967234600262</v>
          </cell>
          <cell r="BA692">
            <v>0</v>
          </cell>
          <cell r="BB692">
            <v>0</v>
          </cell>
          <cell r="BC692">
            <v>0</v>
          </cell>
          <cell r="BD692">
            <v>0</v>
          </cell>
          <cell r="BG692">
            <v>0</v>
          </cell>
          <cell r="BH692">
            <v>0</v>
          </cell>
          <cell r="BI692">
            <v>14193</v>
          </cell>
          <cell r="BJ692">
            <v>18.601572739187418</v>
          </cell>
          <cell r="BK692">
            <v>0</v>
          </cell>
          <cell r="BL692">
            <v>0</v>
          </cell>
          <cell r="BM692">
            <v>72749</v>
          </cell>
          <cell r="BN692">
            <v>95.346002621231975</v>
          </cell>
          <cell r="BO692">
            <v>0</v>
          </cell>
          <cell r="BP692">
            <v>0</v>
          </cell>
          <cell r="BY692">
            <v>1478.46</v>
          </cell>
          <cell r="CF692">
            <v>130</v>
          </cell>
          <cell r="CG692">
            <v>2142.25</v>
          </cell>
          <cell r="CJ692">
            <v>0</v>
          </cell>
          <cell r="CK692">
            <v>0</v>
          </cell>
          <cell r="CL692">
            <v>0</v>
          </cell>
          <cell r="CM692">
            <v>0</v>
          </cell>
          <cell r="CN692">
            <v>0</v>
          </cell>
          <cell r="CO692">
            <v>0</v>
          </cell>
          <cell r="CX692">
            <v>0</v>
          </cell>
          <cell r="CY692">
            <v>0</v>
          </cell>
          <cell r="DB692">
            <v>0</v>
          </cell>
          <cell r="DC692">
            <v>0</v>
          </cell>
          <cell r="DJ692" t="str">
            <v>НКРКП</v>
          </cell>
          <cell r="DL692">
            <v>40816</v>
          </cell>
          <cell r="DM692">
            <v>96</v>
          </cell>
          <cell r="DT692">
            <v>879.09</v>
          </cell>
        </row>
        <row r="693">
          <cell r="W693">
            <v>286.38</v>
          </cell>
          <cell r="AF693">
            <v>39764</v>
          </cell>
          <cell r="AG693">
            <v>1077</v>
          </cell>
          <cell r="AH693">
            <v>260.34977549479578</v>
          </cell>
          <cell r="AM693">
            <v>5258.23</v>
          </cell>
          <cell r="AO693">
            <v>1505851.9073999999</v>
          </cell>
          <cell r="AQ693">
            <v>1368979</v>
          </cell>
          <cell r="AU693">
            <v>0</v>
          </cell>
          <cell r="AW693">
            <v>0</v>
          </cell>
          <cell r="AY693">
            <v>636405</v>
          </cell>
          <cell r="AZ693">
            <v>121.03027064240248</v>
          </cell>
          <cell r="BA693">
            <v>0</v>
          </cell>
          <cell r="BB693">
            <v>0</v>
          </cell>
          <cell r="BC693">
            <v>0</v>
          </cell>
          <cell r="BD693">
            <v>0</v>
          </cell>
          <cell r="BG693">
            <v>0</v>
          </cell>
          <cell r="BH693">
            <v>0</v>
          </cell>
          <cell r="BI693">
            <v>100503</v>
          </cell>
          <cell r="BJ693">
            <v>19.113465938157898</v>
          </cell>
          <cell r="BK693">
            <v>0</v>
          </cell>
          <cell r="BL693">
            <v>0</v>
          </cell>
          <cell r="BM693">
            <v>428783</v>
          </cell>
          <cell r="BN693">
            <v>81.54512069650815</v>
          </cell>
          <cell r="BO693">
            <v>0</v>
          </cell>
          <cell r="BP693">
            <v>0</v>
          </cell>
          <cell r="BY693">
            <v>1789.9</v>
          </cell>
          <cell r="CF693">
            <v>875</v>
          </cell>
          <cell r="CG693">
            <v>727.32</v>
          </cell>
          <cell r="CJ693">
            <v>0</v>
          </cell>
          <cell r="CK693">
            <v>0</v>
          </cell>
          <cell r="CL693">
            <v>0</v>
          </cell>
          <cell r="CM693">
            <v>0</v>
          </cell>
          <cell r="CN693">
            <v>0</v>
          </cell>
          <cell r="CO693">
            <v>0</v>
          </cell>
          <cell r="CX693">
            <v>0</v>
          </cell>
          <cell r="CY693">
            <v>0</v>
          </cell>
          <cell r="DB693">
            <v>0</v>
          </cell>
          <cell r="DC693">
            <v>0</v>
          </cell>
          <cell r="DJ693" t="str">
            <v>НКРЕ</v>
          </cell>
          <cell r="DL693">
            <v>40526</v>
          </cell>
          <cell r="DM693">
            <v>1752</v>
          </cell>
          <cell r="DO693" t="str">
            <v>на теплову енергію</v>
          </cell>
          <cell r="DT693">
            <v>315.02</v>
          </cell>
        </row>
        <row r="694">
          <cell r="W694">
            <v>518.25</v>
          </cell>
          <cell r="AF694">
            <v>39863</v>
          </cell>
          <cell r="AG694">
            <v>1391</v>
          </cell>
          <cell r="AH694">
            <v>469.42194497760715</v>
          </cell>
          <cell r="AM694">
            <v>3126</v>
          </cell>
          <cell r="AO694">
            <v>1620049.5</v>
          </cell>
          <cell r="AQ694">
            <v>1467413</v>
          </cell>
          <cell r="AU694">
            <v>0</v>
          </cell>
          <cell r="AW694">
            <v>0</v>
          </cell>
          <cell r="AY694">
            <v>1036849</v>
          </cell>
          <cell r="AZ694">
            <v>331.68554062699934</v>
          </cell>
          <cell r="BA694">
            <v>0</v>
          </cell>
          <cell r="BB694">
            <v>0</v>
          </cell>
          <cell r="BC694">
            <v>0</v>
          </cell>
          <cell r="BD694">
            <v>0</v>
          </cell>
          <cell r="BG694">
            <v>0</v>
          </cell>
          <cell r="BH694">
            <v>0</v>
          </cell>
          <cell r="BI694">
            <v>54239</v>
          </cell>
          <cell r="BJ694">
            <v>17.350927703134996</v>
          </cell>
          <cell r="BK694">
            <v>0</v>
          </cell>
          <cell r="BL694">
            <v>0</v>
          </cell>
          <cell r="BM694">
            <v>254910</v>
          </cell>
          <cell r="BN694">
            <v>81.545105566218808</v>
          </cell>
          <cell r="BO694">
            <v>0</v>
          </cell>
          <cell r="BP694">
            <v>0</v>
          </cell>
          <cell r="BY694">
            <v>1789.9</v>
          </cell>
          <cell r="CF694">
            <v>484</v>
          </cell>
          <cell r="CG694">
            <v>2142.25</v>
          </cell>
          <cell r="CJ694">
            <v>0</v>
          </cell>
          <cell r="CK694">
            <v>0</v>
          </cell>
          <cell r="CL694">
            <v>0</v>
          </cell>
          <cell r="CM694">
            <v>0</v>
          </cell>
          <cell r="CN694">
            <v>0</v>
          </cell>
          <cell r="CO694">
            <v>0</v>
          </cell>
          <cell r="CX694">
            <v>0</v>
          </cell>
          <cell r="CY694">
            <v>0</v>
          </cell>
          <cell r="DB694">
            <v>0</v>
          </cell>
          <cell r="DC694">
            <v>0</v>
          </cell>
          <cell r="DJ694" t="str">
            <v>НКРКП</v>
          </cell>
          <cell r="DL694">
            <v>40816</v>
          </cell>
          <cell r="DM694">
            <v>96</v>
          </cell>
          <cell r="DT694">
            <v>767.62</v>
          </cell>
        </row>
        <row r="695">
          <cell r="W695">
            <v>557.79</v>
          </cell>
          <cell r="AF695">
            <v>39863</v>
          </cell>
          <cell r="AG695">
            <v>1392</v>
          </cell>
          <cell r="AH695">
            <v>497.57732201791606</v>
          </cell>
          <cell r="AM695">
            <v>4242</v>
          </cell>
          <cell r="AO695">
            <v>2366145.1799999997</v>
          </cell>
          <cell r="AQ695">
            <v>2110723</v>
          </cell>
          <cell r="AU695">
            <v>0</v>
          </cell>
          <cell r="AW695">
            <v>0</v>
          </cell>
          <cell r="AY695">
            <v>1495290.5</v>
          </cell>
          <cell r="AZ695">
            <v>352.49658180103722</v>
          </cell>
          <cell r="BA695">
            <v>0</v>
          </cell>
          <cell r="BB695">
            <v>0</v>
          </cell>
          <cell r="BC695">
            <v>0</v>
          </cell>
          <cell r="BD695">
            <v>0</v>
          </cell>
          <cell r="BG695">
            <v>0</v>
          </cell>
          <cell r="BH695">
            <v>0</v>
          </cell>
          <cell r="BI695">
            <v>104640</v>
          </cell>
          <cell r="BJ695">
            <v>24.667609618104667</v>
          </cell>
          <cell r="BK695">
            <v>0</v>
          </cell>
          <cell r="BL695">
            <v>0</v>
          </cell>
          <cell r="BM695">
            <v>345914</v>
          </cell>
          <cell r="BN695">
            <v>81.545025931164545</v>
          </cell>
          <cell r="BO695">
            <v>0</v>
          </cell>
          <cell r="BP695">
            <v>0</v>
          </cell>
          <cell r="BY695">
            <v>1789.9</v>
          </cell>
          <cell r="CF695">
            <v>698</v>
          </cell>
          <cell r="CG695">
            <v>2142.25</v>
          </cell>
          <cell r="CJ695">
            <v>0</v>
          </cell>
          <cell r="CK695">
            <v>0</v>
          </cell>
          <cell r="CL695">
            <v>0</v>
          </cell>
          <cell r="CM695">
            <v>0</v>
          </cell>
          <cell r="CN695">
            <v>0</v>
          </cell>
          <cell r="CO695">
            <v>0</v>
          </cell>
          <cell r="CX695">
            <v>0</v>
          </cell>
          <cell r="CY695">
            <v>0</v>
          </cell>
          <cell r="DB695">
            <v>0</v>
          </cell>
          <cell r="DC695">
            <v>0</v>
          </cell>
          <cell r="DJ695" t="str">
            <v>НКРКП</v>
          </cell>
          <cell r="DL695">
            <v>40816</v>
          </cell>
          <cell r="DM695">
            <v>96</v>
          </cell>
          <cell r="DT695">
            <v>822.79</v>
          </cell>
        </row>
        <row r="696">
          <cell r="W696">
            <v>672.19</v>
          </cell>
          <cell r="AF696">
            <v>39875</v>
          </cell>
          <cell r="AG696">
            <v>1464</v>
          </cell>
          <cell r="AH696">
            <v>579.14968814968813</v>
          </cell>
          <cell r="AM696">
            <v>481</v>
          </cell>
          <cell r="AO696">
            <v>323323.39</v>
          </cell>
          <cell r="AQ696">
            <v>278571</v>
          </cell>
          <cell r="AU696">
            <v>0</v>
          </cell>
          <cell r="AW696">
            <v>0</v>
          </cell>
          <cell r="AY696">
            <v>169237.75</v>
          </cell>
          <cell r="AZ696">
            <v>351.84563409563407</v>
          </cell>
          <cell r="BA696">
            <v>0</v>
          </cell>
          <cell r="BB696">
            <v>0</v>
          </cell>
          <cell r="BC696">
            <v>0</v>
          </cell>
          <cell r="BD696">
            <v>0</v>
          </cell>
          <cell r="BG696">
            <v>0</v>
          </cell>
          <cell r="BH696">
            <v>0</v>
          </cell>
          <cell r="BI696">
            <v>4505</v>
          </cell>
          <cell r="BJ696">
            <v>9.365904365904365</v>
          </cell>
          <cell r="BK696">
            <v>0</v>
          </cell>
          <cell r="BL696">
            <v>0</v>
          </cell>
          <cell r="BM696">
            <v>74656</v>
          </cell>
          <cell r="BN696">
            <v>155.20997920997922</v>
          </cell>
          <cell r="BO696">
            <v>0</v>
          </cell>
          <cell r="BP696">
            <v>0</v>
          </cell>
          <cell r="BY696">
            <v>948.15</v>
          </cell>
          <cell r="CF696">
            <v>79</v>
          </cell>
          <cell r="CG696">
            <v>2142.25</v>
          </cell>
          <cell r="CJ696">
            <v>0</v>
          </cell>
          <cell r="CK696">
            <v>0</v>
          </cell>
          <cell r="CL696">
            <v>0</v>
          </cell>
          <cell r="CM696">
            <v>0</v>
          </cell>
          <cell r="CN696">
            <v>0</v>
          </cell>
          <cell r="CO696">
            <v>0</v>
          </cell>
          <cell r="CX696">
            <v>0</v>
          </cell>
          <cell r="CY696">
            <v>0</v>
          </cell>
          <cell r="DB696">
            <v>0</v>
          </cell>
          <cell r="DC696">
            <v>0</v>
          </cell>
          <cell r="DJ696" t="str">
            <v>НКРКП</v>
          </cell>
          <cell r="DL696">
            <v>40816</v>
          </cell>
          <cell r="DM696">
            <v>96</v>
          </cell>
          <cell r="DT696">
            <v>937.97</v>
          </cell>
        </row>
        <row r="697">
          <cell r="W697">
            <v>743.94</v>
          </cell>
          <cell r="AF697">
            <v>39875</v>
          </cell>
          <cell r="AG697">
            <v>1465</v>
          </cell>
          <cell r="AH697">
            <v>638.90476190476193</v>
          </cell>
          <cell r="AM697">
            <v>21</v>
          </cell>
          <cell r="AO697">
            <v>15622.740000000002</v>
          </cell>
          <cell r="AQ697">
            <v>13417</v>
          </cell>
          <cell r="AU697">
            <v>0</v>
          </cell>
          <cell r="AW697">
            <v>0</v>
          </cell>
          <cell r="AY697">
            <v>8569</v>
          </cell>
          <cell r="AZ697">
            <v>408.04761904761904</v>
          </cell>
          <cell r="BA697">
            <v>0</v>
          </cell>
          <cell r="BB697">
            <v>0</v>
          </cell>
          <cell r="BC697">
            <v>0</v>
          </cell>
          <cell r="BD697">
            <v>0</v>
          </cell>
          <cell r="BG697">
            <v>0</v>
          </cell>
          <cell r="BH697">
            <v>0</v>
          </cell>
          <cell r="BI697">
            <v>1223</v>
          </cell>
          <cell r="BJ697">
            <v>58.238095238095241</v>
          </cell>
          <cell r="BK697">
            <v>0</v>
          </cell>
          <cell r="BL697">
            <v>0</v>
          </cell>
          <cell r="BM697">
            <v>3259</v>
          </cell>
          <cell r="BN697">
            <v>155.1904761904762</v>
          </cell>
          <cell r="BO697">
            <v>0</v>
          </cell>
          <cell r="BP697">
            <v>0</v>
          </cell>
          <cell r="BY697">
            <v>948.15</v>
          </cell>
          <cell r="CF697">
            <v>4</v>
          </cell>
          <cell r="CG697">
            <v>2142.25</v>
          </cell>
          <cell r="CJ697">
            <v>0</v>
          </cell>
          <cell r="CK697">
            <v>0</v>
          </cell>
          <cell r="CL697">
            <v>0</v>
          </cell>
          <cell r="CM697">
            <v>0</v>
          </cell>
          <cell r="CN697">
            <v>0</v>
          </cell>
          <cell r="CO697">
            <v>0</v>
          </cell>
          <cell r="CX697">
            <v>0</v>
          </cell>
          <cell r="CY697">
            <v>0</v>
          </cell>
          <cell r="DB697">
            <v>0</v>
          </cell>
          <cell r="DC697">
            <v>0</v>
          </cell>
          <cell r="DJ697" t="str">
            <v>НКРКП</v>
          </cell>
          <cell r="DL697">
            <v>40816</v>
          </cell>
          <cell r="DM697">
            <v>96</v>
          </cell>
          <cell r="DT697">
            <v>999.9</v>
          </cell>
        </row>
        <row r="698">
          <cell r="W698">
            <v>563.01</v>
          </cell>
          <cell r="AF698">
            <v>39875</v>
          </cell>
          <cell r="AG698">
            <v>1461</v>
          </cell>
          <cell r="AH698">
            <v>482.94444444444446</v>
          </cell>
          <cell r="AM698">
            <v>486</v>
          </cell>
          <cell r="AO698">
            <v>273622.86</v>
          </cell>
          <cell r="AQ698">
            <v>234711</v>
          </cell>
          <cell r="AU698">
            <v>0</v>
          </cell>
          <cell r="AW698">
            <v>0</v>
          </cell>
          <cell r="AY698">
            <v>162811</v>
          </cell>
          <cell r="AZ698">
            <v>335.00205761316874</v>
          </cell>
          <cell r="BA698">
            <v>0</v>
          </cell>
          <cell r="BB698">
            <v>0</v>
          </cell>
          <cell r="BC698">
            <v>0</v>
          </cell>
          <cell r="BD698">
            <v>0</v>
          </cell>
          <cell r="BG698">
            <v>0</v>
          </cell>
          <cell r="BH698">
            <v>0</v>
          </cell>
          <cell r="BI698">
            <v>7156</v>
          </cell>
          <cell r="BJ698">
            <v>14.724279835390947</v>
          </cell>
          <cell r="BK698">
            <v>0</v>
          </cell>
          <cell r="BL698">
            <v>0</v>
          </cell>
          <cell r="BM698">
            <v>47301</v>
          </cell>
          <cell r="BN698">
            <v>97.327160493827165</v>
          </cell>
          <cell r="BO698">
            <v>0</v>
          </cell>
          <cell r="BP698">
            <v>0</v>
          </cell>
          <cell r="BY698">
            <v>959.33</v>
          </cell>
          <cell r="CF698">
            <v>76</v>
          </cell>
          <cell r="CG698">
            <v>2142.25</v>
          </cell>
          <cell r="CJ698">
            <v>0</v>
          </cell>
          <cell r="CK698">
            <v>0</v>
          </cell>
          <cell r="CL698">
            <v>0</v>
          </cell>
          <cell r="CM698">
            <v>0</v>
          </cell>
          <cell r="CN698">
            <v>0</v>
          </cell>
          <cell r="CO698">
            <v>0</v>
          </cell>
          <cell r="CX698">
            <v>0</v>
          </cell>
          <cell r="CY698">
            <v>0</v>
          </cell>
          <cell r="DB698">
            <v>0</v>
          </cell>
          <cell r="DC698">
            <v>0</v>
          </cell>
          <cell r="DJ698" t="str">
            <v>НКРКП</v>
          </cell>
          <cell r="DL698">
            <v>40816</v>
          </cell>
          <cell r="DM698">
            <v>96</v>
          </cell>
          <cell r="DT698">
            <v>814.16</v>
          </cell>
        </row>
        <row r="699">
          <cell r="W699">
            <v>531.23</v>
          </cell>
          <cell r="AF699">
            <v>39875</v>
          </cell>
          <cell r="AG699">
            <v>1469</v>
          </cell>
          <cell r="AH699">
            <v>451.31829896907215</v>
          </cell>
          <cell r="AM699">
            <v>776</v>
          </cell>
          <cell r="AO699">
            <v>412234.48000000004</v>
          </cell>
          <cell r="AQ699">
            <v>350223</v>
          </cell>
          <cell r="AU699">
            <v>0</v>
          </cell>
          <cell r="AW699">
            <v>0</v>
          </cell>
          <cell r="AY699">
            <v>250643.25</v>
          </cell>
          <cell r="AZ699">
            <v>322.99387886597935</v>
          </cell>
          <cell r="BA699">
            <v>0</v>
          </cell>
          <cell r="BB699">
            <v>0</v>
          </cell>
          <cell r="BC699">
            <v>0</v>
          </cell>
          <cell r="BD699">
            <v>0</v>
          </cell>
          <cell r="BG699">
            <v>0</v>
          </cell>
          <cell r="BH699">
            <v>0</v>
          </cell>
          <cell r="BI699">
            <v>19543</v>
          </cell>
          <cell r="BJ699">
            <v>25.184278350515463</v>
          </cell>
          <cell r="BK699">
            <v>0</v>
          </cell>
          <cell r="BL699">
            <v>0</v>
          </cell>
          <cell r="BM699">
            <v>0</v>
          </cell>
          <cell r="BN699">
            <v>0</v>
          </cell>
          <cell r="BO699">
            <v>0</v>
          </cell>
          <cell r="BP699">
            <v>0</v>
          </cell>
          <cell r="BY699">
            <v>1237.58</v>
          </cell>
          <cell r="CF699">
            <v>117</v>
          </cell>
          <cell r="CG699">
            <v>2142.25</v>
          </cell>
          <cell r="CJ699">
            <v>0</v>
          </cell>
          <cell r="CK699">
            <v>0</v>
          </cell>
          <cell r="CL699">
            <v>0</v>
          </cell>
          <cell r="CM699">
            <v>0</v>
          </cell>
          <cell r="CN699">
            <v>0</v>
          </cell>
          <cell r="CO699">
            <v>0</v>
          </cell>
          <cell r="CX699">
            <v>0</v>
          </cell>
          <cell r="CY699">
            <v>0</v>
          </cell>
          <cell r="DB699">
            <v>0</v>
          </cell>
          <cell r="DC699">
            <v>0</v>
          </cell>
          <cell r="DJ699" t="str">
            <v>НКРКП</v>
          </cell>
          <cell r="DL699">
            <v>40816</v>
          </cell>
          <cell r="DM699">
            <v>96</v>
          </cell>
          <cell r="DT699">
            <v>774.32</v>
          </cell>
        </row>
        <row r="700">
          <cell r="W700">
            <v>193.6</v>
          </cell>
          <cell r="AF700">
            <v>39667</v>
          </cell>
          <cell r="AG700">
            <v>524</v>
          </cell>
          <cell r="AH700">
            <v>176.0024906600249</v>
          </cell>
          <cell r="AM700">
            <v>7227</v>
          </cell>
          <cell r="AO700">
            <v>1399147.2</v>
          </cell>
          <cell r="AQ700">
            <v>1271970</v>
          </cell>
          <cell r="AU700">
            <v>0</v>
          </cell>
          <cell r="AW700">
            <v>0</v>
          </cell>
          <cell r="AY700">
            <v>848636.99999999988</v>
          </cell>
          <cell r="AZ700">
            <v>117.42590286425902</v>
          </cell>
          <cell r="BA700">
            <v>0</v>
          </cell>
          <cell r="BB700">
            <v>0</v>
          </cell>
          <cell r="BC700">
            <v>0</v>
          </cell>
          <cell r="BD700">
            <v>0</v>
          </cell>
          <cell r="BG700">
            <v>101293</v>
          </cell>
          <cell r="BH700">
            <v>14.015912550159126</v>
          </cell>
          <cell r="BI700">
            <v>43707</v>
          </cell>
          <cell r="BJ700">
            <v>6.0477376504773765</v>
          </cell>
          <cell r="BK700">
            <v>0</v>
          </cell>
          <cell r="BL700">
            <v>0</v>
          </cell>
          <cell r="BM700">
            <v>163970</v>
          </cell>
          <cell r="BN700">
            <v>22.688529126885292</v>
          </cell>
          <cell r="BO700">
            <v>0</v>
          </cell>
          <cell r="BP700">
            <v>0</v>
          </cell>
          <cell r="BY700">
            <v>1064.52</v>
          </cell>
          <cell r="CF700">
            <v>1166.8000329978549</v>
          </cell>
          <cell r="CG700">
            <v>727.32</v>
          </cell>
          <cell r="CJ700">
            <v>0</v>
          </cell>
          <cell r="CK700">
            <v>0</v>
          </cell>
          <cell r="CL700">
            <v>0</v>
          </cell>
          <cell r="CM700">
            <v>0</v>
          </cell>
          <cell r="CN700">
            <v>0</v>
          </cell>
          <cell r="CO700">
            <v>0</v>
          </cell>
          <cell r="CX700">
            <v>0</v>
          </cell>
          <cell r="CY700">
            <v>0</v>
          </cell>
          <cell r="DB700">
            <v>0</v>
          </cell>
          <cell r="DC700">
            <v>0</v>
          </cell>
          <cell r="DJ700" t="str">
            <v>МОС</v>
          </cell>
          <cell r="DL700">
            <v>40618</v>
          </cell>
          <cell r="DM700" t="str">
            <v>№ 61</v>
          </cell>
          <cell r="DO700" t="str">
            <v>тариф на послуги з централізованого теплопостачання</v>
          </cell>
          <cell r="DT700">
            <v>245.84</v>
          </cell>
        </row>
        <row r="701">
          <cell r="W701">
            <v>470.53</v>
          </cell>
          <cell r="AF701">
            <v>39874</v>
          </cell>
          <cell r="AG701">
            <v>938</v>
          </cell>
          <cell r="AH701">
            <v>415.30013368983958</v>
          </cell>
          <cell r="AM701">
            <v>1496</v>
          </cell>
          <cell r="AO701">
            <v>703912.88</v>
          </cell>
          <cell r="AQ701">
            <v>621289</v>
          </cell>
          <cell r="AU701">
            <v>0</v>
          </cell>
          <cell r="AW701">
            <v>0</v>
          </cell>
          <cell r="AY701">
            <v>517439</v>
          </cell>
          <cell r="AZ701">
            <v>345.8816844919786</v>
          </cell>
          <cell r="BA701">
            <v>0</v>
          </cell>
          <cell r="BB701">
            <v>0</v>
          </cell>
          <cell r="BC701">
            <v>0</v>
          </cell>
          <cell r="BD701">
            <v>0</v>
          </cell>
          <cell r="BG701">
            <v>20992</v>
          </cell>
          <cell r="BH701">
            <v>14.032085561497325</v>
          </cell>
          <cell r="BI701">
            <v>16220</v>
          </cell>
          <cell r="BJ701">
            <v>10.842245989304812</v>
          </cell>
          <cell r="BK701">
            <v>0</v>
          </cell>
          <cell r="BL701">
            <v>0</v>
          </cell>
          <cell r="BM701">
            <v>38222</v>
          </cell>
          <cell r="BN701">
            <v>25.549465240641712</v>
          </cell>
          <cell r="BO701">
            <v>0</v>
          </cell>
          <cell r="BP701">
            <v>0</v>
          </cell>
          <cell r="BY701">
            <v>1198.5899999999999</v>
          </cell>
          <cell r="CF701">
            <v>241.53996965806979</v>
          </cell>
          <cell r="CG701">
            <v>2142.25</v>
          </cell>
          <cell r="CJ701">
            <v>0</v>
          </cell>
          <cell r="CK701">
            <v>0</v>
          </cell>
          <cell r="CL701">
            <v>0</v>
          </cell>
          <cell r="CM701">
            <v>0</v>
          </cell>
          <cell r="CN701">
            <v>0</v>
          </cell>
          <cell r="CO701">
            <v>0</v>
          </cell>
          <cell r="CX701">
            <v>0</v>
          </cell>
          <cell r="CY701">
            <v>0</v>
          </cell>
          <cell r="DB701">
            <v>0</v>
          </cell>
          <cell r="DC701">
            <v>0</v>
          </cell>
          <cell r="DJ701" t="str">
            <v>НКРКП</v>
          </cell>
          <cell r="DL701">
            <v>40942</v>
          </cell>
          <cell r="DM701" t="str">
            <v>№ 37</v>
          </cell>
          <cell r="DT701">
            <v>751.87</v>
          </cell>
        </row>
        <row r="702">
          <cell r="W702">
            <v>470.53</v>
          </cell>
          <cell r="AF702">
            <v>39874</v>
          </cell>
          <cell r="AG702">
            <v>938</v>
          </cell>
          <cell r="AH702">
            <v>415.30016926838442</v>
          </cell>
          <cell r="AM702">
            <v>5317</v>
          </cell>
          <cell r="AO702">
            <v>2501808.0099999998</v>
          </cell>
          <cell r="AQ702">
            <v>2208151</v>
          </cell>
          <cell r="AU702">
            <v>0</v>
          </cell>
          <cell r="AW702">
            <v>0</v>
          </cell>
          <cell r="AY702">
            <v>1839035.9</v>
          </cell>
          <cell r="AZ702">
            <v>345.87848410757942</v>
          </cell>
          <cell r="BA702">
            <v>0</v>
          </cell>
          <cell r="BB702">
            <v>0</v>
          </cell>
          <cell r="BC702">
            <v>0</v>
          </cell>
          <cell r="BD702">
            <v>0</v>
          </cell>
          <cell r="BG702">
            <v>74608</v>
          </cell>
          <cell r="BH702">
            <v>14.031972917058491</v>
          </cell>
          <cell r="BI702">
            <v>57650</v>
          </cell>
          <cell r="BJ702">
            <v>10.842580402482604</v>
          </cell>
          <cell r="BK702">
            <v>0</v>
          </cell>
          <cell r="BL702">
            <v>0</v>
          </cell>
          <cell r="BM702">
            <v>135848</v>
          </cell>
          <cell r="BN702">
            <v>25.549746097423359</v>
          </cell>
          <cell r="BO702">
            <v>0</v>
          </cell>
          <cell r="BP702">
            <v>0</v>
          </cell>
          <cell r="BY702">
            <v>1198.5899999999999</v>
          </cell>
          <cell r="CF702">
            <v>858.45998366203753</v>
          </cell>
          <cell r="CG702">
            <v>2142.25</v>
          </cell>
          <cell r="CJ702">
            <v>0</v>
          </cell>
          <cell r="CK702">
            <v>0</v>
          </cell>
          <cell r="CL702">
            <v>0</v>
          </cell>
          <cell r="CM702">
            <v>0</v>
          </cell>
          <cell r="CN702">
            <v>0</v>
          </cell>
          <cell r="CO702">
            <v>0</v>
          </cell>
          <cell r="CX702">
            <v>0</v>
          </cell>
          <cell r="CY702">
            <v>0</v>
          </cell>
          <cell r="DB702">
            <v>0</v>
          </cell>
          <cell r="DC702">
            <v>0</v>
          </cell>
          <cell r="DJ702" t="str">
            <v>НКРКП</v>
          </cell>
          <cell r="DL702">
            <v>40942</v>
          </cell>
          <cell r="DM702" t="str">
            <v>№ 37</v>
          </cell>
          <cell r="DT702">
            <v>751.87</v>
          </cell>
        </row>
        <row r="703">
          <cell r="W703">
            <v>215</v>
          </cell>
          <cell r="AF703">
            <v>39856</v>
          </cell>
          <cell r="AG703">
            <v>893</v>
          </cell>
          <cell r="AH703">
            <v>215</v>
          </cell>
          <cell r="AM703">
            <v>7205</v>
          </cell>
          <cell r="AO703">
            <v>1549075</v>
          </cell>
          <cell r="AQ703">
            <v>1549075</v>
          </cell>
          <cell r="AU703">
            <v>0</v>
          </cell>
          <cell r="AW703">
            <v>0</v>
          </cell>
          <cell r="AY703">
            <v>383372.37409999996</v>
          </cell>
          <cell r="AZ703">
            <v>53.209212227619702</v>
          </cell>
          <cell r="BA703">
            <v>222599</v>
          </cell>
          <cell r="BB703">
            <v>30.895072866065231</v>
          </cell>
          <cell r="BC703">
            <v>0</v>
          </cell>
          <cell r="BD703">
            <v>0</v>
          </cell>
          <cell r="BG703">
            <v>104152</v>
          </cell>
          <cell r="BH703">
            <v>14.455517002081887</v>
          </cell>
          <cell r="BI703">
            <v>0</v>
          </cell>
          <cell r="BJ703">
            <v>0</v>
          </cell>
          <cell r="BK703">
            <v>0</v>
          </cell>
          <cell r="BL703">
            <v>0</v>
          </cell>
          <cell r="BM703">
            <v>56720</v>
          </cell>
          <cell r="BN703">
            <v>7.8723108952116583</v>
          </cell>
          <cell r="BO703">
            <v>0</v>
          </cell>
          <cell r="BP703">
            <v>0</v>
          </cell>
          <cell r="BY703">
            <v>1629</v>
          </cell>
          <cell r="CF703">
            <v>527.11</v>
          </cell>
          <cell r="CG703">
            <v>727.31</v>
          </cell>
          <cell r="CJ703">
            <v>0</v>
          </cell>
          <cell r="CK703">
            <v>0</v>
          </cell>
          <cell r="CL703">
            <v>0</v>
          </cell>
          <cell r="CM703">
            <v>0</v>
          </cell>
          <cell r="CN703">
            <v>0</v>
          </cell>
          <cell r="CO703">
            <v>0</v>
          </cell>
          <cell r="CX703">
            <v>0</v>
          </cell>
          <cell r="CY703">
            <v>0</v>
          </cell>
          <cell r="DB703">
            <v>0</v>
          </cell>
          <cell r="DC703">
            <v>0</v>
          </cell>
          <cell r="DJ703" t="str">
            <v>МОС</v>
          </cell>
          <cell r="DL703">
            <v>39862</v>
          </cell>
          <cell r="DM703" t="str">
            <v>№71</v>
          </cell>
          <cell r="DO703" t="str">
            <v>Тариф на послуги з теплопостачання</v>
          </cell>
          <cell r="DT703">
            <v>215</v>
          </cell>
        </row>
        <row r="704">
          <cell r="W704">
            <v>585.67999999999995</v>
          </cell>
          <cell r="AF704">
            <v>39948</v>
          </cell>
          <cell r="AG704">
            <v>1012</v>
          </cell>
          <cell r="AH704">
            <v>557.79008925823325</v>
          </cell>
          <cell r="AM704">
            <v>8122.5</v>
          </cell>
          <cell r="AO704">
            <v>4757185.8</v>
          </cell>
          <cell r="AQ704">
            <v>4530650</v>
          </cell>
          <cell r="AU704">
            <v>0</v>
          </cell>
          <cell r="AW704">
            <v>0</v>
          </cell>
          <cell r="AY704">
            <v>2291158.7820000001</v>
          </cell>
          <cell r="AZ704">
            <v>282.07556565096957</v>
          </cell>
          <cell r="BA704">
            <v>57138.39</v>
          </cell>
          <cell r="BB704">
            <v>7.0345817174515233</v>
          </cell>
          <cell r="BC704">
            <v>0</v>
          </cell>
          <cell r="BD704">
            <v>0</v>
          </cell>
          <cell r="BG704">
            <v>22850</v>
          </cell>
          <cell r="BH704">
            <v>2.8131732840874113</v>
          </cell>
          <cell r="BI704">
            <v>90133</v>
          </cell>
          <cell r="BJ704">
            <v>11.096706678978148</v>
          </cell>
          <cell r="BK704">
            <v>0</v>
          </cell>
          <cell r="BL704">
            <v>0</v>
          </cell>
          <cell r="BM704">
            <v>826929</v>
          </cell>
          <cell r="BN704">
            <v>101.80720221606649</v>
          </cell>
          <cell r="BO704">
            <v>0</v>
          </cell>
          <cell r="BP704">
            <v>0</v>
          </cell>
          <cell r="BY704">
            <v>1641</v>
          </cell>
          <cell r="CF704">
            <v>1150.44</v>
          </cell>
          <cell r="CG704">
            <v>1991.55</v>
          </cell>
          <cell r="CJ704">
            <v>0</v>
          </cell>
          <cell r="CK704">
            <v>0</v>
          </cell>
          <cell r="CL704">
            <v>0</v>
          </cell>
          <cell r="CM704">
            <v>0</v>
          </cell>
          <cell r="CN704">
            <v>0</v>
          </cell>
          <cell r="CO704">
            <v>0</v>
          </cell>
          <cell r="CX704">
            <v>0</v>
          </cell>
          <cell r="CY704">
            <v>0</v>
          </cell>
          <cell r="DB704">
            <v>0</v>
          </cell>
          <cell r="DC704">
            <v>0</v>
          </cell>
          <cell r="DJ704" t="str">
            <v>МОС</v>
          </cell>
          <cell r="DL704">
            <v>40009</v>
          </cell>
          <cell r="DM704" t="str">
            <v>№267</v>
          </cell>
          <cell r="DT704">
            <v>585.67999999999995</v>
          </cell>
        </row>
        <row r="705">
          <cell r="W705">
            <v>613.57000000000005</v>
          </cell>
          <cell r="AF705">
            <v>39948</v>
          </cell>
          <cell r="AG705">
            <v>1012</v>
          </cell>
          <cell r="AH705">
            <v>557.7901774235022</v>
          </cell>
          <cell r="AM705">
            <v>1944.5</v>
          </cell>
          <cell r="AO705">
            <v>1193086.865</v>
          </cell>
          <cell r="AQ705">
            <v>1084623</v>
          </cell>
          <cell r="AU705">
            <v>0</v>
          </cell>
          <cell r="AW705">
            <v>0</v>
          </cell>
          <cell r="AY705">
            <v>548495.97198000003</v>
          </cell>
          <cell r="AZ705">
            <v>282.07558343018775</v>
          </cell>
          <cell r="BA705">
            <v>13678.75</v>
          </cell>
          <cell r="BB705">
            <v>7.0345847261506815</v>
          </cell>
          <cell r="BC705">
            <v>0</v>
          </cell>
          <cell r="BD705">
            <v>0</v>
          </cell>
          <cell r="BG705">
            <v>5470</v>
          </cell>
          <cell r="BH705">
            <v>2.8130624839290306</v>
          </cell>
          <cell r="BI705">
            <v>21577</v>
          </cell>
          <cell r="BJ705">
            <v>11.096425816405246</v>
          </cell>
          <cell r="BK705">
            <v>0</v>
          </cell>
          <cell r="BL705">
            <v>0</v>
          </cell>
          <cell r="BM705">
            <v>197964</v>
          </cell>
          <cell r="BN705">
            <v>101.80714836718951</v>
          </cell>
          <cell r="BO705">
            <v>0</v>
          </cell>
          <cell r="BP705">
            <v>0</v>
          </cell>
          <cell r="BY705">
            <v>1641</v>
          </cell>
          <cell r="CF705">
            <v>275.41160000000002</v>
          </cell>
          <cell r="CG705">
            <v>1991.55</v>
          </cell>
          <cell r="CJ705">
            <v>0</v>
          </cell>
          <cell r="CK705">
            <v>0</v>
          </cell>
          <cell r="CL705">
            <v>0</v>
          </cell>
          <cell r="CM705">
            <v>0</v>
          </cell>
          <cell r="CN705">
            <v>0</v>
          </cell>
          <cell r="CO705">
            <v>0</v>
          </cell>
          <cell r="CX705">
            <v>0</v>
          </cell>
          <cell r="CY705">
            <v>0</v>
          </cell>
          <cell r="DB705">
            <v>0</v>
          </cell>
          <cell r="DC705">
            <v>0</v>
          </cell>
          <cell r="DJ705" t="str">
            <v>МОС</v>
          </cell>
          <cell r="DL705">
            <v>40009</v>
          </cell>
          <cell r="DM705" t="str">
            <v>№267</v>
          </cell>
          <cell r="DT705">
            <v>613.57000000000005</v>
          </cell>
        </row>
        <row r="706">
          <cell r="W706">
            <v>385.24</v>
          </cell>
          <cell r="AF706">
            <v>40435</v>
          </cell>
          <cell r="AG706">
            <v>904</v>
          </cell>
          <cell r="AH706">
            <v>356.65817599664001</v>
          </cell>
          <cell r="AM706">
            <v>31238.21</v>
          </cell>
          <cell r="AO706">
            <v>12034208.020400001</v>
          </cell>
          <cell r="AQ706">
            <v>11141363</v>
          </cell>
          <cell r="AU706">
            <v>0</v>
          </cell>
          <cell r="AW706">
            <v>0</v>
          </cell>
          <cell r="AY706">
            <v>5434194.629999999</v>
          </cell>
          <cell r="AZ706">
            <v>173.95985973588111</v>
          </cell>
          <cell r="BA706">
            <v>0</v>
          </cell>
          <cell r="BB706">
            <v>0</v>
          </cell>
          <cell r="BC706">
            <v>0</v>
          </cell>
          <cell r="BD706">
            <v>0</v>
          </cell>
          <cell r="BG706">
            <v>0</v>
          </cell>
          <cell r="BH706">
            <v>0</v>
          </cell>
          <cell r="BI706">
            <v>805911</v>
          </cell>
          <cell r="BJ706">
            <v>25.798885403485027</v>
          </cell>
          <cell r="BK706">
            <v>0</v>
          </cell>
          <cell r="BL706">
            <v>0</v>
          </cell>
          <cell r="BM706">
            <v>3782576.0496148113</v>
          </cell>
          <cell r="BN706">
            <v>121.08811771272462</v>
          </cell>
          <cell r="BO706">
            <v>0</v>
          </cell>
          <cell r="BP706">
            <v>0</v>
          </cell>
          <cell r="BY706">
            <v>2231</v>
          </cell>
          <cell r="CF706">
            <v>4980.9299999999994</v>
          </cell>
          <cell r="CG706">
            <v>1091</v>
          </cell>
          <cell r="CJ706">
            <v>0</v>
          </cell>
          <cell r="CK706">
            <v>0</v>
          </cell>
          <cell r="CL706">
            <v>0</v>
          </cell>
          <cell r="CM706">
            <v>0</v>
          </cell>
          <cell r="CN706">
            <v>0</v>
          </cell>
          <cell r="CO706">
            <v>0</v>
          </cell>
          <cell r="CX706">
            <v>0</v>
          </cell>
          <cell r="CY706">
            <v>0</v>
          </cell>
          <cell r="DB706">
            <v>0</v>
          </cell>
          <cell r="DC706">
            <v>0</v>
          </cell>
          <cell r="DJ706" t="str">
            <v>МОС</v>
          </cell>
          <cell r="DL706">
            <v>40645</v>
          </cell>
          <cell r="DM706">
            <v>110</v>
          </cell>
          <cell r="DO706" t="str">
            <v>середньорічний одноставковий тариф на теплову енергію для населення</v>
          </cell>
          <cell r="DT706">
            <v>385.24</v>
          </cell>
        </row>
        <row r="707">
          <cell r="W707">
            <v>615</v>
          </cell>
          <cell r="AF707">
            <v>40435</v>
          </cell>
          <cell r="AG707">
            <v>905</v>
          </cell>
          <cell r="AH707">
            <v>572.01167960443991</v>
          </cell>
          <cell r="AM707">
            <v>4914.55</v>
          </cell>
          <cell r="AO707">
            <v>3022448.25</v>
          </cell>
          <cell r="AQ707">
            <v>2811180</v>
          </cell>
          <cell r="AU707">
            <v>0</v>
          </cell>
          <cell r="AW707">
            <v>0</v>
          </cell>
          <cell r="AY707">
            <v>1931588.6075000002</v>
          </cell>
          <cell r="AZ707">
            <v>393.03468425389917</v>
          </cell>
          <cell r="BA707">
            <v>0</v>
          </cell>
          <cell r="BB707">
            <v>0</v>
          </cell>
          <cell r="BC707">
            <v>0</v>
          </cell>
          <cell r="BD707">
            <v>0</v>
          </cell>
          <cell r="BG707">
            <v>0</v>
          </cell>
          <cell r="BH707">
            <v>0</v>
          </cell>
          <cell r="BI707">
            <v>126790</v>
          </cell>
          <cell r="BJ707">
            <v>25.798903256656253</v>
          </cell>
          <cell r="BK707">
            <v>0</v>
          </cell>
          <cell r="BL707">
            <v>0</v>
          </cell>
          <cell r="BM707">
            <v>595031.10089598899</v>
          </cell>
          <cell r="BN707">
            <v>121.0753987437281</v>
          </cell>
          <cell r="BO707">
            <v>0</v>
          </cell>
          <cell r="BP707">
            <v>0</v>
          </cell>
          <cell r="BY707">
            <v>2231</v>
          </cell>
          <cell r="CF707">
            <v>783.625</v>
          </cell>
          <cell r="CG707">
            <v>2464.94</v>
          </cell>
          <cell r="CJ707">
            <v>0</v>
          </cell>
          <cell r="CK707">
            <v>0</v>
          </cell>
          <cell r="CL707">
            <v>0</v>
          </cell>
          <cell r="CM707">
            <v>0</v>
          </cell>
          <cell r="CN707">
            <v>0</v>
          </cell>
          <cell r="CO707">
            <v>0</v>
          </cell>
          <cell r="CX707">
            <v>0</v>
          </cell>
          <cell r="CY707">
            <v>0</v>
          </cell>
          <cell r="DB707">
            <v>0</v>
          </cell>
          <cell r="DC707">
            <v>0</v>
          </cell>
          <cell r="DJ707" t="str">
            <v>МОС</v>
          </cell>
          <cell r="DL707">
            <v>40876</v>
          </cell>
          <cell r="DM707">
            <v>478</v>
          </cell>
          <cell r="DT707">
            <v>745</v>
          </cell>
        </row>
        <row r="708">
          <cell r="W708">
            <v>615</v>
          </cell>
          <cell r="AF708">
            <v>40435</v>
          </cell>
          <cell r="AG708">
            <v>906</v>
          </cell>
          <cell r="AH708">
            <v>572.01155550569365</v>
          </cell>
          <cell r="AM708">
            <v>2139.2399999999998</v>
          </cell>
          <cell r="AO708">
            <v>1315632.5999999999</v>
          </cell>
          <cell r="AQ708">
            <v>1223670</v>
          </cell>
          <cell r="AU708">
            <v>0</v>
          </cell>
          <cell r="AW708">
            <v>0</v>
          </cell>
          <cell r="AY708">
            <v>840796.21037400002</v>
          </cell>
          <cell r="AZ708">
            <v>393.03500793459364</v>
          </cell>
          <cell r="BA708">
            <v>0</v>
          </cell>
          <cell r="BB708">
            <v>0</v>
          </cell>
          <cell r="BC708">
            <v>0</v>
          </cell>
          <cell r="BD708">
            <v>0</v>
          </cell>
          <cell r="BG708">
            <v>0</v>
          </cell>
          <cell r="BH708">
            <v>0</v>
          </cell>
          <cell r="BI708">
            <v>55190</v>
          </cell>
          <cell r="BJ708">
            <v>25.798881845889198</v>
          </cell>
          <cell r="BK708">
            <v>0</v>
          </cell>
          <cell r="BL708">
            <v>0</v>
          </cell>
          <cell r="BM708">
            <v>262331.77789944835</v>
          </cell>
          <cell r="BN708">
            <v>122.62849324968137</v>
          </cell>
          <cell r="BO708">
            <v>0</v>
          </cell>
          <cell r="BP708">
            <v>0</v>
          </cell>
          <cell r="BY708">
            <v>2231</v>
          </cell>
          <cell r="CF708">
            <v>341.10210000000001</v>
          </cell>
          <cell r="CG708">
            <v>2464.94</v>
          </cell>
          <cell r="CJ708">
            <v>0</v>
          </cell>
          <cell r="CK708">
            <v>0</v>
          </cell>
          <cell r="CL708">
            <v>0</v>
          </cell>
          <cell r="CM708">
            <v>0</v>
          </cell>
          <cell r="CN708">
            <v>0</v>
          </cell>
          <cell r="CO708">
            <v>0</v>
          </cell>
          <cell r="CX708">
            <v>0</v>
          </cell>
          <cell r="CY708">
            <v>0</v>
          </cell>
          <cell r="DB708">
            <v>0</v>
          </cell>
          <cell r="DC708">
            <v>0</v>
          </cell>
          <cell r="DJ708" t="str">
            <v>МОС</v>
          </cell>
          <cell r="DL708">
            <v>40876</v>
          </cell>
          <cell r="DM708">
            <v>478</v>
          </cell>
          <cell r="DT708">
            <v>745</v>
          </cell>
        </row>
        <row r="709">
          <cell r="W709">
            <v>222.93</v>
          </cell>
          <cell r="AF709">
            <v>39885</v>
          </cell>
          <cell r="AG709">
            <v>40</v>
          </cell>
          <cell r="AH709">
            <v>212.31749216838045</v>
          </cell>
          <cell r="AM709">
            <v>12139.89</v>
          </cell>
          <cell r="AO709">
            <v>2706345.6776999999</v>
          </cell>
          <cell r="AQ709">
            <v>2577511</v>
          </cell>
          <cell r="AU709">
            <v>0</v>
          </cell>
          <cell r="AW709">
            <v>0</v>
          </cell>
          <cell r="AY709">
            <v>1489890</v>
          </cell>
          <cell r="AZ709">
            <v>122.72681218693086</v>
          </cell>
          <cell r="BA709">
            <v>0</v>
          </cell>
          <cell r="BB709">
            <v>0</v>
          </cell>
          <cell r="BC709">
            <v>0</v>
          </cell>
          <cell r="BD709">
            <v>0</v>
          </cell>
          <cell r="BG709">
            <v>0</v>
          </cell>
          <cell r="BH709">
            <v>0</v>
          </cell>
          <cell r="BI709">
            <v>261855</v>
          </cell>
          <cell r="BJ709">
            <v>21.56980005584894</v>
          </cell>
          <cell r="BK709">
            <v>0</v>
          </cell>
          <cell r="BL709">
            <v>0</v>
          </cell>
          <cell r="BM709">
            <v>639122</v>
          </cell>
          <cell r="BN709">
            <v>52.646440783236095</v>
          </cell>
          <cell r="BO709">
            <v>0</v>
          </cell>
          <cell r="BP709">
            <v>0</v>
          </cell>
          <cell r="BY709">
            <v>1436.35</v>
          </cell>
          <cell r="CF709">
            <v>2048.4655997360169</v>
          </cell>
          <cell r="CG709">
            <v>727.32</v>
          </cell>
          <cell r="CJ709">
            <v>0</v>
          </cell>
          <cell r="CK709">
            <v>0</v>
          </cell>
          <cell r="CL709">
            <v>0</v>
          </cell>
          <cell r="CM709">
            <v>0</v>
          </cell>
          <cell r="CN709">
            <v>0</v>
          </cell>
          <cell r="CO709">
            <v>0</v>
          </cell>
          <cell r="CX709">
            <v>0</v>
          </cell>
          <cell r="CY709">
            <v>0</v>
          </cell>
          <cell r="DB709">
            <v>0</v>
          </cell>
          <cell r="DC709">
            <v>0</v>
          </cell>
          <cell r="DJ709" t="str">
            <v>МОС (НКРЕ №1736 від 14.12.2010 - 245,22 грн/Гкал)</v>
          </cell>
          <cell r="DL709">
            <v>40759</v>
          </cell>
          <cell r="DM709">
            <v>151</v>
          </cell>
          <cell r="DO709" t="str">
            <v>тариф на теплову енергію</v>
          </cell>
          <cell r="DT709">
            <v>350.05</v>
          </cell>
        </row>
        <row r="710">
          <cell r="W710">
            <v>516.78</v>
          </cell>
          <cell r="AF710">
            <v>39885</v>
          </cell>
          <cell r="AG710">
            <v>40</v>
          </cell>
          <cell r="AH710">
            <v>478.49835317692953</v>
          </cell>
          <cell r="AM710">
            <v>4690.8500000000004</v>
          </cell>
          <cell r="AO710">
            <v>2424137.463</v>
          </cell>
          <cell r="AQ710">
            <v>2244564</v>
          </cell>
          <cell r="AU710">
            <v>0</v>
          </cell>
          <cell r="AW710">
            <v>0</v>
          </cell>
          <cell r="AY710">
            <v>1695651</v>
          </cell>
          <cell r="AZ710">
            <v>361.48054190605109</v>
          </cell>
          <cell r="BA710">
            <v>0</v>
          </cell>
          <cell r="BB710">
            <v>0</v>
          </cell>
          <cell r="BC710">
            <v>0</v>
          </cell>
          <cell r="BD710">
            <v>0</v>
          </cell>
          <cell r="BG710">
            <v>0</v>
          </cell>
          <cell r="BH710">
            <v>0</v>
          </cell>
          <cell r="BI710">
            <v>101181</v>
          </cell>
          <cell r="BJ710">
            <v>21.569864736668194</v>
          </cell>
          <cell r="BK710">
            <v>0</v>
          </cell>
          <cell r="BL710">
            <v>0</v>
          </cell>
          <cell r="BM710">
            <v>346534</v>
          </cell>
          <cell r="BN710">
            <v>73.874457720882134</v>
          </cell>
          <cell r="BO710">
            <v>0</v>
          </cell>
          <cell r="BP710">
            <v>0</v>
          </cell>
          <cell r="BY710">
            <v>1436.35</v>
          </cell>
          <cell r="CF710">
            <v>791.52806628544749</v>
          </cell>
          <cell r="CG710">
            <v>2142.25</v>
          </cell>
          <cell r="CJ710">
            <v>0</v>
          </cell>
          <cell r="CK710">
            <v>0</v>
          </cell>
          <cell r="CL710">
            <v>0</v>
          </cell>
          <cell r="CM710">
            <v>0</v>
          </cell>
          <cell r="CN710">
            <v>0</v>
          </cell>
          <cell r="CO710">
            <v>0</v>
          </cell>
          <cell r="CX710">
            <v>0</v>
          </cell>
          <cell r="CY710">
            <v>0</v>
          </cell>
          <cell r="DB710">
            <v>0</v>
          </cell>
          <cell r="DC710">
            <v>0</v>
          </cell>
          <cell r="DJ710" t="str">
            <v>НКРКП</v>
          </cell>
          <cell r="DL710">
            <v>40816</v>
          </cell>
          <cell r="DM710">
            <v>111</v>
          </cell>
          <cell r="DT710">
            <v>788.4</v>
          </cell>
        </row>
        <row r="711">
          <cell r="W711">
            <v>516.78</v>
          </cell>
          <cell r="AF711">
            <v>39885</v>
          </cell>
          <cell r="AG711">
            <v>40</v>
          </cell>
          <cell r="AH711">
            <v>478.50124312777956</v>
          </cell>
          <cell r="AM711">
            <v>1427.85</v>
          </cell>
          <cell r="AO711">
            <v>737884.32299999986</v>
          </cell>
          <cell r="AQ711">
            <v>683228</v>
          </cell>
          <cell r="AU711">
            <v>0</v>
          </cell>
          <cell r="AW711">
            <v>0</v>
          </cell>
          <cell r="AY711">
            <v>516140</v>
          </cell>
          <cell r="AZ711">
            <v>361.48054767657669</v>
          </cell>
          <cell r="BA711">
            <v>0</v>
          </cell>
          <cell r="BB711">
            <v>0</v>
          </cell>
          <cell r="BC711">
            <v>0</v>
          </cell>
          <cell r="BD711">
            <v>0</v>
          </cell>
          <cell r="BG711">
            <v>0</v>
          </cell>
          <cell r="BH711">
            <v>0</v>
          </cell>
          <cell r="BI711">
            <v>30798</v>
          </cell>
          <cell r="BJ711">
            <v>21.569492593759851</v>
          </cell>
          <cell r="BK711">
            <v>0</v>
          </cell>
          <cell r="BL711">
            <v>0</v>
          </cell>
          <cell r="BM711">
            <v>105481</v>
          </cell>
          <cell r="BN711">
            <v>73.874006373218478</v>
          </cell>
          <cell r="BO711">
            <v>0</v>
          </cell>
          <cell r="BP711">
            <v>0</v>
          </cell>
          <cell r="BY711">
            <v>1436.35</v>
          </cell>
          <cell r="CF711">
            <v>240.93359785272494</v>
          </cell>
          <cell r="CG711">
            <v>2142.25</v>
          </cell>
          <cell r="CJ711">
            <v>0</v>
          </cell>
          <cell r="CK711">
            <v>0</v>
          </cell>
          <cell r="CL711">
            <v>0</v>
          </cell>
          <cell r="CM711">
            <v>0</v>
          </cell>
          <cell r="CN711">
            <v>0</v>
          </cell>
          <cell r="CO711">
            <v>0</v>
          </cell>
          <cell r="CX711">
            <v>0</v>
          </cell>
          <cell r="CY711">
            <v>0</v>
          </cell>
          <cell r="DB711">
            <v>0</v>
          </cell>
          <cell r="DC711">
            <v>0</v>
          </cell>
          <cell r="DJ711" t="str">
            <v>НКРКП</v>
          </cell>
          <cell r="DL711">
            <v>40816</v>
          </cell>
          <cell r="DM711">
            <v>111</v>
          </cell>
          <cell r="DT711">
            <v>788.4</v>
          </cell>
        </row>
        <row r="712">
          <cell r="W712">
            <v>395.0625</v>
          </cell>
          <cell r="AF712">
            <v>40441</v>
          </cell>
          <cell r="AG712">
            <v>2309</v>
          </cell>
          <cell r="AH712">
            <v>395.06251650382887</v>
          </cell>
          <cell r="AM712">
            <v>15148</v>
          </cell>
          <cell r="AO712">
            <v>5984406.75</v>
          </cell>
          <cell r="AQ712">
            <v>5984407</v>
          </cell>
          <cell r="AU712">
            <v>0</v>
          </cell>
          <cell r="AW712">
            <v>0</v>
          </cell>
          <cell r="AY712">
            <v>2602775.5126799997</v>
          </cell>
          <cell r="AZ712">
            <v>171.82304678373382</v>
          </cell>
          <cell r="BA712">
            <v>0</v>
          </cell>
          <cell r="BB712">
            <v>0</v>
          </cell>
          <cell r="BC712">
            <v>0</v>
          </cell>
          <cell r="BD712">
            <v>0</v>
          </cell>
          <cell r="BG712">
            <v>0</v>
          </cell>
          <cell r="BH712">
            <v>0</v>
          </cell>
          <cell r="BI712">
            <v>218263</v>
          </cell>
          <cell r="BJ712">
            <v>14.408700818589914</v>
          </cell>
          <cell r="BK712">
            <v>0</v>
          </cell>
          <cell r="BL712">
            <v>0</v>
          </cell>
          <cell r="BM712">
            <v>2520018</v>
          </cell>
          <cell r="BN712">
            <v>166.35978346976498</v>
          </cell>
          <cell r="BO712">
            <v>0</v>
          </cell>
          <cell r="BP712">
            <v>0</v>
          </cell>
          <cell r="BY712">
            <v>2222.9699999999998</v>
          </cell>
          <cell r="CF712">
            <v>2385.67</v>
          </cell>
          <cell r="CG712">
            <v>1091.0039999999999</v>
          </cell>
          <cell r="CJ712">
            <v>0</v>
          </cell>
          <cell r="CK712">
            <v>0</v>
          </cell>
          <cell r="CL712">
            <v>0</v>
          </cell>
          <cell r="CM712">
            <v>0</v>
          </cell>
          <cell r="CN712">
            <v>0</v>
          </cell>
          <cell r="CO712">
            <v>0</v>
          </cell>
          <cell r="CX712">
            <v>0</v>
          </cell>
          <cell r="CY712">
            <v>0</v>
          </cell>
          <cell r="DB712">
            <v>0</v>
          </cell>
          <cell r="DC712">
            <v>0</v>
          </cell>
          <cell r="DJ712" t="str">
            <v>МОС</v>
          </cell>
          <cell r="DL712">
            <v>40760</v>
          </cell>
          <cell r="DM712" t="str">
            <v>ХVІІІ сісія VI скликання</v>
          </cell>
          <cell r="DO712" t="str">
            <v>тариф на послугу теплопостачання</v>
          </cell>
          <cell r="DT712">
            <v>395.0625</v>
          </cell>
        </row>
        <row r="713">
          <cell r="W713">
            <v>700.73599999999999</v>
          </cell>
          <cell r="AF713">
            <v>40441</v>
          </cell>
          <cell r="AG713">
            <v>2310</v>
          </cell>
          <cell r="AH713">
            <v>609.33566739606124</v>
          </cell>
          <cell r="AM713">
            <v>2285</v>
          </cell>
          <cell r="AO713">
            <v>1601181.76</v>
          </cell>
          <cell r="AQ713">
            <v>1392332</v>
          </cell>
          <cell r="AU713">
            <v>0</v>
          </cell>
          <cell r="AW713">
            <v>0</v>
          </cell>
          <cell r="AY713">
            <v>875917.8504</v>
          </cell>
          <cell r="AZ713">
            <v>383.33385137855578</v>
          </cell>
          <cell r="BA713">
            <v>0</v>
          </cell>
          <cell r="BB713">
            <v>0</v>
          </cell>
          <cell r="BC713">
            <v>0</v>
          </cell>
          <cell r="BD713">
            <v>0</v>
          </cell>
          <cell r="BG713">
            <v>0</v>
          </cell>
          <cell r="BH713">
            <v>0</v>
          </cell>
          <cell r="BI713">
            <v>32490</v>
          </cell>
          <cell r="BJ713">
            <v>14.218818380743983</v>
          </cell>
          <cell r="BK713">
            <v>0</v>
          </cell>
          <cell r="BL713">
            <v>0</v>
          </cell>
          <cell r="BM713">
            <v>379769</v>
          </cell>
          <cell r="BN713">
            <v>166.20087527352297</v>
          </cell>
          <cell r="BO713">
            <v>0</v>
          </cell>
          <cell r="BP713">
            <v>0</v>
          </cell>
          <cell r="BY713">
            <v>2222.9699999999998</v>
          </cell>
          <cell r="CF713">
            <v>355.35</v>
          </cell>
          <cell r="CG713">
            <v>2464.944</v>
          </cell>
          <cell r="CJ713">
            <v>0</v>
          </cell>
          <cell r="CK713">
            <v>0</v>
          </cell>
          <cell r="CL713">
            <v>0</v>
          </cell>
          <cell r="CM713">
            <v>0</v>
          </cell>
          <cell r="CN713">
            <v>0</v>
          </cell>
          <cell r="CO713">
            <v>0</v>
          </cell>
          <cell r="CX713">
            <v>0</v>
          </cell>
          <cell r="CY713">
            <v>0</v>
          </cell>
          <cell r="DB713">
            <v>0</v>
          </cell>
          <cell r="DC713">
            <v>0</v>
          </cell>
          <cell r="DJ713" t="str">
            <v>МОС</v>
          </cell>
          <cell r="DL713">
            <v>40760</v>
          </cell>
          <cell r="DM713" t="str">
            <v>ХVІІІ сісія VI скликання</v>
          </cell>
          <cell r="DT713">
            <v>700.73599999999999</v>
          </cell>
        </row>
        <row r="714">
          <cell r="W714">
            <v>700.74199999999996</v>
          </cell>
          <cell r="AF714">
            <v>40441</v>
          </cell>
          <cell r="AG714">
            <v>2311</v>
          </cell>
          <cell r="AH714">
            <v>604.19117647058829</v>
          </cell>
          <cell r="AM714">
            <v>272</v>
          </cell>
          <cell r="AO714">
            <v>190601.82399999999</v>
          </cell>
          <cell r="AQ714">
            <v>164340</v>
          </cell>
          <cell r="AU714">
            <v>0</v>
          </cell>
          <cell r="AW714">
            <v>0</v>
          </cell>
          <cell r="AY714">
            <v>104760.12</v>
          </cell>
          <cell r="AZ714">
            <v>385.14749999999998</v>
          </cell>
          <cell r="BA714">
            <v>0</v>
          </cell>
          <cell r="BB714">
            <v>0</v>
          </cell>
          <cell r="BC714">
            <v>0</v>
          </cell>
          <cell r="BD714">
            <v>0</v>
          </cell>
          <cell r="BG714">
            <v>0</v>
          </cell>
          <cell r="BH714">
            <v>0</v>
          </cell>
          <cell r="BI714">
            <v>3798</v>
          </cell>
          <cell r="BJ714">
            <v>13.963235294117647</v>
          </cell>
          <cell r="BK714">
            <v>0</v>
          </cell>
          <cell r="BL714">
            <v>0</v>
          </cell>
          <cell r="BM714">
            <v>44159</v>
          </cell>
          <cell r="BN714">
            <v>162.34926470588235</v>
          </cell>
          <cell r="BO714">
            <v>0</v>
          </cell>
          <cell r="BP714">
            <v>0</v>
          </cell>
          <cell r="BY714">
            <v>2222.9699999999998</v>
          </cell>
          <cell r="CF714">
            <v>42.5</v>
          </cell>
          <cell r="CG714">
            <v>2464.944</v>
          </cell>
          <cell r="CJ714">
            <v>0</v>
          </cell>
          <cell r="CK714">
            <v>0</v>
          </cell>
          <cell r="CL714">
            <v>0</v>
          </cell>
          <cell r="CM714">
            <v>0</v>
          </cell>
          <cell r="CN714">
            <v>0</v>
          </cell>
          <cell r="CO714">
            <v>0</v>
          </cell>
          <cell r="CX714">
            <v>0</v>
          </cell>
          <cell r="CY714">
            <v>0</v>
          </cell>
          <cell r="DB714">
            <v>0</v>
          </cell>
          <cell r="DC714">
            <v>0</v>
          </cell>
          <cell r="DJ714" t="str">
            <v>МОС</v>
          </cell>
          <cell r="DL714">
            <v>40760</v>
          </cell>
          <cell r="DM714" t="str">
            <v>ХVІІІ сісія VI скликання</v>
          </cell>
          <cell r="DT714">
            <v>700.73599999999999</v>
          </cell>
        </row>
        <row r="715">
          <cell r="W715">
            <v>775.03300000000002</v>
          </cell>
          <cell r="AF715">
            <v>40441</v>
          </cell>
          <cell r="AG715">
            <v>2312</v>
          </cell>
          <cell r="AH715">
            <v>775.03338632750399</v>
          </cell>
          <cell r="AM715">
            <v>629</v>
          </cell>
          <cell r="AO715">
            <v>487495.75699999998</v>
          </cell>
          <cell r="AQ715">
            <v>487496</v>
          </cell>
          <cell r="AU715">
            <v>0</v>
          </cell>
          <cell r="AW715">
            <v>0</v>
          </cell>
          <cell r="AY715">
            <v>116159.19587999998</v>
          </cell>
          <cell r="AZ715">
            <v>184.67280744038155</v>
          </cell>
          <cell r="BA715">
            <v>0</v>
          </cell>
          <cell r="BB715">
            <v>0</v>
          </cell>
          <cell r="BC715">
            <v>0</v>
          </cell>
          <cell r="BD715">
            <v>0</v>
          </cell>
          <cell r="BG715">
            <v>0</v>
          </cell>
          <cell r="BH715">
            <v>0</v>
          </cell>
          <cell r="BI715">
            <v>40662</v>
          </cell>
          <cell r="BJ715">
            <v>64.64546899841018</v>
          </cell>
          <cell r="BK715">
            <v>0</v>
          </cell>
          <cell r="BL715">
            <v>0</v>
          </cell>
          <cell r="BM715">
            <v>316085</v>
          </cell>
          <cell r="BN715">
            <v>502.51987281399045</v>
          </cell>
          <cell r="BO715">
            <v>0</v>
          </cell>
          <cell r="BP715">
            <v>0</v>
          </cell>
          <cell r="BY715">
            <v>1788.69</v>
          </cell>
          <cell r="CF715">
            <v>106.47</v>
          </cell>
          <cell r="CG715">
            <v>1091.0039999999999</v>
          </cell>
          <cell r="CJ715">
            <v>0</v>
          </cell>
          <cell r="CK715">
            <v>0</v>
          </cell>
          <cell r="CL715">
            <v>0</v>
          </cell>
          <cell r="CM715">
            <v>0</v>
          </cell>
          <cell r="CN715">
            <v>0</v>
          </cell>
          <cell r="CO715">
            <v>0</v>
          </cell>
          <cell r="CX715">
            <v>0</v>
          </cell>
          <cell r="CY715">
            <v>0</v>
          </cell>
          <cell r="DB715">
            <v>0</v>
          </cell>
          <cell r="DC715">
            <v>0</v>
          </cell>
          <cell r="DJ715" t="str">
            <v>МОС</v>
          </cell>
          <cell r="DL715">
            <v>40773</v>
          </cell>
          <cell r="DM715" t="str">
            <v>ХІ сісія VI скликання</v>
          </cell>
          <cell r="DO715" t="str">
            <v>тариф на виробництво теплової енергії та послуги з теплопостачання</v>
          </cell>
          <cell r="DT715">
            <v>775.03300000000002</v>
          </cell>
        </row>
        <row r="716">
          <cell r="W716">
            <v>1160.1415</v>
          </cell>
          <cell r="AF716">
            <v>40441</v>
          </cell>
          <cell r="AG716">
            <v>2313</v>
          </cell>
          <cell r="AH716">
            <v>1008.8187919463087</v>
          </cell>
          <cell r="AM716">
            <v>1639</v>
          </cell>
          <cell r="AO716">
            <v>1901471.9184999999</v>
          </cell>
          <cell r="AQ716">
            <v>1653454</v>
          </cell>
          <cell r="AU716">
            <v>0</v>
          </cell>
          <cell r="AW716">
            <v>0</v>
          </cell>
          <cell r="AY716">
            <v>684095.90831999993</v>
          </cell>
          <cell r="AZ716">
            <v>417.3861551677852</v>
          </cell>
          <cell r="BA716">
            <v>0</v>
          </cell>
          <cell r="BB716">
            <v>0</v>
          </cell>
          <cell r="BC716">
            <v>0</v>
          </cell>
          <cell r="BD716">
            <v>0</v>
          </cell>
          <cell r="BG716">
            <v>0</v>
          </cell>
          <cell r="BH716">
            <v>0</v>
          </cell>
          <cell r="BI716">
            <v>105982</v>
          </cell>
          <cell r="BJ716">
            <v>64.662599145820622</v>
          </cell>
          <cell r="BK716">
            <v>0</v>
          </cell>
          <cell r="BL716">
            <v>0</v>
          </cell>
          <cell r="BM716">
            <v>825268</v>
          </cell>
          <cell r="BN716">
            <v>503.51921903599754</v>
          </cell>
          <cell r="BO716">
            <v>0</v>
          </cell>
          <cell r="BP716">
            <v>0</v>
          </cell>
          <cell r="BY716">
            <v>1788.69</v>
          </cell>
          <cell r="CF716">
            <v>277.52999999999997</v>
          </cell>
          <cell r="CG716">
            <v>2464.944</v>
          </cell>
          <cell r="CJ716">
            <v>0</v>
          </cell>
          <cell r="CK716">
            <v>0</v>
          </cell>
          <cell r="CL716">
            <v>0</v>
          </cell>
          <cell r="CM716">
            <v>0</v>
          </cell>
          <cell r="CN716">
            <v>0</v>
          </cell>
          <cell r="CO716">
            <v>0</v>
          </cell>
          <cell r="CX716">
            <v>0</v>
          </cell>
          <cell r="CY716">
            <v>0</v>
          </cell>
          <cell r="DB716">
            <v>0</v>
          </cell>
          <cell r="DC716">
            <v>0</v>
          </cell>
          <cell r="DJ716" t="str">
            <v>МОС</v>
          </cell>
          <cell r="DL716">
            <v>40773</v>
          </cell>
          <cell r="DM716" t="str">
            <v>ХІ сісія VI скликання</v>
          </cell>
          <cell r="DT716">
            <v>1160.1415</v>
          </cell>
        </row>
        <row r="717">
          <cell r="W717">
            <v>1160.1415</v>
          </cell>
          <cell r="AF717">
            <v>40441</v>
          </cell>
          <cell r="AG717">
            <v>2314</v>
          </cell>
          <cell r="AH717">
            <v>999.3125</v>
          </cell>
          <cell r="AM717">
            <v>16</v>
          </cell>
          <cell r="AO717">
            <v>18562.263999999999</v>
          </cell>
          <cell r="AQ717">
            <v>15989</v>
          </cell>
          <cell r="AU717">
            <v>0</v>
          </cell>
          <cell r="AW717">
            <v>0</v>
          </cell>
          <cell r="AY717">
            <v>6556.7510400000001</v>
          </cell>
          <cell r="AZ717">
            <v>409.79694000000001</v>
          </cell>
          <cell r="BA717">
            <v>0</v>
          </cell>
          <cell r="BB717">
            <v>0</v>
          </cell>
          <cell r="BC717">
            <v>0</v>
          </cell>
          <cell r="BD717">
            <v>0</v>
          </cell>
          <cell r="BG717">
            <v>0</v>
          </cell>
          <cell r="BH717">
            <v>0</v>
          </cell>
          <cell r="BI717">
            <v>1014</v>
          </cell>
          <cell r="BJ717">
            <v>63.375</v>
          </cell>
          <cell r="BK717">
            <v>0</v>
          </cell>
          <cell r="BL717">
            <v>0</v>
          </cell>
          <cell r="BM717">
            <v>8046</v>
          </cell>
          <cell r="BN717">
            <v>502.875</v>
          </cell>
          <cell r="BO717">
            <v>0</v>
          </cell>
          <cell r="BP717">
            <v>0</v>
          </cell>
          <cell r="BY717">
            <v>1788.69</v>
          </cell>
          <cell r="CF717">
            <v>2.66</v>
          </cell>
          <cell r="CG717">
            <v>2464.944</v>
          </cell>
          <cell r="CJ717">
            <v>0</v>
          </cell>
          <cell r="CK717">
            <v>0</v>
          </cell>
          <cell r="CL717">
            <v>0</v>
          </cell>
          <cell r="CM717">
            <v>0</v>
          </cell>
          <cell r="CN717">
            <v>0</v>
          </cell>
          <cell r="CO717">
            <v>0</v>
          </cell>
          <cell r="CX717">
            <v>0</v>
          </cell>
          <cell r="CY717">
            <v>0</v>
          </cell>
          <cell r="DB717">
            <v>0</v>
          </cell>
          <cell r="DC717">
            <v>0</v>
          </cell>
          <cell r="DJ717" t="str">
            <v>МОС</v>
          </cell>
          <cell r="DL717">
            <v>40773</v>
          </cell>
          <cell r="DM717">
            <v>0</v>
          </cell>
          <cell r="DT717">
            <v>1160.1415</v>
          </cell>
        </row>
        <row r="718">
          <cell r="W718">
            <v>534.82830000000001</v>
          </cell>
          <cell r="AF718">
            <v>40441</v>
          </cell>
          <cell r="AG718">
            <v>2315</v>
          </cell>
          <cell r="AH718">
            <v>534.82838983050851</v>
          </cell>
          <cell r="AM718">
            <v>1888</v>
          </cell>
          <cell r="AO718">
            <v>1009755.8304</v>
          </cell>
          <cell r="AQ718">
            <v>1009756</v>
          </cell>
          <cell r="AU718">
            <v>0</v>
          </cell>
          <cell r="AW718">
            <v>0</v>
          </cell>
          <cell r="AY718">
            <v>359027.59631999995</v>
          </cell>
          <cell r="AZ718">
            <v>190.16292177966099</v>
          </cell>
          <cell r="BA718">
            <v>0</v>
          </cell>
          <cell r="BB718">
            <v>0</v>
          </cell>
          <cell r="BC718">
            <v>0</v>
          </cell>
          <cell r="BD718">
            <v>0</v>
          </cell>
          <cell r="BG718">
            <v>0</v>
          </cell>
          <cell r="BH718">
            <v>0</v>
          </cell>
          <cell r="BI718">
            <v>46588</v>
          </cell>
          <cell r="BJ718">
            <v>24.675847457627118</v>
          </cell>
          <cell r="BK718">
            <v>0</v>
          </cell>
          <cell r="BL718">
            <v>0</v>
          </cell>
          <cell r="BM718">
            <v>524206</v>
          </cell>
          <cell r="BN718">
            <v>277.65148305084745</v>
          </cell>
          <cell r="BO718">
            <v>0</v>
          </cell>
          <cell r="BP718">
            <v>0</v>
          </cell>
          <cell r="BY718">
            <v>1917.2</v>
          </cell>
          <cell r="CF718">
            <v>329.08</v>
          </cell>
          <cell r="CG718">
            <v>1091.0039999999999</v>
          </cell>
          <cell r="CJ718">
            <v>0</v>
          </cell>
          <cell r="CK718">
            <v>0</v>
          </cell>
          <cell r="CL718">
            <v>0</v>
          </cell>
          <cell r="CM718">
            <v>0</v>
          </cell>
          <cell r="CN718">
            <v>0</v>
          </cell>
          <cell r="CO718">
            <v>0</v>
          </cell>
          <cell r="CX718">
            <v>0</v>
          </cell>
          <cell r="CY718">
            <v>0</v>
          </cell>
          <cell r="DB718">
            <v>0</v>
          </cell>
          <cell r="DC718">
            <v>0</v>
          </cell>
          <cell r="DJ718" t="str">
            <v>МОС</v>
          </cell>
          <cell r="DL718">
            <v>40764</v>
          </cell>
          <cell r="DM718" t="str">
            <v>ХІV сесія VІ скликання</v>
          </cell>
          <cell r="DO718" t="str">
            <v>тариф на послуги з теплопостачання</v>
          </cell>
          <cell r="DT718">
            <v>534.82830000000001</v>
          </cell>
        </row>
        <row r="719">
          <cell r="W719">
            <v>890.24400000000003</v>
          </cell>
          <cell r="AF719">
            <v>40441</v>
          </cell>
          <cell r="AG719">
            <v>2316</v>
          </cell>
          <cell r="AH719">
            <v>774.12525252525256</v>
          </cell>
          <cell r="AM719">
            <v>495</v>
          </cell>
          <cell r="AO719">
            <v>440670.78</v>
          </cell>
          <cell r="AQ719">
            <v>383192</v>
          </cell>
          <cell r="AU719">
            <v>0</v>
          </cell>
          <cell r="AW719">
            <v>0</v>
          </cell>
          <cell r="AY719">
            <v>212502.82223999998</v>
          </cell>
          <cell r="AZ719">
            <v>429.29863078787872</v>
          </cell>
          <cell r="BA719">
            <v>0</v>
          </cell>
          <cell r="BB719">
            <v>0</v>
          </cell>
          <cell r="BC719">
            <v>0</v>
          </cell>
          <cell r="BD719">
            <v>0</v>
          </cell>
          <cell r="BG719">
            <v>0</v>
          </cell>
          <cell r="BH719">
            <v>0</v>
          </cell>
          <cell r="BI719">
            <v>12203</v>
          </cell>
          <cell r="BJ719">
            <v>24.652525252525251</v>
          </cell>
          <cell r="BK719">
            <v>0</v>
          </cell>
          <cell r="BL719">
            <v>0</v>
          </cell>
          <cell r="BM719">
            <v>137529</v>
          </cell>
          <cell r="BN719">
            <v>277.83636363636361</v>
          </cell>
          <cell r="BO719">
            <v>0</v>
          </cell>
          <cell r="BP719">
            <v>0</v>
          </cell>
          <cell r="BY719">
            <v>1917.2</v>
          </cell>
          <cell r="CF719">
            <v>86.21</v>
          </cell>
          <cell r="CG719">
            <v>2464.944</v>
          </cell>
          <cell r="CJ719">
            <v>0</v>
          </cell>
          <cell r="CK719">
            <v>0</v>
          </cell>
          <cell r="CL719">
            <v>0</v>
          </cell>
          <cell r="CM719">
            <v>0</v>
          </cell>
          <cell r="CN719">
            <v>0</v>
          </cell>
          <cell r="CO719">
            <v>0</v>
          </cell>
          <cell r="CX719">
            <v>0</v>
          </cell>
          <cell r="CY719">
            <v>0</v>
          </cell>
          <cell r="DB719">
            <v>0</v>
          </cell>
          <cell r="DC719">
            <v>0</v>
          </cell>
          <cell r="DJ719" t="str">
            <v>МОС</v>
          </cell>
          <cell r="DL719">
            <v>40764</v>
          </cell>
          <cell r="DM719" t="str">
            <v>ХІV сесія VІ скликання</v>
          </cell>
          <cell r="DT719">
            <v>890.24400000000003</v>
          </cell>
        </row>
        <row r="720">
          <cell r="W720">
            <v>890.24400000000003</v>
          </cell>
          <cell r="AF720">
            <v>40441</v>
          </cell>
          <cell r="AG720">
            <v>2317</v>
          </cell>
          <cell r="AH720">
            <v>781.22222222222217</v>
          </cell>
          <cell r="AM720">
            <v>9</v>
          </cell>
          <cell r="AO720">
            <v>8012.1959999999999</v>
          </cell>
          <cell r="AQ720">
            <v>7031</v>
          </cell>
          <cell r="AU720">
            <v>0</v>
          </cell>
          <cell r="AW720">
            <v>0</v>
          </cell>
          <cell r="AY720">
            <v>3771.3643200000001</v>
          </cell>
          <cell r="AZ720">
            <v>419.04048</v>
          </cell>
          <cell r="BA720">
            <v>0</v>
          </cell>
          <cell r="BB720">
            <v>0</v>
          </cell>
          <cell r="BC720">
            <v>0</v>
          </cell>
          <cell r="BD720">
            <v>0</v>
          </cell>
          <cell r="BG720">
            <v>0</v>
          </cell>
          <cell r="BH720">
            <v>0</v>
          </cell>
          <cell r="BI720">
            <v>215</v>
          </cell>
          <cell r="BJ720">
            <v>23.888888888888889</v>
          </cell>
          <cell r="BK720">
            <v>0</v>
          </cell>
          <cell r="BL720">
            <v>0</v>
          </cell>
          <cell r="BM720">
            <v>2658</v>
          </cell>
          <cell r="BN720">
            <v>295.33333333333331</v>
          </cell>
          <cell r="BO720">
            <v>0</v>
          </cell>
          <cell r="BP720">
            <v>0</v>
          </cell>
          <cell r="BY720">
            <v>1917.2</v>
          </cell>
          <cell r="CF720">
            <v>1.53</v>
          </cell>
          <cell r="CG720">
            <v>2464.944</v>
          </cell>
          <cell r="CJ720">
            <v>0</v>
          </cell>
          <cell r="CK720">
            <v>0</v>
          </cell>
          <cell r="CL720">
            <v>0</v>
          </cell>
          <cell r="CM720">
            <v>0</v>
          </cell>
          <cell r="CN720">
            <v>0</v>
          </cell>
          <cell r="CO720">
            <v>0</v>
          </cell>
          <cell r="CX720">
            <v>0</v>
          </cell>
          <cell r="CY720">
            <v>0</v>
          </cell>
          <cell r="DB720">
            <v>0</v>
          </cell>
          <cell r="DC720">
            <v>0</v>
          </cell>
          <cell r="DJ720" t="str">
            <v>МОС</v>
          </cell>
          <cell r="DL720">
            <v>40764</v>
          </cell>
          <cell r="DM720" t="str">
            <v>ХІV сесія VІ скликання</v>
          </cell>
          <cell r="DT720">
            <v>890.24400000000003</v>
          </cell>
        </row>
        <row r="721">
          <cell r="W721">
            <v>959.42840000000001</v>
          </cell>
          <cell r="AF721">
            <v>40441</v>
          </cell>
          <cell r="AG721">
            <v>2318</v>
          </cell>
          <cell r="AH721">
            <v>834.28577567683715</v>
          </cell>
          <cell r="AM721">
            <v>2327</v>
          </cell>
          <cell r="AO721">
            <v>2232589.8868</v>
          </cell>
          <cell r="AQ721">
            <v>1941383</v>
          </cell>
          <cell r="AU721">
            <v>0</v>
          </cell>
          <cell r="AW721">
            <v>0</v>
          </cell>
          <cell r="AY721">
            <v>990734.94192000001</v>
          </cell>
          <cell r="AZ721">
            <v>425.75631367425871</v>
          </cell>
          <cell r="BA721">
            <v>0</v>
          </cell>
          <cell r="BB721">
            <v>0</v>
          </cell>
          <cell r="BC721">
            <v>0</v>
          </cell>
          <cell r="BD721">
            <v>0</v>
          </cell>
          <cell r="BG721">
            <v>0</v>
          </cell>
          <cell r="BH721">
            <v>0</v>
          </cell>
          <cell r="BI721">
            <v>40437</v>
          </cell>
          <cell r="BJ721">
            <v>17.377309840996993</v>
          </cell>
          <cell r="BK721">
            <v>0</v>
          </cell>
          <cell r="BL721">
            <v>0</v>
          </cell>
          <cell r="BM721">
            <v>851350</v>
          </cell>
          <cell r="BN721">
            <v>365.85732703051139</v>
          </cell>
          <cell r="BO721">
            <v>0</v>
          </cell>
          <cell r="BP721">
            <v>0</v>
          </cell>
          <cell r="BY721">
            <v>1912.88</v>
          </cell>
          <cell r="CF721">
            <v>401.93</v>
          </cell>
          <cell r="CG721">
            <v>2464.944</v>
          </cell>
          <cell r="CJ721">
            <v>0</v>
          </cell>
          <cell r="CK721">
            <v>0</v>
          </cell>
          <cell r="CL721">
            <v>0</v>
          </cell>
          <cell r="CM721">
            <v>0</v>
          </cell>
          <cell r="CN721">
            <v>0</v>
          </cell>
          <cell r="CO721">
            <v>0</v>
          </cell>
          <cell r="CX721">
            <v>0</v>
          </cell>
          <cell r="CY721">
            <v>0</v>
          </cell>
          <cell r="DB721">
            <v>0</v>
          </cell>
          <cell r="DC721">
            <v>0</v>
          </cell>
          <cell r="DJ721" t="str">
            <v>МОС</v>
          </cell>
          <cell r="DL721">
            <v>40791</v>
          </cell>
          <cell r="DM721" t="str">
            <v>ХІ сесія VІ скликання</v>
          </cell>
          <cell r="DT721">
            <v>959.42840000000001</v>
          </cell>
        </row>
        <row r="722">
          <cell r="W722">
            <v>935</v>
          </cell>
          <cell r="AF722">
            <v>40441</v>
          </cell>
          <cell r="AG722">
            <v>2320</v>
          </cell>
          <cell r="AH722">
            <v>813.04421052631574</v>
          </cell>
          <cell r="AM722">
            <v>475</v>
          </cell>
          <cell r="AO722">
            <v>444125</v>
          </cell>
          <cell r="AQ722">
            <v>386196</v>
          </cell>
          <cell r="AU722">
            <v>0</v>
          </cell>
          <cell r="AW722">
            <v>0</v>
          </cell>
          <cell r="AY722">
            <v>193079.06352</v>
          </cell>
          <cell r="AZ722">
            <v>406.48223898947367</v>
          </cell>
          <cell r="BA722">
            <v>0</v>
          </cell>
          <cell r="BB722">
            <v>0</v>
          </cell>
          <cell r="BC722">
            <v>0</v>
          </cell>
          <cell r="BD722">
            <v>0</v>
          </cell>
          <cell r="BG722">
            <v>0</v>
          </cell>
          <cell r="BH722">
            <v>0</v>
          </cell>
          <cell r="BI722">
            <v>11507</v>
          </cell>
          <cell r="BJ722">
            <v>24.225263157894737</v>
          </cell>
          <cell r="BK722">
            <v>0</v>
          </cell>
          <cell r="BL722">
            <v>0</v>
          </cell>
          <cell r="BM722">
            <v>170585</v>
          </cell>
          <cell r="BN722">
            <v>359.12631578947367</v>
          </cell>
          <cell r="BO722">
            <v>0</v>
          </cell>
          <cell r="BP722">
            <v>0</v>
          </cell>
          <cell r="BY722">
            <v>1782.07</v>
          </cell>
          <cell r="CF722">
            <v>78.33</v>
          </cell>
          <cell r="CG722">
            <v>2464.944</v>
          </cell>
          <cell r="CJ722">
            <v>0</v>
          </cell>
          <cell r="CK722">
            <v>0</v>
          </cell>
          <cell r="CL722">
            <v>0</v>
          </cell>
          <cell r="CM722">
            <v>0</v>
          </cell>
          <cell r="CN722">
            <v>0</v>
          </cell>
          <cell r="CO722">
            <v>0</v>
          </cell>
          <cell r="CX722">
            <v>0</v>
          </cell>
          <cell r="CY722">
            <v>0</v>
          </cell>
          <cell r="DB722">
            <v>0</v>
          </cell>
          <cell r="DC722">
            <v>0</v>
          </cell>
          <cell r="DJ722" t="str">
            <v>МОС</v>
          </cell>
          <cell r="DL722">
            <v>40772</v>
          </cell>
          <cell r="DM722" t="str">
            <v>ХІV сесія VІ скликання</v>
          </cell>
          <cell r="DT722">
            <v>935</v>
          </cell>
        </row>
        <row r="723">
          <cell r="W723">
            <v>307.13333333333333</v>
          </cell>
          <cell r="AF723">
            <v>40043</v>
          </cell>
          <cell r="AG723">
            <v>728</v>
          </cell>
          <cell r="AH723">
            <v>307.13335945114443</v>
          </cell>
          <cell r="AM723">
            <v>11323.052</v>
          </cell>
          <cell r="AO723">
            <v>3477686.7042666664</v>
          </cell>
          <cell r="AQ723">
            <v>3477687</v>
          </cell>
          <cell r="AU723">
            <v>0</v>
          </cell>
          <cell r="AW723">
            <v>0</v>
          </cell>
          <cell r="AY723">
            <v>1311865.6299999999</v>
          </cell>
          <cell r="AZ723">
            <v>115.85795331506029</v>
          </cell>
          <cell r="BA723">
            <v>0</v>
          </cell>
          <cell r="BB723">
            <v>0</v>
          </cell>
          <cell r="BC723">
            <v>0</v>
          </cell>
          <cell r="BD723">
            <v>0</v>
          </cell>
          <cell r="BG723">
            <v>0</v>
          </cell>
          <cell r="BH723">
            <v>0</v>
          </cell>
          <cell r="BI723">
            <v>328355</v>
          </cell>
          <cell r="BJ723">
            <v>28.998807035417659</v>
          </cell>
          <cell r="BK723">
            <v>0</v>
          </cell>
          <cell r="BL723">
            <v>0</v>
          </cell>
          <cell r="BM723">
            <v>1510754.9390819394</v>
          </cell>
          <cell r="BN723">
            <v>133.42294454551117</v>
          </cell>
          <cell r="BO723">
            <v>0</v>
          </cell>
          <cell r="BP723">
            <v>0</v>
          </cell>
          <cell r="BY723">
            <v>1917.0410666666664</v>
          </cell>
          <cell r="CF723">
            <v>1803.6980008799426</v>
          </cell>
          <cell r="CG723">
            <v>727.32</v>
          </cell>
          <cell r="CJ723">
            <v>0</v>
          </cell>
          <cell r="CK723">
            <v>0</v>
          </cell>
          <cell r="CL723">
            <v>0</v>
          </cell>
          <cell r="CM723">
            <v>0</v>
          </cell>
          <cell r="CN723">
            <v>0</v>
          </cell>
          <cell r="CO723">
            <v>0</v>
          </cell>
          <cell r="CX723">
            <v>0</v>
          </cell>
          <cell r="CY723">
            <v>0</v>
          </cell>
          <cell r="DB723">
            <v>0</v>
          </cell>
          <cell r="DC723">
            <v>0</v>
          </cell>
          <cell r="DJ723" t="str">
            <v>МОС</v>
          </cell>
          <cell r="DL723">
            <v>40564</v>
          </cell>
          <cell r="DM723" t="str">
            <v>20/1</v>
          </cell>
          <cell r="DO723" t="str">
            <v>Тариф на оплату послуг теплопостачання</v>
          </cell>
          <cell r="DT723">
            <v>351.44</v>
          </cell>
        </row>
        <row r="724">
          <cell r="W724">
            <v>603.65</v>
          </cell>
          <cell r="AF724">
            <v>40043</v>
          </cell>
          <cell r="AG724">
            <v>729</v>
          </cell>
          <cell r="AH724">
            <v>524.91109123434705</v>
          </cell>
          <cell r="AM724">
            <v>5590</v>
          </cell>
          <cell r="AO724">
            <v>3374403.5</v>
          </cell>
          <cell r="AQ724">
            <v>2934253</v>
          </cell>
          <cell r="AU724">
            <v>0</v>
          </cell>
          <cell r="AW724">
            <v>0</v>
          </cell>
          <cell r="AY724">
            <v>1869888.62</v>
          </cell>
          <cell r="AZ724">
            <v>334.50601431127012</v>
          </cell>
          <cell r="BA724">
            <v>0</v>
          </cell>
          <cell r="BB724">
            <v>0</v>
          </cell>
          <cell r="BC724">
            <v>0</v>
          </cell>
          <cell r="BD724">
            <v>0</v>
          </cell>
          <cell r="BG724">
            <v>0</v>
          </cell>
          <cell r="BH724">
            <v>0</v>
          </cell>
          <cell r="BI724">
            <v>163392</v>
          </cell>
          <cell r="BJ724">
            <v>29.22933810375671</v>
          </cell>
          <cell r="BK724">
            <v>0</v>
          </cell>
          <cell r="BL724">
            <v>0</v>
          </cell>
          <cell r="BM724">
            <v>745891.45672242693</v>
          </cell>
          <cell r="BN724">
            <v>133.43317651563987</v>
          </cell>
          <cell r="BO724">
            <v>0</v>
          </cell>
          <cell r="BP724">
            <v>0</v>
          </cell>
          <cell r="BY724">
            <v>1917.0410666666664</v>
          </cell>
          <cell r="CF724">
            <v>856.70174007861976</v>
          </cell>
          <cell r="CG724">
            <v>2182.66</v>
          </cell>
          <cell r="CJ724">
            <v>0</v>
          </cell>
          <cell r="CK724">
            <v>0</v>
          </cell>
          <cell r="CL724">
            <v>0</v>
          </cell>
          <cell r="CM724">
            <v>0</v>
          </cell>
          <cell r="CN724">
            <v>0</v>
          </cell>
          <cell r="CO724">
            <v>0</v>
          </cell>
          <cell r="CX724">
            <v>0</v>
          </cell>
          <cell r="CY724">
            <v>0</v>
          </cell>
          <cell r="DB724">
            <v>0</v>
          </cell>
          <cell r="DC724">
            <v>0</v>
          </cell>
          <cell r="DJ724" t="str">
            <v>НКРКП</v>
          </cell>
          <cell r="DL724">
            <v>40942</v>
          </cell>
          <cell r="DM724">
            <v>43</v>
          </cell>
          <cell r="DT724">
            <v>870.69</v>
          </cell>
        </row>
        <row r="725">
          <cell r="W725">
            <v>821.73</v>
          </cell>
          <cell r="AF725">
            <v>40043</v>
          </cell>
          <cell r="AG725">
            <v>730</v>
          </cell>
          <cell r="AH725">
            <v>547.81689750692522</v>
          </cell>
          <cell r="AM725">
            <v>722</v>
          </cell>
          <cell r="AO725">
            <v>593289.06000000006</v>
          </cell>
          <cell r="AQ725">
            <v>395523.8</v>
          </cell>
          <cell r="AU725">
            <v>0</v>
          </cell>
          <cell r="AW725">
            <v>0</v>
          </cell>
          <cell r="AY725">
            <v>256899</v>
          </cell>
          <cell r="AZ725">
            <v>355.81578947368422</v>
          </cell>
          <cell r="BA725">
            <v>0</v>
          </cell>
          <cell r="BB725">
            <v>0</v>
          </cell>
          <cell r="BC725">
            <v>0</v>
          </cell>
          <cell r="BD725">
            <v>0</v>
          </cell>
          <cell r="BG725">
            <v>0</v>
          </cell>
          <cell r="BH725">
            <v>0</v>
          </cell>
          <cell r="BI725">
            <v>22094</v>
          </cell>
          <cell r="BJ725">
            <v>30.601108033240997</v>
          </cell>
          <cell r="BK725">
            <v>0</v>
          </cell>
          <cell r="BL725">
            <v>0</v>
          </cell>
          <cell r="BM725">
            <v>96396.5</v>
          </cell>
          <cell r="BN725">
            <v>133.51315789473685</v>
          </cell>
          <cell r="BO725">
            <v>0</v>
          </cell>
          <cell r="BP725">
            <v>0</v>
          </cell>
          <cell r="BY725">
            <v>1917.0410666666664</v>
          </cell>
          <cell r="CF725">
            <v>115.2344170524276</v>
          </cell>
          <cell r="CG725">
            <v>2229.36</v>
          </cell>
          <cell r="CJ725">
            <v>0</v>
          </cell>
          <cell r="CK725">
            <v>0</v>
          </cell>
          <cell r="CL725">
            <v>0</v>
          </cell>
          <cell r="CM725">
            <v>0</v>
          </cell>
          <cell r="CN725">
            <v>0</v>
          </cell>
          <cell r="CO725">
            <v>0</v>
          </cell>
          <cell r="CX725">
            <v>0</v>
          </cell>
          <cell r="CY725">
            <v>0</v>
          </cell>
          <cell r="DB725">
            <v>0</v>
          </cell>
          <cell r="DC725">
            <v>0</v>
          </cell>
          <cell r="DJ725" t="str">
            <v>НКРКП</v>
          </cell>
          <cell r="DL725">
            <v>40942</v>
          </cell>
          <cell r="DM725">
            <v>43</v>
          </cell>
          <cell r="DT725">
            <v>999.9</v>
          </cell>
        </row>
        <row r="726">
          <cell r="W726">
            <v>172.32</v>
          </cell>
          <cell r="AF726">
            <v>39721</v>
          </cell>
          <cell r="AG726">
            <v>322</v>
          </cell>
          <cell r="AH726">
            <v>171.06035062024458</v>
          </cell>
          <cell r="AM726">
            <v>24853.1</v>
          </cell>
          <cell r="AO726">
            <v>4282686.1919999998</v>
          </cell>
          <cell r="AQ726">
            <v>4251380</v>
          </cell>
          <cell r="AU726">
            <v>0</v>
          </cell>
          <cell r="AW726">
            <v>0</v>
          </cell>
          <cell r="AY726">
            <v>2519901.9648000002</v>
          </cell>
          <cell r="AZ726">
            <v>101.39185714458158</v>
          </cell>
          <cell r="BA726">
            <v>0</v>
          </cell>
          <cell r="BB726">
            <v>0</v>
          </cell>
          <cell r="BC726">
            <v>0</v>
          </cell>
          <cell r="BD726">
            <v>0</v>
          </cell>
          <cell r="BG726">
            <v>0</v>
          </cell>
          <cell r="BH726">
            <v>0</v>
          </cell>
          <cell r="BI726">
            <v>530900</v>
          </cell>
          <cell r="BJ726">
            <v>21.361520293243096</v>
          </cell>
          <cell r="BK726">
            <v>0</v>
          </cell>
          <cell r="BL726">
            <v>0</v>
          </cell>
          <cell r="BM726">
            <v>729638</v>
          </cell>
          <cell r="BN726">
            <v>29.358027771183476</v>
          </cell>
          <cell r="BO726">
            <v>0</v>
          </cell>
          <cell r="BP726">
            <v>0</v>
          </cell>
          <cell r="BY726">
            <v>761.34</v>
          </cell>
          <cell r="CF726">
            <v>3464.64</v>
          </cell>
          <cell r="CG726">
            <v>727.32</v>
          </cell>
          <cell r="CJ726">
            <v>0</v>
          </cell>
          <cell r="CK726">
            <v>0</v>
          </cell>
          <cell r="CL726">
            <v>0</v>
          </cell>
          <cell r="CM726">
            <v>0</v>
          </cell>
          <cell r="CN726">
            <v>0</v>
          </cell>
          <cell r="CO726">
            <v>0</v>
          </cell>
          <cell r="CX726">
            <v>0</v>
          </cell>
          <cell r="CY726">
            <v>0</v>
          </cell>
          <cell r="DB726">
            <v>0</v>
          </cell>
          <cell r="DC726">
            <v>0</v>
          </cell>
          <cell r="DJ726" t="str">
            <v>НКРЕ</v>
          </cell>
          <cell r="DL726">
            <v>40526</v>
          </cell>
          <cell r="DM726">
            <v>1763</v>
          </cell>
          <cell r="DO726" t="str">
            <v>тариф на теплову енергію</v>
          </cell>
          <cell r="DT726">
            <v>215.4</v>
          </cell>
        </row>
        <row r="727">
          <cell r="W727">
            <v>437.29</v>
          </cell>
          <cell r="AF727">
            <v>39974</v>
          </cell>
          <cell r="AG727">
            <v>156</v>
          </cell>
          <cell r="AH727">
            <v>380.25342882825413</v>
          </cell>
          <cell r="AM727">
            <v>3448.7</v>
          </cell>
          <cell r="AO727">
            <v>1508082.023</v>
          </cell>
          <cell r="AQ727">
            <v>1311380</v>
          </cell>
          <cell r="AU727">
            <v>0</v>
          </cell>
          <cell r="AW727">
            <v>0</v>
          </cell>
          <cell r="AY727">
            <v>1050779.669456</v>
          </cell>
          <cell r="AZ727">
            <v>304.68862744106474</v>
          </cell>
          <cell r="BA727">
            <v>0</v>
          </cell>
          <cell r="BB727">
            <v>0</v>
          </cell>
          <cell r="BC727">
            <v>0</v>
          </cell>
          <cell r="BD727">
            <v>0</v>
          </cell>
          <cell r="BG727">
            <v>0</v>
          </cell>
          <cell r="BH727">
            <v>0</v>
          </cell>
          <cell r="BI727">
            <v>80220</v>
          </cell>
          <cell r="BJ727">
            <v>23.260938904514745</v>
          </cell>
          <cell r="BK727">
            <v>0</v>
          </cell>
          <cell r="BL727">
            <v>0</v>
          </cell>
          <cell r="BM727">
            <v>101520</v>
          </cell>
          <cell r="BN727">
            <v>29.437179226955084</v>
          </cell>
          <cell r="BO727">
            <v>0</v>
          </cell>
          <cell r="BP727">
            <v>0</v>
          </cell>
          <cell r="BY727">
            <v>761.34</v>
          </cell>
          <cell r="CF727">
            <v>481.42160000000001</v>
          </cell>
          <cell r="CG727">
            <v>2182.66</v>
          </cell>
          <cell r="CJ727">
            <v>0</v>
          </cell>
          <cell r="CK727">
            <v>0</v>
          </cell>
          <cell r="CL727">
            <v>0</v>
          </cell>
          <cell r="CM727">
            <v>0</v>
          </cell>
          <cell r="CN727">
            <v>0</v>
          </cell>
          <cell r="CO727">
            <v>0</v>
          </cell>
          <cell r="CX727">
            <v>0</v>
          </cell>
          <cell r="CY727">
            <v>0</v>
          </cell>
          <cell r="DB727">
            <v>0</v>
          </cell>
          <cell r="DC727">
            <v>0</v>
          </cell>
          <cell r="DJ727" t="str">
            <v>НКРКП</v>
          </cell>
          <cell r="DL727">
            <v>40816</v>
          </cell>
          <cell r="DM727">
            <v>89</v>
          </cell>
          <cell r="DT727">
            <v>656.35</v>
          </cell>
        </row>
        <row r="728">
          <cell r="W728">
            <v>473.48</v>
          </cell>
          <cell r="AF728">
            <v>39974</v>
          </cell>
          <cell r="AG728">
            <v>155</v>
          </cell>
          <cell r="AH728">
            <v>378.79699248120301</v>
          </cell>
          <cell r="AM728">
            <v>199.5</v>
          </cell>
          <cell r="AO728">
            <v>94459.260000000009</v>
          </cell>
          <cell r="AQ728">
            <v>75570</v>
          </cell>
          <cell r="AU728">
            <v>0</v>
          </cell>
          <cell r="AW728">
            <v>0</v>
          </cell>
          <cell r="AY728">
            <v>60649.573419999993</v>
          </cell>
          <cell r="AZ728">
            <v>304.00788681704256</v>
          </cell>
          <cell r="BA728">
            <v>0</v>
          </cell>
          <cell r="BB728">
            <v>0</v>
          </cell>
          <cell r="BC728">
            <v>0</v>
          </cell>
          <cell r="BD728">
            <v>0</v>
          </cell>
          <cell r="BG728">
            <v>0</v>
          </cell>
          <cell r="BH728">
            <v>0</v>
          </cell>
          <cell r="BI728">
            <v>4580</v>
          </cell>
          <cell r="BJ728">
            <v>22.957393483709271</v>
          </cell>
          <cell r="BK728">
            <v>0</v>
          </cell>
          <cell r="BL728">
            <v>0</v>
          </cell>
          <cell r="BM728">
            <v>5860</v>
          </cell>
          <cell r="BN728">
            <v>29.373433583959901</v>
          </cell>
          <cell r="BO728">
            <v>0</v>
          </cell>
          <cell r="BP728">
            <v>0</v>
          </cell>
          <cell r="BY728">
            <v>761.34</v>
          </cell>
          <cell r="CF728">
            <v>27.786999999999999</v>
          </cell>
          <cell r="CG728">
            <v>2182.66</v>
          </cell>
          <cell r="CJ728">
            <v>0</v>
          </cell>
          <cell r="CK728">
            <v>0</v>
          </cell>
          <cell r="CL728">
            <v>0</v>
          </cell>
          <cell r="CM728">
            <v>0</v>
          </cell>
          <cell r="CN728">
            <v>0</v>
          </cell>
          <cell r="CO728">
            <v>0</v>
          </cell>
          <cell r="CX728">
            <v>0</v>
          </cell>
          <cell r="CY728">
            <v>0</v>
          </cell>
          <cell r="DB728">
            <v>0</v>
          </cell>
          <cell r="DC728">
            <v>0</v>
          </cell>
          <cell r="DJ728" t="str">
            <v>НКРКП</v>
          </cell>
          <cell r="DL728">
            <v>40816</v>
          </cell>
          <cell r="DM728">
            <v>89</v>
          </cell>
          <cell r="DT728">
            <v>692.08</v>
          </cell>
        </row>
        <row r="729">
          <cell r="W729">
            <v>251.91</v>
          </cell>
          <cell r="AF729" t="str">
            <v>25.12.2007</v>
          </cell>
          <cell r="AG729" t="str">
            <v>154; 173</v>
          </cell>
          <cell r="AH729">
            <v>251.91156945846896</v>
          </cell>
          <cell r="AM729">
            <v>69095</v>
          </cell>
          <cell r="AO729">
            <v>17405829.891732913</v>
          </cell>
          <cell r="AQ729">
            <v>17405829.891732913</v>
          </cell>
          <cell r="AU729">
            <v>14674311.1</v>
          </cell>
          <cell r="AW729">
            <v>0</v>
          </cell>
          <cell r="AY729">
            <v>0</v>
          </cell>
          <cell r="AZ729">
            <v>0</v>
          </cell>
          <cell r="BA729">
            <v>0</v>
          </cell>
          <cell r="BB729">
            <v>0</v>
          </cell>
          <cell r="BC729">
            <v>0</v>
          </cell>
          <cell r="BD729">
            <v>0</v>
          </cell>
          <cell r="BG729">
            <v>0</v>
          </cell>
          <cell r="BH729">
            <v>0</v>
          </cell>
          <cell r="BI729">
            <v>109848.9666136725</v>
          </cell>
          <cell r="BJ729">
            <v>1.589825119236884</v>
          </cell>
          <cell r="BK729">
            <v>0</v>
          </cell>
          <cell r="BL729">
            <v>0</v>
          </cell>
          <cell r="BM729">
            <v>1053874.0858505564</v>
          </cell>
          <cell r="BN729">
            <v>15.25253760547878</v>
          </cell>
          <cell r="BO729">
            <v>0</v>
          </cell>
          <cell r="BP729">
            <v>0</v>
          </cell>
          <cell r="BY729">
            <v>1264</v>
          </cell>
          <cell r="CF729">
            <v>0</v>
          </cell>
          <cell r="CG729">
            <v>0</v>
          </cell>
          <cell r="CJ729">
            <v>79420</v>
          </cell>
          <cell r="CK729">
            <v>184.76846008562075</v>
          </cell>
          <cell r="CL729">
            <v>214.51</v>
          </cell>
          <cell r="CM729">
            <v>0</v>
          </cell>
          <cell r="CN729">
            <v>0</v>
          </cell>
          <cell r="CO729">
            <v>0</v>
          </cell>
          <cell r="CX729">
            <v>0</v>
          </cell>
          <cell r="CY729">
            <v>0</v>
          </cell>
          <cell r="DB729">
            <v>0</v>
          </cell>
          <cell r="DC729">
            <v>0</v>
          </cell>
          <cell r="DJ729">
            <v>0</v>
          </cell>
          <cell r="DL729" t="str">
            <v>Рішення Новояворівської міськради від 03.09.2008, №619, Постанова НКРЕ від 04.07.2013 №869</v>
          </cell>
          <cell r="DM729" t="str">
            <v>869</v>
          </cell>
          <cell r="DO729" t="str">
            <v>тариф на теплову енергію</v>
          </cell>
          <cell r="DT729">
            <v>278.98</v>
          </cell>
        </row>
        <row r="730">
          <cell r="W730">
            <v>453.75</v>
          </cell>
          <cell r="AF730" t="str">
            <v>25.12.2007</v>
          </cell>
          <cell r="AG730" t="str">
            <v>154; 174</v>
          </cell>
          <cell r="AH730">
            <v>451.83829790129607</v>
          </cell>
          <cell r="AM730">
            <v>9159</v>
          </cell>
          <cell r="AO730">
            <v>4155896.25</v>
          </cell>
          <cell r="AQ730">
            <v>4138386.9704779708</v>
          </cell>
          <cell r="AU730">
            <v>3776315.7899999996</v>
          </cell>
          <cell r="AW730">
            <v>0</v>
          </cell>
          <cell r="AY730">
            <v>0</v>
          </cell>
          <cell r="AZ730">
            <v>0</v>
          </cell>
          <cell r="BA730">
            <v>0</v>
          </cell>
          <cell r="BB730">
            <v>0</v>
          </cell>
          <cell r="BC730">
            <v>0</v>
          </cell>
          <cell r="BD730">
            <v>0</v>
          </cell>
          <cell r="BG730">
            <v>0</v>
          </cell>
          <cell r="BH730">
            <v>0</v>
          </cell>
          <cell r="BI730">
            <v>14561.20826709062</v>
          </cell>
          <cell r="BJ730">
            <v>1.589825119236884</v>
          </cell>
          <cell r="BK730">
            <v>0</v>
          </cell>
          <cell r="BL730">
            <v>0</v>
          </cell>
          <cell r="BM730">
            <v>139697.99192858016</v>
          </cell>
          <cell r="BN730">
            <v>15.252537605478782</v>
          </cell>
          <cell r="BO730">
            <v>0</v>
          </cell>
          <cell r="BP730">
            <v>0</v>
          </cell>
          <cell r="BY730">
            <v>1264</v>
          </cell>
          <cell r="CF730">
            <v>0</v>
          </cell>
          <cell r="CG730">
            <v>0</v>
          </cell>
          <cell r="CJ730">
            <v>10526.888520710059</v>
          </cell>
          <cell r="CK730">
            <v>358.73048171552972</v>
          </cell>
          <cell r="CL730">
            <v>620.66</v>
          </cell>
          <cell r="CM730">
            <v>0</v>
          </cell>
          <cell r="CN730">
            <v>0</v>
          </cell>
          <cell r="CO730">
            <v>0</v>
          </cell>
          <cell r="CX730">
            <v>0</v>
          </cell>
          <cell r="CY730">
            <v>0</v>
          </cell>
          <cell r="DB730">
            <v>0</v>
          </cell>
          <cell r="DC730">
            <v>0</v>
          </cell>
          <cell r="DJ730" t="str">
            <v>МОС</v>
          </cell>
          <cell r="DL730" t="str">
            <v>Рішення Новояворівської міськради від 09.04.2008 №296, Постанова НКРЕ від 04.07.2013 №869</v>
          </cell>
          <cell r="DM730" t="str">
            <v>869</v>
          </cell>
          <cell r="DT730">
            <v>647.57000000000005</v>
          </cell>
        </row>
        <row r="731">
          <cell r="W731">
            <v>453.75</v>
          </cell>
          <cell r="AF731" t="str">
            <v>25.12.2007</v>
          </cell>
          <cell r="AG731" t="str">
            <v>154; 174</v>
          </cell>
          <cell r="AH731">
            <v>451.84129345538099</v>
          </cell>
          <cell r="AM731">
            <v>3516</v>
          </cell>
          <cell r="AO731">
            <v>1595385</v>
          </cell>
          <cell r="AQ731">
            <v>1588673.9877891196</v>
          </cell>
          <cell r="AU731">
            <v>1449680.4</v>
          </cell>
          <cell r="AW731">
            <v>0</v>
          </cell>
          <cell r="AY731">
            <v>0</v>
          </cell>
          <cell r="AZ731">
            <v>0</v>
          </cell>
          <cell r="BA731">
            <v>0</v>
          </cell>
          <cell r="BB731">
            <v>0</v>
          </cell>
          <cell r="BC731">
            <v>0</v>
          </cell>
          <cell r="BD731">
            <v>0</v>
          </cell>
          <cell r="BG731">
            <v>0</v>
          </cell>
          <cell r="BH731">
            <v>0</v>
          </cell>
          <cell r="BI731">
            <v>5589.8251192368843</v>
          </cell>
          <cell r="BJ731">
            <v>1.589825119236884</v>
          </cell>
          <cell r="BK731">
            <v>0</v>
          </cell>
          <cell r="BL731">
            <v>0</v>
          </cell>
          <cell r="BM731">
            <v>53627.922220863402</v>
          </cell>
          <cell r="BN731">
            <v>15.252537605478784</v>
          </cell>
          <cell r="BO731">
            <v>0</v>
          </cell>
          <cell r="BP731">
            <v>0</v>
          </cell>
          <cell r="BY731">
            <v>1264</v>
          </cell>
          <cell r="CF731">
            <v>0</v>
          </cell>
          <cell r="CG731">
            <v>0</v>
          </cell>
          <cell r="CJ731">
            <v>4041.1114792899407</v>
          </cell>
          <cell r="CK731">
            <v>358.73308802030914</v>
          </cell>
          <cell r="CL731">
            <v>620.66</v>
          </cell>
          <cell r="CM731">
            <v>0</v>
          </cell>
          <cell r="CN731">
            <v>0</v>
          </cell>
          <cell r="CO731">
            <v>0</v>
          </cell>
          <cell r="CX731">
            <v>0</v>
          </cell>
          <cell r="CY731">
            <v>0</v>
          </cell>
          <cell r="DB731">
            <v>0</v>
          </cell>
          <cell r="DC731">
            <v>0</v>
          </cell>
          <cell r="DJ731" t="str">
            <v>МОС</v>
          </cell>
          <cell r="DL731" t="str">
            <v>Рішення Новояворівської міськради від 09.04.2008 №296, Постанова НКРЕ від 04.07.2013 №869</v>
          </cell>
          <cell r="DM731" t="str">
            <v>869</v>
          </cell>
          <cell r="DT731">
            <v>647.57000000000005</v>
          </cell>
        </row>
        <row r="732">
          <cell r="W732">
            <v>199.85</v>
          </cell>
          <cell r="AF732">
            <v>39675</v>
          </cell>
          <cell r="AG732">
            <v>643</v>
          </cell>
          <cell r="AH732">
            <v>181.69275929549903</v>
          </cell>
          <cell r="AM732">
            <v>51100</v>
          </cell>
          <cell r="AO732">
            <v>10212335</v>
          </cell>
          <cell r="AQ732">
            <v>9284500</v>
          </cell>
          <cell r="AU732">
            <v>0</v>
          </cell>
          <cell r="AW732">
            <v>0</v>
          </cell>
          <cell r="AY732">
            <v>6121899.9999999991</v>
          </cell>
          <cell r="AZ732">
            <v>119.80234833659489</v>
          </cell>
          <cell r="BA732">
            <v>0</v>
          </cell>
          <cell r="BB732">
            <v>0</v>
          </cell>
          <cell r="BC732">
            <v>0</v>
          </cell>
          <cell r="BD732">
            <v>0</v>
          </cell>
          <cell r="BG732">
            <v>0</v>
          </cell>
          <cell r="BH732">
            <v>0</v>
          </cell>
          <cell r="BI732">
            <v>934200</v>
          </cell>
          <cell r="BJ732">
            <v>18.281800391389432</v>
          </cell>
          <cell r="BK732">
            <v>0</v>
          </cell>
          <cell r="BL732">
            <v>0</v>
          </cell>
          <cell r="BM732">
            <v>1690700</v>
          </cell>
          <cell r="BN732">
            <v>33.086105675146769</v>
          </cell>
          <cell r="BO732">
            <v>0</v>
          </cell>
          <cell r="BP732">
            <v>0</v>
          </cell>
          <cell r="BY732">
            <v>1585.65</v>
          </cell>
          <cell r="CF732">
            <v>8417.1001090308619</v>
          </cell>
          <cell r="CG732">
            <v>727.31700000000001</v>
          </cell>
          <cell r="CJ732">
            <v>0</v>
          </cell>
          <cell r="CK732">
            <v>0</v>
          </cell>
          <cell r="CL732">
            <v>0</v>
          </cell>
          <cell r="CM732">
            <v>0</v>
          </cell>
          <cell r="CN732">
            <v>0</v>
          </cell>
          <cell r="CO732">
            <v>0</v>
          </cell>
          <cell r="CX732">
            <v>0</v>
          </cell>
          <cell r="CY732">
            <v>0</v>
          </cell>
          <cell r="DB732">
            <v>0</v>
          </cell>
          <cell r="DC732">
            <v>0</v>
          </cell>
          <cell r="DJ732" t="str">
            <v>МОС</v>
          </cell>
          <cell r="DL732">
            <v>40436</v>
          </cell>
          <cell r="DM732">
            <v>257</v>
          </cell>
          <cell r="DO732" t="str">
            <v>тариф на теплову енергію</v>
          </cell>
          <cell r="DT732">
            <v>281.29000000000002</v>
          </cell>
        </row>
        <row r="733">
          <cell r="W733">
            <v>564.71</v>
          </cell>
          <cell r="AF733">
            <v>40434</v>
          </cell>
          <cell r="AG733">
            <v>1638</v>
          </cell>
          <cell r="AH733">
            <v>491.04618656943177</v>
          </cell>
          <cell r="AM733">
            <v>6582</v>
          </cell>
          <cell r="AO733">
            <v>3716921.22</v>
          </cell>
          <cell r="AQ733">
            <v>3232066</v>
          </cell>
          <cell r="AU733">
            <v>0</v>
          </cell>
          <cell r="AW733">
            <v>0</v>
          </cell>
          <cell r="AY733">
            <v>2620615</v>
          </cell>
          <cell r="AZ733">
            <v>398.14873898511092</v>
          </cell>
          <cell r="BA733">
            <v>0</v>
          </cell>
          <cell r="BB733">
            <v>0</v>
          </cell>
          <cell r="BC733">
            <v>0</v>
          </cell>
          <cell r="BD733">
            <v>0</v>
          </cell>
          <cell r="BG733">
            <v>0</v>
          </cell>
          <cell r="BH733">
            <v>0</v>
          </cell>
          <cell r="BI733">
            <v>190616</v>
          </cell>
          <cell r="BJ733">
            <v>28.96019446976603</v>
          </cell>
          <cell r="BK733">
            <v>0</v>
          </cell>
          <cell r="BL733">
            <v>0</v>
          </cell>
          <cell r="BM733">
            <v>345686</v>
          </cell>
          <cell r="BN733">
            <v>52.519902765116989</v>
          </cell>
          <cell r="BO733">
            <v>0</v>
          </cell>
          <cell r="BP733">
            <v>0</v>
          </cell>
          <cell r="BY733">
            <v>2683.33</v>
          </cell>
          <cell r="CF733">
            <v>1063.1556954733178</v>
          </cell>
          <cell r="CG733">
            <v>2464.94</v>
          </cell>
          <cell r="CJ733">
            <v>0</v>
          </cell>
          <cell r="CK733">
            <v>0</v>
          </cell>
          <cell r="CL733">
            <v>0</v>
          </cell>
          <cell r="CM733">
            <v>0</v>
          </cell>
          <cell r="CN733">
            <v>0</v>
          </cell>
          <cell r="CO733">
            <v>0</v>
          </cell>
          <cell r="CX733">
            <v>0</v>
          </cell>
          <cell r="CY733">
            <v>0</v>
          </cell>
          <cell r="DB733">
            <v>0</v>
          </cell>
          <cell r="DC733">
            <v>0</v>
          </cell>
          <cell r="DJ733" t="str">
            <v>НКРКП</v>
          </cell>
          <cell r="DL733">
            <v>40942</v>
          </cell>
          <cell r="DM733">
            <v>39</v>
          </cell>
          <cell r="DT733">
            <v>794.05</v>
          </cell>
        </row>
        <row r="734">
          <cell r="W734">
            <v>638.37</v>
          </cell>
          <cell r="AF734">
            <v>40434</v>
          </cell>
          <cell r="AG734">
            <v>1638</v>
          </cell>
          <cell r="AH734">
            <v>491.04634017904158</v>
          </cell>
          <cell r="AM734">
            <v>1899</v>
          </cell>
          <cell r="AO734">
            <v>1212264.6300000001</v>
          </cell>
          <cell r="AQ734">
            <v>932497</v>
          </cell>
          <cell r="AU734">
            <v>0</v>
          </cell>
          <cell r="AW734">
            <v>0</v>
          </cell>
          <cell r="AY734">
            <v>756085</v>
          </cell>
          <cell r="AZ734">
            <v>398.14902580305426</v>
          </cell>
          <cell r="BA734">
            <v>0</v>
          </cell>
          <cell r="BB734">
            <v>0</v>
          </cell>
          <cell r="BC734">
            <v>0</v>
          </cell>
          <cell r="BD734">
            <v>0</v>
          </cell>
          <cell r="BG734">
            <v>0</v>
          </cell>
          <cell r="BH734">
            <v>0</v>
          </cell>
          <cell r="BI734">
            <v>54995</v>
          </cell>
          <cell r="BJ734">
            <v>28.959978936282255</v>
          </cell>
          <cell r="BK734">
            <v>0</v>
          </cell>
          <cell r="BL734">
            <v>0</v>
          </cell>
          <cell r="BM734">
            <v>99735</v>
          </cell>
          <cell r="BN734">
            <v>52.519747235387044</v>
          </cell>
          <cell r="BO734">
            <v>0</v>
          </cell>
          <cell r="BP734">
            <v>0</v>
          </cell>
          <cell r="BY734">
            <v>2683.33</v>
          </cell>
          <cell r="CF734">
            <v>306.73566090858196</v>
          </cell>
          <cell r="CG734">
            <v>2464.94</v>
          </cell>
          <cell r="CJ734">
            <v>0</v>
          </cell>
          <cell r="CK734">
            <v>0</v>
          </cell>
          <cell r="CL734">
            <v>0</v>
          </cell>
          <cell r="CM734">
            <v>0</v>
          </cell>
          <cell r="CN734">
            <v>0</v>
          </cell>
          <cell r="CO734">
            <v>0</v>
          </cell>
          <cell r="CX734">
            <v>0</v>
          </cell>
          <cell r="CY734">
            <v>0</v>
          </cell>
          <cell r="DB734">
            <v>0</v>
          </cell>
          <cell r="DC734">
            <v>0</v>
          </cell>
          <cell r="DJ734" t="str">
            <v>НКРКП</v>
          </cell>
          <cell r="DL734">
            <v>40942</v>
          </cell>
          <cell r="DM734">
            <v>39</v>
          </cell>
          <cell r="DT734">
            <v>794.05</v>
          </cell>
        </row>
        <row r="735">
          <cell r="W735">
            <v>251.48333333333335</v>
          </cell>
          <cell r="AF735">
            <v>39430</v>
          </cell>
          <cell r="AG735">
            <v>0</v>
          </cell>
          <cell r="AH735">
            <v>249.12999999999997</v>
          </cell>
          <cell r="AM735">
            <v>79638</v>
          </cell>
          <cell r="AO735">
            <v>20027629.700000003</v>
          </cell>
          <cell r="AQ735">
            <v>19840214.939999998</v>
          </cell>
          <cell r="AU735">
            <v>17145265.02</v>
          </cell>
          <cell r="AW735">
            <v>0</v>
          </cell>
          <cell r="AY735">
            <v>0</v>
          </cell>
          <cell r="AZ735">
            <v>0</v>
          </cell>
          <cell r="BA735">
            <v>0</v>
          </cell>
          <cell r="BB735">
            <v>0</v>
          </cell>
          <cell r="BC735">
            <v>0</v>
          </cell>
          <cell r="BD735">
            <v>0</v>
          </cell>
          <cell r="BG735">
            <v>0</v>
          </cell>
          <cell r="BH735">
            <v>0</v>
          </cell>
          <cell r="BI735">
            <v>112289.57999999999</v>
          </cell>
          <cell r="BJ735">
            <v>1.41</v>
          </cell>
          <cell r="BK735">
            <v>0</v>
          </cell>
          <cell r="BL735">
            <v>0</v>
          </cell>
          <cell r="BM735">
            <v>1036886.76</v>
          </cell>
          <cell r="BN735">
            <v>13.02</v>
          </cell>
          <cell r="BO735">
            <v>0</v>
          </cell>
          <cell r="BP735">
            <v>0</v>
          </cell>
          <cell r="BY735">
            <v>927</v>
          </cell>
          <cell r="CF735">
            <v>0</v>
          </cell>
          <cell r="CG735">
            <v>0</v>
          </cell>
          <cell r="CJ735">
            <v>91538</v>
          </cell>
          <cell r="CK735">
            <v>187.30215888483471</v>
          </cell>
          <cell r="CL735">
            <v>192.77</v>
          </cell>
          <cell r="CM735">
            <v>0</v>
          </cell>
          <cell r="CN735">
            <v>0</v>
          </cell>
          <cell r="CO735">
            <v>0</v>
          </cell>
          <cell r="CX735">
            <v>0</v>
          </cell>
          <cell r="CY735">
            <v>0</v>
          </cell>
          <cell r="DB735">
            <v>0</v>
          </cell>
          <cell r="DC735">
            <v>0</v>
          </cell>
          <cell r="DJ735">
            <v>0</v>
          </cell>
          <cell r="DL735" t="str">
            <v>Рішення Новороздільської міської ради від 11.10.2006 №447 (постачання) та від 14.12.2007 №540 (транспортування), Постанова НКРЕ від 26.12.2012 №1754</v>
          </cell>
          <cell r="DM735" t="str">
            <v>1754</v>
          </cell>
          <cell r="DO735" t="str">
            <v>тариф на теплову енергію</v>
          </cell>
          <cell r="DT735">
            <v>244.2</v>
          </cell>
        </row>
        <row r="736">
          <cell r="W736">
            <v>469.41666700000002</v>
          </cell>
          <cell r="AF736">
            <v>39430</v>
          </cell>
          <cell r="AG736">
            <v>0</v>
          </cell>
          <cell r="AH736">
            <v>465.42</v>
          </cell>
          <cell r="AM736">
            <v>8127</v>
          </cell>
          <cell r="AO736">
            <v>3814949.2527090004</v>
          </cell>
          <cell r="AQ736">
            <v>3782468.3400000003</v>
          </cell>
          <cell r="AU736">
            <v>3507450.66</v>
          </cell>
          <cell r="AW736">
            <v>0</v>
          </cell>
          <cell r="AY736">
            <v>0</v>
          </cell>
          <cell r="AZ736">
            <v>0</v>
          </cell>
          <cell r="BA736">
            <v>0</v>
          </cell>
          <cell r="BB736">
            <v>0</v>
          </cell>
          <cell r="BC736">
            <v>0</v>
          </cell>
          <cell r="BD736">
            <v>0</v>
          </cell>
          <cell r="BG736">
            <v>0</v>
          </cell>
          <cell r="BH736">
            <v>0</v>
          </cell>
          <cell r="BI736">
            <v>11459.07</v>
          </cell>
          <cell r="BJ736">
            <v>1.41</v>
          </cell>
          <cell r="BK736">
            <v>0</v>
          </cell>
          <cell r="BL736">
            <v>0</v>
          </cell>
          <cell r="BM736">
            <v>105813.54000000001</v>
          </cell>
          <cell r="BN736">
            <v>13.020000000000001</v>
          </cell>
          <cell r="BO736">
            <v>0</v>
          </cell>
          <cell r="BP736">
            <v>0</v>
          </cell>
          <cell r="BY736">
            <v>927</v>
          </cell>
          <cell r="CF736">
            <v>0</v>
          </cell>
          <cell r="CG736">
            <v>0</v>
          </cell>
          <cell r="CJ736">
            <v>9341.5490654205605</v>
          </cell>
          <cell r="CK736">
            <v>375.4677768576376</v>
          </cell>
          <cell r="CL736">
            <v>626.94000000000005</v>
          </cell>
          <cell r="CM736">
            <v>0</v>
          </cell>
          <cell r="CN736">
            <v>0</v>
          </cell>
          <cell r="CO736">
            <v>0</v>
          </cell>
          <cell r="CX736">
            <v>0</v>
          </cell>
          <cell r="CY736">
            <v>0</v>
          </cell>
          <cell r="DB736">
            <v>0</v>
          </cell>
          <cell r="DC736">
            <v>0</v>
          </cell>
          <cell r="DJ736" t="str">
            <v>МОС</v>
          </cell>
          <cell r="DL736" t="str">
            <v>Рішення Новороздільської міської ради від 11.10.2006 №447 (постачання) та від 14.12.2007 №540 (транспортування), Постанова НКРЕ від 04.07.2013 №866</v>
          </cell>
          <cell r="DM736" t="str">
            <v>866</v>
          </cell>
          <cell r="DT736">
            <v>632.03</v>
          </cell>
        </row>
        <row r="737">
          <cell r="W737">
            <v>472.24166700000001</v>
          </cell>
          <cell r="AF737">
            <v>39430</v>
          </cell>
          <cell r="AG737">
            <v>0</v>
          </cell>
          <cell r="AH737">
            <v>465.42000000000007</v>
          </cell>
          <cell r="AM737">
            <v>3429</v>
          </cell>
          <cell r="AO737">
            <v>1619316.6761430001</v>
          </cell>
          <cell r="AQ737">
            <v>1595925.1800000002</v>
          </cell>
          <cell r="AU737">
            <v>1479887.82</v>
          </cell>
          <cell r="AW737">
            <v>0</v>
          </cell>
          <cell r="AY737">
            <v>0</v>
          </cell>
          <cell r="AZ737">
            <v>0</v>
          </cell>
          <cell r="BA737">
            <v>0</v>
          </cell>
          <cell r="BB737">
            <v>0</v>
          </cell>
          <cell r="BC737">
            <v>0</v>
          </cell>
          <cell r="BD737">
            <v>0</v>
          </cell>
          <cell r="BG737">
            <v>0</v>
          </cell>
          <cell r="BH737">
            <v>0</v>
          </cell>
          <cell r="BI737">
            <v>4834.8899999999994</v>
          </cell>
          <cell r="BJ737">
            <v>1.41</v>
          </cell>
          <cell r="BK737">
            <v>0</v>
          </cell>
          <cell r="BL737">
            <v>0</v>
          </cell>
          <cell r="BM737">
            <v>44645.580000000009</v>
          </cell>
          <cell r="BN737">
            <v>13.020000000000003</v>
          </cell>
          <cell r="BO737">
            <v>0</v>
          </cell>
          <cell r="BP737">
            <v>0</v>
          </cell>
          <cell r="BY737">
            <v>927</v>
          </cell>
          <cell r="CF737">
            <v>0</v>
          </cell>
          <cell r="CG737">
            <v>0</v>
          </cell>
          <cell r="CJ737">
            <v>3941.4509345794395</v>
          </cell>
          <cell r="CK737">
            <v>375.4677768576376</v>
          </cell>
          <cell r="CL737">
            <v>626.94000000000005</v>
          </cell>
          <cell r="CM737">
            <v>0</v>
          </cell>
          <cell r="CN737">
            <v>0</v>
          </cell>
          <cell r="CO737">
            <v>0</v>
          </cell>
          <cell r="CX737">
            <v>0</v>
          </cell>
          <cell r="CY737">
            <v>0</v>
          </cell>
          <cell r="DB737">
            <v>0</v>
          </cell>
          <cell r="DC737">
            <v>0</v>
          </cell>
          <cell r="DJ737" t="str">
            <v>МОС</v>
          </cell>
          <cell r="DL737" t="str">
            <v>Рішення Новороздільської міської ради від 11.10.2006 №447 (постачання) та від 14.12.2007 №540 (транспортування), Постанова НКРЕ від 04.07.2013 №866</v>
          </cell>
          <cell r="DM737" t="str">
            <v>866</v>
          </cell>
          <cell r="DT737">
            <v>634.85</v>
          </cell>
        </row>
        <row r="738">
          <cell r="W738">
            <v>210.04</v>
          </cell>
          <cell r="AF738">
            <v>39714</v>
          </cell>
          <cell r="AG738">
            <v>452</v>
          </cell>
          <cell r="AH738">
            <v>197.21888582533057</v>
          </cell>
          <cell r="AM738">
            <v>10873.34</v>
          </cell>
          <cell r="AO738">
            <v>2283836.3336</v>
          </cell>
          <cell r="AQ738">
            <v>2144428</v>
          </cell>
          <cell r="AU738">
            <v>0</v>
          </cell>
          <cell r="AW738">
            <v>0</v>
          </cell>
          <cell r="AY738">
            <v>1107460.48248</v>
          </cell>
          <cell r="AZ738">
            <v>101.85099357511123</v>
          </cell>
          <cell r="BA738">
            <v>0</v>
          </cell>
          <cell r="BB738">
            <v>0</v>
          </cell>
          <cell r="BC738">
            <v>0</v>
          </cell>
          <cell r="BD738">
            <v>0</v>
          </cell>
          <cell r="BG738">
            <v>0</v>
          </cell>
          <cell r="BH738">
            <v>0</v>
          </cell>
          <cell r="BI738">
            <v>92681</v>
          </cell>
          <cell r="BJ738">
            <v>8.5236918922796487</v>
          </cell>
          <cell r="BK738">
            <v>0</v>
          </cell>
          <cell r="BL738">
            <v>0</v>
          </cell>
          <cell r="BM738">
            <v>797001</v>
          </cell>
          <cell r="BN738">
            <v>73.298636849394939</v>
          </cell>
          <cell r="BO738">
            <v>0</v>
          </cell>
          <cell r="BP738">
            <v>0</v>
          </cell>
          <cell r="BY738">
            <v>2468</v>
          </cell>
          <cell r="CF738">
            <v>1631.1130000000001</v>
          </cell>
          <cell r="CG738">
            <v>678.96</v>
          </cell>
          <cell r="CJ738">
            <v>0</v>
          </cell>
          <cell r="CK738">
            <v>0</v>
          </cell>
          <cell r="CL738">
            <v>0</v>
          </cell>
          <cell r="CM738">
            <v>0</v>
          </cell>
          <cell r="CN738">
            <v>0</v>
          </cell>
          <cell r="CO738">
            <v>0</v>
          </cell>
          <cell r="CX738">
            <v>0</v>
          </cell>
          <cell r="CY738">
            <v>0</v>
          </cell>
          <cell r="DB738">
            <v>0</v>
          </cell>
          <cell r="DC738">
            <v>0</v>
          </cell>
          <cell r="DJ738" t="str">
            <v>МОС</v>
          </cell>
          <cell r="DL738">
            <v>40561</v>
          </cell>
          <cell r="DM738">
            <v>6</v>
          </cell>
          <cell r="DO738" t="str">
            <v>теплова енергія</v>
          </cell>
          <cell r="DT738">
            <v>262.55</v>
          </cell>
        </row>
        <row r="739">
          <cell r="W739">
            <v>754.76</v>
          </cell>
          <cell r="AF739">
            <v>40450</v>
          </cell>
          <cell r="AG739">
            <v>967</v>
          </cell>
          <cell r="AH739">
            <v>692.4405804852729</v>
          </cell>
          <cell r="AM739">
            <v>10769.61</v>
          </cell>
          <cell r="AO739">
            <v>8128470.8436000003</v>
          </cell>
          <cell r="AQ739">
            <v>7457315</v>
          </cell>
          <cell r="AU739">
            <v>0</v>
          </cell>
          <cell r="AW739">
            <v>0</v>
          </cell>
          <cell r="AY739">
            <v>3901309.8368000002</v>
          </cell>
          <cell r="AZ739">
            <v>362.25172840984959</v>
          </cell>
          <cell r="BA739">
            <v>0</v>
          </cell>
          <cell r="BB739">
            <v>0</v>
          </cell>
          <cell r="BC739">
            <v>0</v>
          </cell>
          <cell r="BD739">
            <v>0</v>
          </cell>
          <cell r="BG739">
            <v>0</v>
          </cell>
          <cell r="BH739">
            <v>0</v>
          </cell>
          <cell r="BI739">
            <v>149909</v>
          </cell>
          <cell r="BJ739">
            <v>13.919631258699246</v>
          </cell>
          <cell r="BK739">
            <v>0</v>
          </cell>
          <cell r="BL739">
            <v>0</v>
          </cell>
          <cell r="BM739">
            <v>2947264</v>
          </cell>
          <cell r="BN739">
            <v>273.66487737253249</v>
          </cell>
          <cell r="BO739">
            <v>0</v>
          </cell>
          <cell r="BP739">
            <v>0</v>
          </cell>
          <cell r="BY739">
            <v>3981</v>
          </cell>
          <cell r="CF739">
            <v>1582.72</v>
          </cell>
          <cell r="CG739">
            <v>2464.94</v>
          </cell>
          <cell r="CJ739">
            <v>0</v>
          </cell>
          <cell r="CK739">
            <v>0</v>
          </cell>
          <cell r="CL739">
            <v>0</v>
          </cell>
          <cell r="CM739">
            <v>0</v>
          </cell>
          <cell r="CN739">
            <v>0</v>
          </cell>
          <cell r="CO739">
            <v>0</v>
          </cell>
          <cell r="CX739">
            <v>0</v>
          </cell>
          <cell r="CY739">
            <v>0</v>
          </cell>
          <cell r="DB739">
            <v>0</v>
          </cell>
          <cell r="DC739">
            <v>0</v>
          </cell>
          <cell r="DJ739" t="str">
            <v>НКРКП</v>
          </cell>
          <cell r="DL739">
            <v>40942</v>
          </cell>
          <cell r="DM739">
            <v>44</v>
          </cell>
          <cell r="DT739">
            <v>969.34</v>
          </cell>
        </row>
        <row r="740">
          <cell r="W740">
            <v>816.74</v>
          </cell>
          <cell r="AF740">
            <v>40450</v>
          </cell>
          <cell r="AG740">
            <v>968</v>
          </cell>
          <cell r="AH740">
            <v>680.62486488946536</v>
          </cell>
          <cell r="AM740">
            <v>878.91</v>
          </cell>
          <cell r="AO740">
            <v>717840.9534</v>
          </cell>
          <cell r="AQ740">
            <v>598208</v>
          </cell>
          <cell r="AU740">
            <v>0</v>
          </cell>
          <cell r="AW740">
            <v>0</v>
          </cell>
          <cell r="AY740">
            <v>335544.88738000003</v>
          </cell>
          <cell r="AZ740">
            <v>381.77388740599156</v>
          </cell>
          <cell r="BA740">
            <v>0</v>
          </cell>
          <cell r="BB740">
            <v>0</v>
          </cell>
          <cell r="BC740">
            <v>0</v>
          </cell>
          <cell r="BD740">
            <v>0</v>
          </cell>
          <cell r="BG740">
            <v>0</v>
          </cell>
          <cell r="BH740">
            <v>0</v>
          </cell>
          <cell r="BI740">
            <v>17023</v>
          </cell>
          <cell r="BJ740">
            <v>19.368308472994961</v>
          </cell>
          <cell r="BK740">
            <v>0</v>
          </cell>
          <cell r="BL740">
            <v>0</v>
          </cell>
          <cell r="BM740">
            <v>210430</v>
          </cell>
          <cell r="BN740">
            <v>239.42155624580448</v>
          </cell>
          <cell r="BO740">
            <v>0</v>
          </cell>
          <cell r="BP740">
            <v>0</v>
          </cell>
          <cell r="BY740">
            <v>3981</v>
          </cell>
          <cell r="CF740">
            <v>136.12700000000001</v>
          </cell>
          <cell r="CG740">
            <v>2464.94</v>
          </cell>
          <cell r="CJ740">
            <v>0</v>
          </cell>
          <cell r="CK740">
            <v>0</v>
          </cell>
          <cell r="CL740">
            <v>0</v>
          </cell>
          <cell r="CM740">
            <v>0</v>
          </cell>
          <cell r="CN740">
            <v>0</v>
          </cell>
          <cell r="CO740">
            <v>0</v>
          </cell>
          <cell r="CX740">
            <v>0</v>
          </cell>
          <cell r="CY740">
            <v>0</v>
          </cell>
          <cell r="DB740">
            <v>0</v>
          </cell>
          <cell r="DC740">
            <v>0</v>
          </cell>
          <cell r="DJ740" t="str">
            <v>НКРКП</v>
          </cell>
          <cell r="DL740">
            <v>40942</v>
          </cell>
          <cell r="DM740">
            <v>44</v>
          </cell>
          <cell r="DT740">
            <v>999.9</v>
          </cell>
        </row>
        <row r="741">
          <cell r="W741">
            <v>338.77</v>
          </cell>
          <cell r="AF741">
            <v>39892</v>
          </cell>
          <cell r="AG741">
            <v>1560</v>
          </cell>
          <cell r="AH741">
            <v>397.68</v>
          </cell>
          <cell r="AM741">
            <v>551.70000000000005</v>
          </cell>
          <cell r="AO741">
            <v>186899.40900000001</v>
          </cell>
          <cell r="AQ741">
            <v>219400.05600000001</v>
          </cell>
          <cell r="AU741">
            <v>0</v>
          </cell>
          <cell r="AW741">
            <v>0</v>
          </cell>
          <cell r="AY741">
            <v>69859.525167</v>
          </cell>
          <cell r="AZ741">
            <v>126.62592924959216</v>
          </cell>
          <cell r="BA741">
            <v>0</v>
          </cell>
          <cell r="BB741">
            <v>0</v>
          </cell>
          <cell r="BC741">
            <v>0</v>
          </cell>
          <cell r="BD741">
            <v>0</v>
          </cell>
          <cell r="BG741">
            <v>0</v>
          </cell>
          <cell r="BH741">
            <v>0</v>
          </cell>
          <cell r="BI741">
            <v>20000</v>
          </cell>
          <cell r="BJ741">
            <v>36.251586006887798</v>
          </cell>
          <cell r="BK741">
            <v>0</v>
          </cell>
          <cell r="BL741">
            <v>0</v>
          </cell>
          <cell r="BM741">
            <v>80900</v>
          </cell>
          <cell r="BN741">
            <v>146.63766539786116</v>
          </cell>
          <cell r="BO741">
            <v>0</v>
          </cell>
          <cell r="BP741">
            <v>0</v>
          </cell>
          <cell r="BY741">
            <v>1870.83</v>
          </cell>
          <cell r="CF741">
            <v>96.051000000000002</v>
          </cell>
          <cell r="CG741">
            <v>727.31700000000001</v>
          </cell>
          <cell r="CJ741">
            <v>0</v>
          </cell>
          <cell r="CK741">
            <v>0</v>
          </cell>
          <cell r="CL741">
            <v>0</v>
          </cell>
          <cell r="CM741">
            <v>0</v>
          </cell>
          <cell r="CN741">
            <v>0</v>
          </cell>
          <cell r="CO741">
            <v>0</v>
          </cell>
          <cell r="CX741">
            <v>0</v>
          </cell>
          <cell r="CY741">
            <v>0</v>
          </cell>
          <cell r="DB741">
            <v>0</v>
          </cell>
          <cell r="DC741">
            <v>0</v>
          </cell>
          <cell r="DJ741" t="str">
            <v>НКРЕ</v>
          </cell>
          <cell r="DL741">
            <v>40526</v>
          </cell>
          <cell r="DM741">
            <v>1700</v>
          </cell>
          <cell r="DO741" t="str">
            <v>Тариф на теплову енергію</v>
          </cell>
          <cell r="DT741">
            <v>372.65</v>
          </cell>
        </row>
        <row r="742">
          <cell r="W742">
            <v>700.86</v>
          </cell>
          <cell r="AF742">
            <v>39892</v>
          </cell>
          <cell r="AG742">
            <v>1561</v>
          </cell>
          <cell r="AH742">
            <v>638.49</v>
          </cell>
          <cell r="AM742">
            <v>446.4</v>
          </cell>
          <cell r="AO742">
            <v>312863.90399999998</v>
          </cell>
          <cell r="AQ742">
            <v>285021.93599999999</v>
          </cell>
          <cell r="AU742">
            <v>0</v>
          </cell>
          <cell r="AW742">
            <v>0</v>
          </cell>
          <cell r="AY742">
            <v>166480.67424999998</v>
          </cell>
          <cell r="AZ742">
            <v>372.94057851702507</v>
          </cell>
          <cell r="BA742">
            <v>0</v>
          </cell>
          <cell r="BB742">
            <v>0</v>
          </cell>
          <cell r="BC742">
            <v>0</v>
          </cell>
          <cell r="BD742">
            <v>0</v>
          </cell>
          <cell r="BG742">
            <v>0</v>
          </cell>
          <cell r="BH742">
            <v>0</v>
          </cell>
          <cell r="BI742">
            <v>16200</v>
          </cell>
          <cell r="BJ742">
            <v>36.29032258064516</v>
          </cell>
          <cell r="BK742">
            <v>0</v>
          </cell>
          <cell r="BL742">
            <v>0</v>
          </cell>
          <cell r="BM742">
            <v>64700</v>
          </cell>
          <cell r="BN742">
            <v>144.93727598566309</v>
          </cell>
          <cell r="BO742">
            <v>0</v>
          </cell>
          <cell r="BP742">
            <v>0</v>
          </cell>
          <cell r="BY742">
            <v>1870.83</v>
          </cell>
          <cell r="CF742">
            <v>77.712999999999994</v>
          </cell>
          <cell r="CG742">
            <v>2142.25</v>
          </cell>
          <cell r="CJ742">
            <v>0</v>
          </cell>
          <cell r="CK742">
            <v>0</v>
          </cell>
          <cell r="CL742">
            <v>0</v>
          </cell>
          <cell r="CM742">
            <v>0</v>
          </cell>
          <cell r="CN742">
            <v>0</v>
          </cell>
          <cell r="CO742">
            <v>0</v>
          </cell>
          <cell r="CX742">
            <v>0</v>
          </cell>
          <cell r="CY742">
            <v>0</v>
          </cell>
          <cell r="DB742">
            <v>0</v>
          </cell>
          <cell r="DC742">
            <v>0</v>
          </cell>
          <cell r="DJ742" t="str">
            <v>НКРКП</v>
          </cell>
          <cell r="DL742">
            <v>40816</v>
          </cell>
          <cell r="DM742">
            <v>99</v>
          </cell>
          <cell r="DT742">
            <v>970.02</v>
          </cell>
        </row>
        <row r="743">
          <cell r="W743">
            <v>689.51</v>
          </cell>
          <cell r="AF743">
            <v>39892</v>
          </cell>
          <cell r="AG743">
            <v>1562</v>
          </cell>
          <cell r="AH743">
            <v>571.20000000000005</v>
          </cell>
          <cell r="AM743">
            <v>2.5</v>
          </cell>
          <cell r="AO743">
            <v>1723.7750000000001</v>
          </cell>
          <cell r="AQ743">
            <v>1428</v>
          </cell>
          <cell r="AU743">
            <v>0</v>
          </cell>
          <cell r="AW743">
            <v>0</v>
          </cell>
          <cell r="AY743">
            <v>914.74074999999993</v>
          </cell>
          <cell r="AZ743">
            <v>365.8963</v>
          </cell>
          <cell r="BA743">
            <v>0</v>
          </cell>
          <cell r="BB743">
            <v>0</v>
          </cell>
          <cell r="BC743">
            <v>0</v>
          </cell>
          <cell r="BD743">
            <v>0</v>
          </cell>
          <cell r="BG743">
            <v>0</v>
          </cell>
          <cell r="BH743">
            <v>0</v>
          </cell>
          <cell r="BI743">
            <v>100</v>
          </cell>
          <cell r="BJ743">
            <v>40</v>
          </cell>
          <cell r="BK743">
            <v>0</v>
          </cell>
          <cell r="BL743">
            <v>0</v>
          </cell>
          <cell r="BM743">
            <v>300</v>
          </cell>
          <cell r="BN743">
            <v>120</v>
          </cell>
          <cell r="BO743">
            <v>0</v>
          </cell>
          <cell r="BP743">
            <v>0</v>
          </cell>
          <cell r="BY743">
            <v>1870.83</v>
          </cell>
          <cell r="CF743">
            <v>0.42699999999999999</v>
          </cell>
          <cell r="CG743">
            <v>2142.25</v>
          </cell>
          <cell r="CJ743">
            <v>0</v>
          </cell>
          <cell r="CK743">
            <v>0</v>
          </cell>
          <cell r="CL743">
            <v>0</v>
          </cell>
          <cell r="CM743">
            <v>0</v>
          </cell>
          <cell r="CN743">
            <v>0</v>
          </cell>
          <cell r="CO743">
            <v>0</v>
          </cell>
          <cell r="CX743">
            <v>0</v>
          </cell>
          <cell r="CY743">
            <v>0</v>
          </cell>
          <cell r="DB743">
            <v>0</v>
          </cell>
          <cell r="DC743">
            <v>0</v>
          </cell>
          <cell r="DJ743" t="str">
            <v>НКРКП</v>
          </cell>
          <cell r="DL743">
            <v>40816</v>
          </cell>
          <cell r="DM743">
            <v>99</v>
          </cell>
          <cell r="DT743">
            <v>970.02</v>
          </cell>
        </row>
        <row r="744">
          <cell r="W744">
            <v>821.62</v>
          </cell>
          <cell r="AF744">
            <v>39892</v>
          </cell>
          <cell r="AG744">
            <v>0</v>
          </cell>
          <cell r="AH744">
            <v>831.40000000000009</v>
          </cell>
          <cell r="AM744">
            <v>186.1</v>
          </cell>
          <cell r="AO744">
            <v>152903.48199999999</v>
          </cell>
          <cell r="AQ744">
            <v>154723.54</v>
          </cell>
          <cell r="AU744">
            <v>0</v>
          </cell>
          <cell r="AW744">
            <v>0</v>
          </cell>
          <cell r="AY744">
            <v>59963.719749999997</v>
          </cell>
          <cell r="AZ744">
            <v>322.21235760343899</v>
          </cell>
          <cell r="BA744">
            <v>0</v>
          </cell>
          <cell r="BB744">
            <v>0</v>
          </cell>
          <cell r="BC744">
            <v>0</v>
          </cell>
          <cell r="BD744">
            <v>0</v>
          </cell>
          <cell r="BG744">
            <v>0</v>
          </cell>
          <cell r="BH744">
            <v>0</v>
          </cell>
          <cell r="BI744">
            <v>4500</v>
          </cell>
          <cell r="BJ744">
            <v>24.180548092423429</v>
          </cell>
          <cell r="BK744">
            <v>0</v>
          </cell>
          <cell r="BL744">
            <v>0</v>
          </cell>
          <cell r="BM744">
            <v>71000</v>
          </cell>
          <cell r="BN744">
            <v>381.51531434712524</v>
          </cell>
          <cell r="BO744">
            <v>0</v>
          </cell>
          <cell r="BP744">
            <v>0</v>
          </cell>
          <cell r="BY744">
            <v>1870.83</v>
          </cell>
          <cell r="CF744">
            <v>27.991</v>
          </cell>
          <cell r="CG744">
            <v>2142.25</v>
          </cell>
          <cell r="CJ744">
            <v>0</v>
          </cell>
          <cell r="CK744">
            <v>0</v>
          </cell>
          <cell r="CL744">
            <v>0</v>
          </cell>
          <cell r="CM744">
            <v>0</v>
          </cell>
          <cell r="CN744">
            <v>0</v>
          </cell>
          <cell r="CO744">
            <v>0</v>
          </cell>
          <cell r="CX744">
            <v>0</v>
          </cell>
          <cell r="CY744">
            <v>0</v>
          </cell>
          <cell r="DB744">
            <v>0</v>
          </cell>
          <cell r="DC744">
            <v>0</v>
          </cell>
          <cell r="DJ744" t="str">
            <v>НКРЕ</v>
          </cell>
          <cell r="DL744">
            <v>40816</v>
          </cell>
          <cell r="DM744">
            <v>99</v>
          </cell>
          <cell r="DT744">
            <v>999.9</v>
          </cell>
        </row>
        <row r="745">
          <cell r="W745">
            <v>778.95</v>
          </cell>
          <cell r="AF745">
            <v>39892</v>
          </cell>
          <cell r="AG745">
            <v>1564</v>
          </cell>
          <cell r="AH745">
            <v>792.73</v>
          </cell>
          <cell r="AM745">
            <v>204.6</v>
          </cell>
          <cell r="AO745">
            <v>159373.17000000001</v>
          </cell>
          <cell r="AQ745">
            <v>162192.55799999999</v>
          </cell>
          <cell r="AU745">
            <v>0</v>
          </cell>
          <cell r="AW745">
            <v>0</v>
          </cell>
          <cell r="AY745">
            <v>65185.566500000001</v>
          </cell>
          <cell r="AZ745">
            <v>318.60003176930599</v>
          </cell>
          <cell r="BA745">
            <v>0</v>
          </cell>
          <cell r="BB745">
            <v>0</v>
          </cell>
          <cell r="BC745">
            <v>0</v>
          </cell>
          <cell r="BD745">
            <v>0</v>
          </cell>
          <cell r="BG745">
            <v>0</v>
          </cell>
          <cell r="BH745">
            <v>0</v>
          </cell>
          <cell r="BI745">
            <v>2700</v>
          </cell>
          <cell r="BJ745">
            <v>13.196480938416423</v>
          </cell>
          <cell r="BK745">
            <v>0</v>
          </cell>
          <cell r="BL745">
            <v>0</v>
          </cell>
          <cell r="BM745">
            <v>73100</v>
          </cell>
          <cell r="BN745">
            <v>357.28250244379279</v>
          </cell>
          <cell r="BO745">
            <v>0</v>
          </cell>
          <cell r="BP745">
            <v>0</v>
          </cell>
          <cell r="BY745">
            <v>1870.83</v>
          </cell>
          <cell r="CF745">
            <v>30.385999999999999</v>
          </cell>
          <cell r="CG745">
            <v>2145.25</v>
          </cell>
          <cell r="CJ745">
            <v>0</v>
          </cell>
          <cell r="CK745">
            <v>0</v>
          </cell>
          <cell r="CL745">
            <v>0</v>
          </cell>
          <cell r="CM745">
            <v>0</v>
          </cell>
          <cell r="CN745">
            <v>0</v>
          </cell>
          <cell r="CO745">
            <v>0</v>
          </cell>
          <cell r="CX745">
            <v>0</v>
          </cell>
          <cell r="CY745">
            <v>0</v>
          </cell>
          <cell r="DB745">
            <v>0</v>
          </cell>
          <cell r="DC745">
            <v>0</v>
          </cell>
          <cell r="DJ745" t="str">
            <v>НКРЕ</v>
          </cell>
          <cell r="DL745">
            <v>40816</v>
          </cell>
          <cell r="DM745">
            <v>99</v>
          </cell>
          <cell r="DT745">
            <v>999.9</v>
          </cell>
        </row>
        <row r="746">
          <cell r="W746">
            <v>798.82</v>
          </cell>
          <cell r="AF746">
            <v>39892</v>
          </cell>
          <cell r="AG746">
            <v>1565</v>
          </cell>
          <cell r="AH746">
            <v>764.63</v>
          </cell>
          <cell r="AM746">
            <v>210</v>
          </cell>
          <cell r="AO746">
            <v>167752.20000000001</v>
          </cell>
          <cell r="AQ746">
            <v>160572.29999999999</v>
          </cell>
          <cell r="AU746">
            <v>0</v>
          </cell>
          <cell r="AW746">
            <v>0</v>
          </cell>
          <cell r="AY746">
            <v>70482.167250000013</v>
          </cell>
          <cell r="AZ746">
            <v>335.62936785714294</v>
          </cell>
          <cell r="BA746">
            <v>0</v>
          </cell>
          <cell r="BB746">
            <v>0</v>
          </cell>
          <cell r="BC746">
            <v>0</v>
          </cell>
          <cell r="BD746">
            <v>0</v>
          </cell>
          <cell r="BG746">
            <v>0</v>
          </cell>
          <cell r="BH746">
            <v>0</v>
          </cell>
          <cell r="BI746">
            <v>9100</v>
          </cell>
          <cell r="BJ746">
            <v>43.333333333333336</v>
          </cell>
          <cell r="BK746">
            <v>0</v>
          </cell>
          <cell r="BL746">
            <v>0</v>
          </cell>
          <cell r="BM746">
            <v>72600</v>
          </cell>
          <cell r="BN746">
            <v>345.71428571428572</v>
          </cell>
          <cell r="BO746">
            <v>0</v>
          </cell>
          <cell r="BP746">
            <v>0</v>
          </cell>
          <cell r="BY746">
            <v>1870.83</v>
          </cell>
          <cell r="CF746">
            <v>32.901000000000003</v>
          </cell>
          <cell r="CG746">
            <v>2142.25</v>
          </cell>
          <cell r="CJ746">
            <v>0</v>
          </cell>
          <cell r="CK746">
            <v>0</v>
          </cell>
          <cell r="CL746">
            <v>0</v>
          </cell>
          <cell r="CM746">
            <v>0</v>
          </cell>
          <cell r="CN746">
            <v>0</v>
          </cell>
          <cell r="CO746">
            <v>0</v>
          </cell>
          <cell r="CX746">
            <v>0</v>
          </cell>
          <cell r="CY746">
            <v>0</v>
          </cell>
          <cell r="DB746">
            <v>0</v>
          </cell>
          <cell r="DC746">
            <v>0</v>
          </cell>
          <cell r="DJ746" t="str">
            <v>НКРЕ</v>
          </cell>
          <cell r="DL746">
            <v>40816</v>
          </cell>
          <cell r="DM746">
            <v>99</v>
          </cell>
          <cell r="DT746">
            <v>999.9</v>
          </cell>
        </row>
        <row r="747">
          <cell r="W747">
            <v>261.1583333333333</v>
          </cell>
          <cell r="AF747">
            <v>39892</v>
          </cell>
          <cell r="AG747">
            <v>1557</v>
          </cell>
          <cell r="AH747">
            <v>278.67445476985</v>
          </cell>
          <cell r="AM747">
            <v>7892.7219999999998</v>
          </cell>
          <cell r="AO747">
            <v>2061250.122983333</v>
          </cell>
          <cell r="AQ747">
            <v>2199500</v>
          </cell>
          <cell r="AU747">
            <v>0</v>
          </cell>
          <cell r="AW747">
            <v>0</v>
          </cell>
          <cell r="AY747">
            <v>915230.98402199999</v>
          </cell>
          <cell r="AZ747">
            <v>115.95885222132492</v>
          </cell>
          <cell r="BA747">
            <v>0</v>
          </cell>
          <cell r="BB747">
            <v>0</v>
          </cell>
          <cell r="BC747">
            <v>0</v>
          </cell>
          <cell r="BD747">
            <v>0</v>
          </cell>
          <cell r="BG747">
            <v>0</v>
          </cell>
          <cell r="BH747">
            <v>0</v>
          </cell>
          <cell r="BI747">
            <v>136100</v>
          </cell>
          <cell r="BJ747">
            <v>17.243734164208494</v>
          </cell>
          <cell r="BK747">
            <v>0</v>
          </cell>
          <cell r="BL747">
            <v>0</v>
          </cell>
          <cell r="BM747">
            <v>820800</v>
          </cell>
          <cell r="BN747">
            <v>103.99454079340435</v>
          </cell>
          <cell r="BO747">
            <v>0</v>
          </cell>
          <cell r="BP747">
            <v>0</v>
          </cell>
          <cell r="BY747">
            <v>1870.83</v>
          </cell>
          <cell r="CF747">
            <v>1258.366</v>
          </cell>
          <cell r="CG747">
            <v>727.31700000000001</v>
          </cell>
          <cell r="CJ747">
            <v>0</v>
          </cell>
          <cell r="CK747">
            <v>0</v>
          </cell>
          <cell r="CL747">
            <v>0</v>
          </cell>
          <cell r="CM747">
            <v>0</v>
          </cell>
          <cell r="CN747">
            <v>0</v>
          </cell>
          <cell r="CO747">
            <v>0</v>
          </cell>
          <cell r="CX747">
            <v>0</v>
          </cell>
          <cell r="CY747">
            <v>0</v>
          </cell>
          <cell r="DB747">
            <v>0</v>
          </cell>
          <cell r="DC747">
            <v>0</v>
          </cell>
          <cell r="DJ747" t="str">
            <v>НКРЕ</v>
          </cell>
          <cell r="DL747">
            <v>40526</v>
          </cell>
          <cell r="DM747">
            <v>1700</v>
          </cell>
          <cell r="DO747" t="str">
            <v>Тариф на теплову енергію</v>
          </cell>
          <cell r="DT747">
            <v>287.27999999999997</v>
          </cell>
        </row>
        <row r="748">
          <cell r="W748">
            <v>604.85833333333335</v>
          </cell>
          <cell r="AF748">
            <v>39892</v>
          </cell>
          <cell r="AG748">
            <v>1558</v>
          </cell>
          <cell r="AH748">
            <v>504.50289963555434</v>
          </cell>
          <cell r="AM748">
            <v>3502.8539999999998</v>
          </cell>
          <cell r="AO748">
            <v>2118730.4323499999</v>
          </cell>
          <cell r="AQ748">
            <v>1767200</v>
          </cell>
          <cell r="AU748">
            <v>0</v>
          </cell>
          <cell r="AW748">
            <v>0</v>
          </cell>
          <cell r="AY748">
            <v>1205684.007</v>
          </cell>
          <cell r="AZ748">
            <v>344.2004739563796</v>
          </cell>
          <cell r="BA748">
            <v>0</v>
          </cell>
          <cell r="BB748">
            <v>0</v>
          </cell>
          <cell r="BC748">
            <v>0</v>
          </cell>
          <cell r="BD748">
            <v>0</v>
          </cell>
          <cell r="BG748">
            <v>0</v>
          </cell>
          <cell r="BH748">
            <v>0</v>
          </cell>
          <cell r="BI748">
            <v>60400</v>
          </cell>
          <cell r="BJ748">
            <v>17.243082355130987</v>
          </cell>
          <cell r="BK748">
            <v>0</v>
          </cell>
          <cell r="BL748">
            <v>0</v>
          </cell>
          <cell r="BM748">
            <v>391900</v>
          </cell>
          <cell r="BN748">
            <v>111.88019826118931</v>
          </cell>
          <cell r="BO748">
            <v>0</v>
          </cell>
          <cell r="BP748">
            <v>0</v>
          </cell>
          <cell r="BY748">
            <v>1870.83</v>
          </cell>
          <cell r="CF748">
            <v>562.81200000000001</v>
          </cell>
          <cell r="CG748">
            <v>2142.25</v>
          </cell>
          <cell r="CJ748">
            <v>0</v>
          </cell>
          <cell r="CK748">
            <v>0</v>
          </cell>
          <cell r="CL748">
            <v>0</v>
          </cell>
          <cell r="CM748">
            <v>0</v>
          </cell>
          <cell r="CN748">
            <v>0</v>
          </cell>
          <cell r="CO748">
            <v>0</v>
          </cell>
          <cell r="CX748">
            <v>0</v>
          </cell>
          <cell r="CY748">
            <v>0</v>
          </cell>
          <cell r="DB748">
            <v>0</v>
          </cell>
          <cell r="DC748">
            <v>0</v>
          </cell>
          <cell r="DJ748" t="str">
            <v>НКРЕ</v>
          </cell>
          <cell r="DL748">
            <v>40816</v>
          </cell>
          <cell r="DM748">
            <v>99</v>
          </cell>
          <cell r="DT748">
            <v>863.49</v>
          </cell>
        </row>
        <row r="749">
          <cell r="W749">
            <v>605.82000000000005</v>
          </cell>
          <cell r="AF749">
            <v>39892</v>
          </cell>
          <cell r="AG749">
            <v>1559</v>
          </cell>
          <cell r="AH749">
            <v>506.02466666863893</v>
          </cell>
          <cell r="AM749">
            <v>676.05399999999997</v>
          </cell>
          <cell r="AO749">
            <v>409567.03428000002</v>
          </cell>
          <cell r="AQ749">
            <v>342100</v>
          </cell>
          <cell r="AU749">
            <v>0</v>
          </cell>
          <cell r="AW749">
            <v>0</v>
          </cell>
          <cell r="AY749">
            <v>233344.58124999999</v>
          </cell>
          <cell r="AZ749">
            <v>345.15672009928198</v>
          </cell>
          <cell r="BA749">
            <v>0</v>
          </cell>
          <cell r="BB749">
            <v>0</v>
          </cell>
          <cell r="BC749">
            <v>0</v>
          </cell>
          <cell r="BD749">
            <v>0</v>
          </cell>
          <cell r="BG749">
            <v>0</v>
          </cell>
          <cell r="BH749">
            <v>0</v>
          </cell>
          <cell r="BI749">
            <v>11600</v>
          </cell>
          <cell r="BJ749">
            <v>17.15839267277466</v>
          </cell>
          <cell r="BK749">
            <v>0</v>
          </cell>
          <cell r="BL749">
            <v>0</v>
          </cell>
          <cell r="BM749">
            <v>75500</v>
          </cell>
          <cell r="BN749">
            <v>111.67746955124886</v>
          </cell>
          <cell r="BO749">
            <v>0</v>
          </cell>
          <cell r="BP749">
            <v>0</v>
          </cell>
          <cell r="BY749">
            <v>1870.83</v>
          </cell>
          <cell r="CF749">
            <v>108.925</v>
          </cell>
          <cell r="CG749">
            <v>2142.25</v>
          </cell>
          <cell r="CJ749">
            <v>0</v>
          </cell>
          <cell r="CK749">
            <v>0</v>
          </cell>
          <cell r="CL749">
            <v>0</v>
          </cell>
          <cell r="CM749">
            <v>0</v>
          </cell>
          <cell r="CN749">
            <v>0</v>
          </cell>
          <cell r="CO749">
            <v>0</v>
          </cell>
          <cell r="CX749">
            <v>0</v>
          </cell>
          <cell r="CY749">
            <v>0</v>
          </cell>
          <cell r="DB749">
            <v>0</v>
          </cell>
          <cell r="DC749">
            <v>0</v>
          </cell>
          <cell r="DJ749" t="str">
            <v>НКРЕ</v>
          </cell>
          <cell r="DL749">
            <v>40816</v>
          </cell>
          <cell r="DM749">
            <v>99</v>
          </cell>
          <cell r="DT749">
            <v>865.19</v>
          </cell>
        </row>
        <row r="750">
          <cell r="W750">
            <v>720.03</v>
          </cell>
          <cell r="AF750">
            <v>39892</v>
          </cell>
          <cell r="AG750">
            <v>1566</v>
          </cell>
          <cell r="AH750">
            <v>715.49</v>
          </cell>
          <cell r="AM750">
            <v>250.7</v>
          </cell>
          <cell r="AO750">
            <v>180511.52099999998</v>
          </cell>
          <cell r="AQ750">
            <v>179373.34299999999</v>
          </cell>
          <cell r="AU750">
            <v>0</v>
          </cell>
          <cell r="AW750">
            <v>0</v>
          </cell>
          <cell r="AY750">
            <v>84820.246500000008</v>
          </cell>
          <cell r="AZ750">
            <v>338.33365177502998</v>
          </cell>
          <cell r="BA750">
            <v>0</v>
          </cell>
          <cell r="BB750">
            <v>0</v>
          </cell>
          <cell r="BC750">
            <v>0</v>
          </cell>
          <cell r="BD750">
            <v>0</v>
          </cell>
          <cell r="BG750">
            <v>0</v>
          </cell>
          <cell r="BH750">
            <v>0</v>
          </cell>
          <cell r="BI750">
            <v>1300</v>
          </cell>
          <cell r="BJ750">
            <v>5.1854806541683285</v>
          </cell>
          <cell r="BK750">
            <v>0</v>
          </cell>
          <cell r="BL750">
            <v>0</v>
          </cell>
          <cell r="BM750">
            <v>74400</v>
          </cell>
          <cell r="BN750">
            <v>296.76904666932592</v>
          </cell>
          <cell r="BO750">
            <v>0</v>
          </cell>
          <cell r="BP750">
            <v>0</v>
          </cell>
          <cell r="BY750">
            <v>1870.83</v>
          </cell>
          <cell r="CF750">
            <v>39.594000000000001</v>
          </cell>
          <cell r="CG750">
            <v>2142.25</v>
          </cell>
          <cell r="CJ750">
            <v>0</v>
          </cell>
          <cell r="CK750">
            <v>0</v>
          </cell>
          <cell r="CL750">
            <v>0</v>
          </cell>
          <cell r="CM750">
            <v>0</v>
          </cell>
          <cell r="CN750">
            <v>0</v>
          </cell>
          <cell r="CO750">
            <v>0</v>
          </cell>
          <cell r="CX750">
            <v>0</v>
          </cell>
          <cell r="CY750">
            <v>0</v>
          </cell>
          <cell r="DB750">
            <v>0</v>
          </cell>
          <cell r="DC750">
            <v>0</v>
          </cell>
          <cell r="DJ750" t="str">
            <v>НКРЕ</v>
          </cell>
          <cell r="DL750">
            <v>40816</v>
          </cell>
          <cell r="DM750">
            <v>99</v>
          </cell>
          <cell r="DT750">
            <v>974.12</v>
          </cell>
        </row>
        <row r="751">
          <cell r="W751">
            <v>1204.76</v>
          </cell>
          <cell r="AF751">
            <v>40422</v>
          </cell>
          <cell r="AG751">
            <v>2211</v>
          </cell>
          <cell r="AH751">
            <v>1047.6199999999999</v>
          </cell>
          <cell r="AM751">
            <v>235.2</v>
          </cell>
          <cell r="AO751">
            <v>283359.55199999997</v>
          </cell>
          <cell r="AQ751">
            <v>246400.22399999996</v>
          </cell>
          <cell r="AU751">
            <v>0</v>
          </cell>
          <cell r="AW751">
            <v>0</v>
          </cell>
          <cell r="AY751">
            <v>87968.778720000002</v>
          </cell>
          <cell r="AZ751">
            <v>374.01691632653063</v>
          </cell>
          <cell r="BA751">
            <v>0</v>
          </cell>
          <cell r="BB751">
            <v>0</v>
          </cell>
          <cell r="BC751">
            <v>0</v>
          </cell>
          <cell r="BD751">
            <v>0</v>
          </cell>
          <cell r="BG751">
            <v>0</v>
          </cell>
          <cell r="BH751">
            <v>0</v>
          </cell>
          <cell r="BI751">
            <v>1500</v>
          </cell>
          <cell r="BJ751">
            <v>6.3775510204081636</v>
          </cell>
          <cell r="BK751">
            <v>0</v>
          </cell>
          <cell r="BL751">
            <v>0</v>
          </cell>
          <cell r="BM751">
            <v>97800</v>
          </cell>
          <cell r="BN751">
            <v>415.81632653061229</v>
          </cell>
          <cell r="BO751">
            <v>0</v>
          </cell>
          <cell r="BP751">
            <v>0</v>
          </cell>
          <cell r="BY751">
            <v>2531.5300000000002</v>
          </cell>
          <cell r="CF751">
            <v>35.688000000000002</v>
          </cell>
          <cell r="CG751">
            <v>2464.94</v>
          </cell>
          <cell r="CJ751">
            <v>0</v>
          </cell>
          <cell r="CK751">
            <v>0</v>
          </cell>
          <cell r="CL751">
            <v>0</v>
          </cell>
          <cell r="CM751">
            <v>0</v>
          </cell>
          <cell r="CN751">
            <v>0</v>
          </cell>
          <cell r="CO751">
            <v>0</v>
          </cell>
          <cell r="CX751">
            <v>0</v>
          </cell>
          <cell r="CY751">
            <v>0</v>
          </cell>
          <cell r="DB751">
            <v>0</v>
          </cell>
          <cell r="DC751">
            <v>0</v>
          </cell>
          <cell r="DJ751" t="str">
            <v>МОС</v>
          </cell>
          <cell r="DL751">
            <v>40458</v>
          </cell>
          <cell r="DM751">
            <v>0</v>
          </cell>
          <cell r="DT751">
            <v>1204.76</v>
          </cell>
        </row>
        <row r="752">
          <cell r="W752">
            <v>1451.47</v>
          </cell>
          <cell r="AF752">
            <v>40422</v>
          </cell>
          <cell r="AG752">
            <v>2212</v>
          </cell>
          <cell r="AH752">
            <v>1262.1199999999999</v>
          </cell>
          <cell r="AM752">
            <v>177.4</v>
          </cell>
          <cell r="AO752">
            <v>257490.77800000002</v>
          </cell>
          <cell r="AQ752">
            <v>223900.08799999999</v>
          </cell>
          <cell r="AU752">
            <v>0</v>
          </cell>
          <cell r="AW752">
            <v>0</v>
          </cell>
          <cell r="AY752">
            <v>73615.433099999995</v>
          </cell>
          <cell r="AZ752">
            <v>414.96861950394583</v>
          </cell>
          <cell r="BA752">
            <v>0</v>
          </cell>
          <cell r="BB752">
            <v>0</v>
          </cell>
          <cell r="BC752">
            <v>0</v>
          </cell>
          <cell r="BD752">
            <v>0</v>
          </cell>
          <cell r="BG752">
            <v>0</v>
          </cell>
          <cell r="BH752">
            <v>0</v>
          </cell>
          <cell r="BI752">
            <v>1500</v>
          </cell>
          <cell r="BJ752">
            <v>8.4554678692220975</v>
          </cell>
          <cell r="BK752">
            <v>0</v>
          </cell>
          <cell r="BL752">
            <v>0</v>
          </cell>
          <cell r="BM752">
            <v>90900</v>
          </cell>
          <cell r="BN752">
            <v>512.40135287485907</v>
          </cell>
          <cell r="BO752">
            <v>0</v>
          </cell>
          <cell r="BP752">
            <v>0</v>
          </cell>
          <cell r="BY752">
            <v>2531.5300000000002</v>
          </cell>
          <cell r="CF752">
            <v>29.864999999999998</v>
          </cell>
          <cell r="CG752">
            <v>2464.94</v>
          </cell>
          <cell r="CJ752">
            <v>0</v>
          </cell>
          <cell r="CK752">
            <v>0</v>
          </cell>
          <cell r="CL752">
            <v>0</v>
          </cell>
          <cell r="CM752">
            <v>0</v>
          </cell>
          <cell r="CN752">
            <v>0</v>
          </cell>
          <cell r="CO752">
            <v>0</v>
          </cell>
          <cell r="CX752">
            <v>0</v>
          </cell>
          <cell r="CY752">
            <v>0</v>
          </cell>
          <cell r="DB752">
            <v>0</v>
          </cell>
          <cell r="DC752">
            <v>0</v>
          </cell>
          <cell r="DJ752" t="str">
            <v>МОС</v>
          </cell>
          <cell r="DL752">
            <v>40458</v>
          </cell>
          <cell r="DM752">
            <v>0</v>
          </cell>
          <cell r="DT752">
            <v>1451.47</v>
          </cell>
        </row>
        <row r="753">
          <cell r="W753">
            <v>304.7</v>
          </cell>
          <cell r="AF753">
            <v>40455</v>
          </cell>
          <cell r="AG753">
            <v>2404</v>
          </cell>
          <cell r="AH753">
            <v>297.91181921870543</v>
          </cell>
          <cell r="AM753">
            <v>14028</v>
          </cell>
          <cell r="AO753">
            <v>4274331.5999999996</v>
          </cell>
          <cell r="AQ753">
            <v>4179107</v>
          </cell>
          <cell r="AU753">
            <v>0</v>
          </cell>
          <cell r="AW753">
            <v>0</v>
          </cell>
          <cell r="AY753">
            <v>2413182.9</v>
          </cell>
          <cell r="AZ753">
            <v>172.02615483319076</v>
          </cell>
          <cell r="BA753">
            <v>0</v>
          </cell>
          <cell r="BB753">
            <v>0</v>
          </cell>
          <cell r="BC753">
            <v>0</v>
          </cell>
          <cell r="BD753">
            <v>0</v>
          </cell>
          <cell r="BG753">
            <v>0</v>
          </cell>
          <cell r="BH753">
            <v>0</v>
          </cell>
          <cell r="BI753">
            <v>206015</v>
          </cell>
          <cell r="BJ753">
            <v>14.685985172512119</v>
          </cell>
          <cell r="BK753">
            <v>0</v>
          </cell>
          <cell r="BL753">
            <v>0</v>
          </cell>
          <cell r="BM753">
            <v>1277415</v>
          </cell>
          <cell r="BN753">
            <v>91.061804961505558</v>
          </cell>
          <cell r="BO753">
            <v>0</v>
          </cell>
          <cell r="BP753">
            <v>0</v>
          </cell>
          <cell r="BY753">
            <v>2791</v>
          </cell>
          <cell r="CF753">
            <v>2211.9</v>
          </cell>
          <cell r="CG753">
            <v>1091</v>
          </cell>
          <cell r="CJ753">
            <v>0</v>
          </cell>
          <cell r="CK753">
            <v>297.91000000000003</v>
          </cell>
          <cell r="CL753">
            <v>0</v>
          </cell>
          <cell r="CM753">
            <v>0</v>
          </cell>
          <cell r="CN753">
            <v>0</v>
          </cell>
          <cell r="CO753">
            <v>0</v>
          </cell>
          <cell r="CX753">
            <v>0</v>
          </cell>
          <cell r="CY753">
            <v>0</v>
          </cell>
          <cell r="DB753">
            <v>0</v>
          </cell>
          <cell r="DC753">
            <v>0</v>
          </cell>
          <cell r="DJ753" t="str">
            <v>МОС</v>
          </cell>
          <cell r="DL753">
            <v>40521</v>
          </cell>
          <cell r="DM753">
            <v>1</v>
          </cell>
          <cell r="DO753" t="str">
            <v>тариф на послугу теплопостачання</v>
          </cell>
          <cell r="DT753">
            <v>304.7</v>
          </cell>
        </row>
        <row r="754">
          <cell r="W754">
            <v>930.51</v>
          </cell>
          <cell r="AF754">
            <v>40765</v>
          </cell>
          <cell r="AG754">
            <v>2643</v>
          </cell>
          <cell r="AH754">
            <v>809.14292980671416</v>
          </cell>
          <cell r="AM754">
            <v>7864</v>
          </cell>
          <cell r="AO754">
            <v>7317530.6399999997</v>
          </cell>
          <cell r="AQ754">
            <v>6363100</v>
          </cell>
          <cell r="AU754">
            <v>0</v>
          </cell>
          <cell r="AW754">
            <v>0</v>
          </cell>
          <cell r="AY754">
            <v>4163800</v>
          </cell>
          <cell r="AZ754">
            <v>529.47609359104786</v>
          </cell>
          <cell r="BA754">
            <v>0</v>
          </cell>
          <cell r="BB754">
            <v>0</v>
          </cell>
          <cell r="BC754">
            <v>0</v>
          </cell>
          <cell r="BD754">
            <v>0</v>
          </cell>
          <cell r="BG754">
            <v>0</v>
          </cell>
          <cell r="BH754">
            <v>0</v>
          </cell>
          <cell r="BI754">
            <v>155100</v>
          </cell>
          <cell r="BJ754">
            <v>19.722787385554426</v>
          </cell>
          <cell r="BK754">
            <v>0</v>
          </cell>
          <cell r="BL754">
            <v>0</v>
          </cell>
          <cell r="BM754">
            <v>1734105</v>
          </cell>
          <cell r="BN754">
            <v>220.51182604272634</v>
          </cell>
          <cell r="BO754">
            <v>0</v>
          </cell>
          <cell r="BP754">
            <v>0</v>
          </cell>
          <cell r="BY754">
            <v>2791</v>
          </cell>
          <cell r="CF754">
            <v>1235.9267075693758</v>
          </cell>
          <cell r="CG754">
            <v>3368.97</v>
          </cell>
          <cell r="CJ754">
            <v>0</v>
          </cell>
          <cell r="CK754">
            <v>809.14</v>
          </cell>
          <cell r="CL754">
            <v>0</v>
          </cell>
          <cell r="CM754">
            <v>0</v>
          </cell>
          <cell r="CN754">
            <v>0</v>
          </cell>
          <cell r="CO754">
            <v>0</v>
          </cell>
          <cell r="CX754">
            <v>0</v>
          </cell>
          <cell r="CY754">
            <v>0</v>
          </cell>
          <cell r="DB754">
            <v>0</v>
          </cell>
          <cell r="DC754">
            <v>0</v>
          </cell>
          <cell r="DJ754" t="str">
            <v>МОС</v>
          </cell>
          <cell r="DL754">
            <v>40829</v>
          </cell>
          <cell r="DM754">
            <v>3</v>
          </cell>
          <cell r="DT754">
            <v>930.51</v>
          </cell>
        </row>
        <row r="755">
          <cell r="W755">
            <v>993.52</v>
          </cell>
          <cell r="AF755">
            <v>40765</v>
          </cell>
          <cell r="AG755">
            <v>2644</v>
          </cell>
          <cell r="AH755">
            <v>662.40126382306482</v>
          </cell>
          <cell r="AM755">
            <v>633</v>
          </cell>
          <cell r="AO755">
            <v>628898.16</v>
          </cell>
          <cell r="AQ755">
            <v>419300</v>
          </cell>
          <cell r="AU755">
            <v>0</v>
          </cell>
          <cell r="AW755">
            <v>0</v>
          </cell>
          <cell r="AY755">
            <v>337300</v>
          </cell>
          <cell r="AZ755">
            <v>532.85939968404421</v>
          </cell>
          <cell r="BA755">
            <v>0</v>
          </cell>
          <cell r="BB755">
            <v>0</v>
          </cell>
          <cell r="BC755">
            <v>0</v>
          </cell>
          <cell r="BD755">
            <v>0</v>
          </cell>
          <cell r="BG755">
            <v>0</v>
          </cell>
          <cell r="BH755">
            <v>0</v>
          </cell>
          <cell r="BI755">
            <v>11300</v>
          </cell>
          <cell r="BJ755">
            <v>17.851500789889414</v>
          </cell>
          <cell r="BK755">
            <v>0</v>
          </cell>
          <cell r="BL755">
            <v>0</v>
          </cell>
          <cell r="BM755">
            <v>57800</v>
          </cell>
          <cell r="BN755">
            <v>91.31121642969984</v>
          </cell>
          <cell r="BO755">
            <v>0</v>
          </cell>
          <cell r="BP755">
            <v>0</v>
          </cell>
          <cell r="BY755">
            <v>2791</v>
          </cell>
          <cell r="CF755">
            <v>100.1196211304939</v>
          </cell>
          <cell r="CG755">
            <v>3368.97</v>
          </cell>
          <cell r="CJ755">
            <v>0</v>
          </cell>
          <cell r="CK755">
            <v>662.4</v>
          </cell>
          <cell r="CL755">
            <v>0</v>
          </cell>
          <cell r="CM755">
            <v>0</v>
          </cell>
          <cell r="CN755">
            <v>0</v>
          </cell>
          <cell r="CO755">
            <v>0</v>
          </cell>
          <cell r="CX755">
            <v>0</v>
          </cell>
          <cell r="CY755">
            <v>0</v>
          </cell>
          <cell r="DB755">
            <v>0</v>
          </cell>
          <cell r="DC755">
            <v>0</v>
          </cell>
          <cell r="DJ755" t="str">
            <v>МОС</v>
          </cell>
          <cell r="DL755">
            <v>40829</v>
          </cell>
          <cell r="DM755">
            <v>3</v>
          </cell>
          <cell r="DT755">
            <v>993.52</v>
          </cell>
        </row>
        <row r="756">
          <cell r="W756">
            <v>930.52</v>
          </cell>
          <cell r="AF756">
            <v>40765</v>
          </cell>
          <cell r="AG756">
            <v>2646</v>
          </cell>
          <cell r="AH756">
            <v>809.13705583756348</v>
          </cell>
          <cell r="AM756">
            <v>1576</v>
          </cell>
          <cell r="AO756">
            <v>1466499.52</v>
          </cell>
          <cell r="AQ756">
            <v>1275200</v>
          </cell>
          <cell r="AU756">
            <v>0</v>
          </cell>
          <cell r="AW756">
            <v>0</v>
          </cell>
          <cell r="AY756">
            <v>834493.86899999995</v>
          </cell>
          <cell r="AZ756">
            <v>529.50118591370551</v>
          </cell>
          <cell r="BA756">
            <v>0</v>
          </cell>
          <cell r="BB756">
            <v>0</v>
          </cell>
          <cell r="BC756">
            <v>0</v>
          </cell>
          <cell r="BD756">
            <v>0</v>
          </cell>
          <cell r="BG756">
            <v>0</v>
          </cell>
          <cell r="BH756">
            <v>0</v>
          </cell>
          <cell r="BI756">
            <v>31000</v>
          </cell>
          <cell r="BJ756">
            <v>19.670050761421319</v>
          </cell>
          <cell r="BK756">
            <v>0</v>
          </cell>
          <cell r="BL756">
            <v>0</v>
          </cell>
          <cell r="BM756">
            <v>346807</v>
          </cell>
          <cell r="BN756">
            <v>220.05520304568529</v>
          </cell>
          <cell r="BO756">
            <v>0</v>
          </cell>
          <cell r="BP756">
            <v>0</v>
          </cell>
          <cell r="BY756">
            <v>2791</v>
          </cell>
          <cell r="CF756">
            <v>247.7</v>
          </cell>
          <cell r="CG756">
            <v>3368.97</v>
          </cell>
          <cell r="CJ756">
            <v>0</v>
          </cell>
          <cell r="CK756">
            <v>809.14</v>
          </cell>
          <cell r="CL756">
            <v>0</v>
          </cell>
          <cell r="CM756">
            <v>0</v>
          </cell>
          <cell r="CN756">
            <v>0</v>
          </cell>
          <cell r="CO756">
            <v>0</v>
          </cell>
          <cell r="CX756">
            <v>0</v>
          </cell>
          <cell r="CY756">
            <v>0</v>
          </cell>
          <cell r="DB756">
            <v>0</v>
          </cell>
          <cell r="DC756">
            <v>0</v>
          </cell>
          <cell r="DJ756" t="str">
            <v>ОДА</v>
          </cell>
          <cell r="DL756">
            <v>40828</v>
          </cell>
          <cell r="DM756">
            <v>50</v>
          </cell>
          <cell r="DT756">
            <v>930.52</v>
          </cell>
        </row>
        <row r="757">
          <cell r="W757">
            <v>336.92</v>
          </cell>
          <cell r="AF757">
            <v>40455</v>
          </cell>
          <cell r="AG757">
            <v>2407</v>
          </cell>
          <cell r="AH757">
            <v>300.83966244725741</v>
          </cell>
          <cell r="AM757">
            <v>474</v>
          </cell>
          <cell r="AO757">
            <v>159700.08000000002</v>
          </cell>
          <cell r="AQ757">
            <v>142598</v>
          </cell>
          <cell r="AU757">
            <v>0</v>
          </cell>
          <cell r="AW757">
            <v>0</v>
          </cell>
          <cell r="AY757">
            <v>82370.5</v>
          </cell>
          <cell r="AZ757">
            <v>173.77742616033754</v>
          </cell>
          <cell r="BA757">
            <v>0</v>
          </cell>
          <cell r="BB757">
            <v>0</v>
          </cell>
          <cell r="BC757">
            <v>0</v>
          </cell>
          <cell r="BD757">
            <v>0</v>
          </cell>
          <cell r="BG757">
            <v>0</v>
          </cell>
          <cell r="BH757">
            <v>0</v>
          </cell>
          <cell r="BI757">
            <v>7012</v>
          </cell>
          <cell r="BJ757">
            <v>14.793248945147679</v>
          </cell>
          <cell r="BK757">
            <v>0</v>
          </cell>
          <cell r="BL757">
            <v>0</v>
          </cell>
          <cell r="BM757">
            <v>43495</v>
          </cell>
          <cell r="BN757">
            <v>91.761603375527429</v>
          </cell>
          <cell r="BO757">
            <v>0</v>
          </cell>
          <cell r="BP757">
            <v>0</v>
          </cell>
          <cell r="BY757">
            <v>2791</v>
          </cell>
          <cell r="CF757">
            <v>75.5</v>
          </cell>
          <cell r="CG757">
            <v>1091</v>
          </cell>
          <cell r="CJ757">
            <v>0</v>
          </cell>
          <cell r="CK757">
            <v>300.83999999999997</v>
          </cell>
          <cell r="CL757">
            <v>0</v>
          </cell>
          <cell r="CM757">
            <v>0</v>
          </cell>
          <cell r="CN757">
            <v>0</v>
          </cell>
          <cell r="CO757">
            <v>0</v>
          </cell>
          <cell r="CX757">
            <v>0</v>
          </cell>
          <cell r="CY757">
            <v>0</v>
          </cell>
          <cell r="DB757">
            <v>0</v>
          </cell>
          <cell r="DC757">
            <v>0</v>
          </cell>
          <cell r="DJ757" t="str">
            <v>МОС</v>
          </cell>
          <cell r="DL757">
            <v>40458</v>
          </cell>
          <cell r="DM757" t="str">
            <v>б/н</v>
          </cell>
          <cell r="DO757" t="str">
            <v>тариф на послуги теплопостачання</v>
          </cell>
          <cell r="DT757">
            <v>336.92</v>
          </cell>
        </row>
        <row r="758">
          <cell r="W758">
            <v>936.86</v>
          </cell>
          <cell r="AF758">
            <v>40765</v>
          </cell>
          <cell r="AG758">
            <v>2645</v>
          </cell>
          <cell r="AH758">
            <v>814.66113416320889</v>
          </cell>
          <cell r="AM758">
            <v>1446</v>
          </cell>
          <cell r="AO758">
            <v>1354699.56</v>
          </cell>
          <cell r="AQ758">
            <v>1178000</v>
          </cell>
          <cell r="AU758">
            <v>0</v>
          </cell>
          <cell r="AW758">
            <v>0</v>
          </cell>
          <cell r="AY758">
            <v>765766.88099999994</v>
          </cell>
          <cell r="AZ758">
            <v>529.57598962655595</v>
          </cell>
          <cell r="BA758">
            <v>0</v>
          </cell>
          <cell r="BB758">
            <v>0</v>
          </cell>
          <cell r="BC758">
            <v>0</v>
          </cell>
          <cell r="BD758">
            <v>0</v>
          </cell>
          <cell r="BG758">
            <v>0</v>
          </cell>
          <cell r="BH758">
            <v>0</v>
          </cell>
          <cell r="BI758">
            <v>28500</v>
          </cell>
          <cell r="BJ758">
            <v>19.709543568464731</v>
          </cell>
          <cell r="BK758">
            <v>0</v>
          </cell>
          <cell r="BL758">
            <v>0</v>
          </cell>
          <cell r="BM758">
            <v>321885</v>
          </cell>
          <cell r="BN758">
            <v>222.60373443983403</v>
          </cell>
          <cell r="BO758">
            <v>0</v>
          </cell>
          <cell r="BP758">
            <v>0</v>
          </cell>
          <cell r="BY758">
            <v>2791</v>
          </cell>
          <cell r="CF758">
            <v>227.3</v>
          </cell>
          <cell r="CG758">
            <v>3368.97</v>
          </cell>
          <cell r="CJ758">
            <v>0</v>
          </cell>
          <cell r="CK758">
            <v>814.66</v>
          </cell>
          <cell r="CL758">
            <v>0</v>
          </cell>
          <cell r="CM758">
            <v>0</v>
          </cell>
          <cell r="CN758">
            <v>0</v>
          </cell>
          <cell r="CO758">
            <v>0</v>
          </cell>
          <cell r="CX758">
            <v>0</v>
          </cell>
          <cell r="CY758">
            <v>0</v>
          </cell>
          <cell r="DB758">
            <v>0</v>
          </cell>
          <cell r="DC758">
            <v>0</v>
          </cell>
          <cell r="DJ758" t="str">
            <v>МОС</v>
          </cell>
          <cell r="DL758">
            <v>40830</v>
          </cell>
          <cell r="DM758" t="str">
            <v xml:space="preserve"> б/н</v>
          </cell>
          <cell r="DT758">
            <v>936.86</v>
          </cell>
        </row>
        <row r="759">
          <cell r="W759">
            <v>929.97</v>
          </cell>
          <cell r="AF759">
            <v>40765</v>
          </cell>
          <cell r="AG759">
            <v>2647</v>
          </cell>
          <cell r="AH759">
            <v>808.60534124629078</v>
          </cell>
          <cell r="AM759">
            <v>337</v>
          </cell>
          <cell r="AO759">
            <v>313399.89</v>
          </cell>
          <cell r="AQ759">
            <v>272500</v>
          </cell>
          <cell r="AU759">
            <v>0</v>
          </cell>
          <cell r="AW759">
            <v>0</v>
          </cell>
          <cell r="AY759">
            <v>178555.41</v>
          </cell>
          <cell r="AZ759">
            <v>529.83801186943617</v>
          </cell>
          <cell r="BA759">
            <v>0</v>
          </cell>
          <cell r="BB759">
            <v>0</v>
          </cell>
          <cell r="BC759">
            <v>0</v>
          </cell>
          <cell r="BD759">
            <v>0</v>
          </cell>
          <cell r="BG759">
            <v>0</v>
          </cell>
          <cell r="BH759">
            <v>0</v>
          </cell>
          <cell r="BI759">
            <v>6300</v>
          </cell>
          <cell r="BJ759">
            <v>18.694362017804153</v>
          </cell>
          <cell r="BK759">
            <v>0</v>
          </cell>
          <cell r="BL759">
            <v>0</v>
          </cell>
          <cell r="BM759">
            <v>74300</v>
          </cell>
          <cell r="BN759">
            <v>220.47477744807122</v>
          </cell>
          <cell r="BO759">
            <v>0</v>
          </cell>
          <cell r="BP759">
            <v>0</v>
          </cell>
          <cell r="BY759">
            <v>2791</v>
          </cell>
          <cell r="CF759">
            <v>53</v>
          </cell>
          <cell r="CG759">
            <v>3368.97</v>
          </cell>
          <cell r="CJ759">
            <v>0</v>
          </cell>
          <cell r="CK759">
            <v>808.61</v>
          </cell>
          <cell r="CL759">
            <v>0</v>
          </cell>
          <cell r="CM759">
            <v>0</v>
          </cell>
          <cell r="CN759">
            <v>0</v>
          </cell>
          <cell r="CO759">
            <v>0</v>
          </cell>
          <cell r="CX759">
            <v>0</v>
          </cell>
          <cell r="CY759">
            <v>0</v>
          </cell>
          <cell r="DB759">
            <v>0</v>
          </cell>
          <cell r="DC759">
            <v>0</v>
          </cell>
          <cell r="DJ759" t="str">
            <v>МОС</v>
          </cell>
          <cell r="DL759">
            <v>40827</v>
          </cell>
          <cell r="DM759" t="str">
            <v>б/н</v>
          </cell>
          <cell r="DT759">
            <v>929.97</v>
          </cell>
        </row>
        <row r="760">
          <cell r="W760">
            <v>336.95</v>
          </cell>
          <cell r="AF760">
            <v>40429</v>
          </cell>
          <cell r="AG760" t="str">
            <v>900(к)</v>
          </cell>
          <cell r="AH760">
            <v>311.99064074874008</v>
          </cell>
          <cell r="AM760">
            <v>27780</v>
          </cell>
          <cell r="AO760">
            <v>9360471</v>
          </cell>
          <cell r="AQ760">
            <v>8667100</v>
          </cell>
          <cell r="AU760">
            <v>0</v>
          </cell>
          <cell r="AW760">
            <v>0</v>
          </cell>
          <cell r="AY760">
            <v>4879100</v>
          </cell>
          <cell r="AZ760">
            <v>175.63354931605471</v>
          </cell>
          <cell r="BA760">
            <v>0</v>
          </cell>
          <cell r="BB760">
            <v>0</v>
          </cell>
          <cell r="BC760">
            <v>0</v>
          </cell>
          <cell r="BD760">
            <v>0</v>
          </cell>
          <cell r="BG760">
            <v>0</v>
          </cell>
          <cell r="BH760">
            <v>0</v>
          </cell>
          <cell r="BI760">
            <v>552800</v>
          </cell>
          <cell r="BJ760">
            <v>19.89920806335493</v>
          </cell>
          <cell r="BK760">
            <v>0</v>
          </cell>
          <cell r="BL760">
            <v>0</v>
          </cell>
          <cell r="BM760">
            <v>2346800</v>
          </cell>
          <cell r="BN760">
            <v>84.478041756659465</v>
          </cell>
          <cell r="BO760">
            <v>0</v>
          </cell>
          <cell r="BP760">
            <v>0</v>
          </cell>
          <cell r="BY760">
            <v>1655</v>
          </cell>
          <cell r="CF760">
            <v>4472.1356553620535</v>
          </cell>
          <cell r="CG760">
            <v>1091</v>
          </cell>
          <cell r="CJ760">
            <v>0</v>
          </cell>
          <cell r="CK760">
            <v>0</v>
          </cell>
          <cell r="CL760">
            <v>0</v>
          </cell>
          <cell r="CM760">
            <v>0</v>
          </cell>
          <cell r="CN760">
            <v>0</v>
          </cell>
          <cell r="CO760">
            <v>0</v>
          </cell>
          <cell r="CX760">
            <v>0</v>
          </cell>
          <cell r="CY760">
            <v>0</v>
          </cell>
          <cell r="DB760">
            <v>0</v>
          </cell>
          <cell r="DC760">
            <v>0</v>
          </cell>
          <cell r="DJ760" t="str">
            <v>МОС</v>
          </cell>
          <cell r="DL760">
            <v>40451</v>
          </cell>
          <cell r="DM760" t="str">
            <v>591-14</v>
          </cell>
          <cell r="DO760" t="str">
            <v>на послуги з виробництва, транспортування та постачання теплової енергії</v>
          </cell>
          <cell r="DT760">
            <v>336.95</v>
          </cell>
        </row>
        <row r="761">
          <cell r="W761">
            <v>640.99</v>
          </cell>
          <cell r="AF761">
            <v>40429</v>
          </cell>
          <cell r="AG761" t="str">
            <v>901(к)</v>
          </cell>
          <cell r="AH761">
            <v>552.57575757575762</v>
          </cell>
          <cell r="AM761">
            <v>13200</v>
          </cell>
          <cell r="AO761">
            <v>8461068</v>
          </cell>
          <cell r="AQ761">
            <v>7294000</v>
          </cell>
          <cell r="AU761">
            <v>0</v>
          </cell>
          <cell r="AW761">
            <v>0</v>
          </cell>
          <cell r="AY761">
            <v>5246410</v>
          </cell>
          <cell r="AZ761">
            <v>397.45530303030301</v>
          </cell>
          <cell r="BA761">
            <v>0</v>
          </cell>
          <cell r="BB761">
            <v>0</v>
          </cell>
          <cell r="BC761">
            <v>0</v>
          </cell>
          <cell r="BD761">
            <v>0</v>
          </cell>
          <cell r="BG761">
            <v>0</v>
          </cell>
          <cell r="BH761">
            <v>0</v>
          </cell>
          <cell r="BI761">
            <v>254800</v>
          </cell>
          <cell r="BJ761">
            <v>19.303030303030305</v>
          </cell>
          <cell r="BK761">
            <v>0</v>
          </cell>
          <cell r="BL761">
            <v>0</v>
          </cell>
          <cell r="BM761">
            <v>1332800</v>
          </cell>
          <cell r="BN761">
            <v>100.96969696969697</v>
          </cell>
          <cell r="BO761">
            <v>0</v>
          </cell>
          <cell r="BP761">
            <v>0</v>
          </cell>
          <cell r="BY761">
            <v>1655</v>
          </cell>
          <cell r="CF761">
            <v>2128.4128619763565</v>
          </cell>
          <cell r="CG761">
            <v>2464.94</v>
          </cell>
          <cell r="CJ761">
            <v>0</v>
          </cell>
          <cell r="CK761">
            <v>0</v>
          </cell>
          <cell r="CL761">
            <v>0</v>
          </cell>
          <cell r="CM761">
            <v>0</v>
          </cell>
          <cell r="CN761">
            <v>0</v>
          </cell>
          <cell r="CO761">
            <v>0</v>
          </cell>
          <cell r="CX761">
            <v>0</v>
          </cell>
          <cell r="CY761">
            <v>0</v>
          </cell>
          <cell r="DB761">
            <v>0</v>
          </cell>
          <cell r="DC761">
            <v>0</v>
          </cell>
          <cell r="DJ761" t="str">
            <v>НКРКП</v>
          </cell>
          <cell r="DL761">
            <v>40816</v>
          </cell>
          <cell r="DM761">
            <v>51</v>
          </cell>
          <cell r="DT761">
            <v>848.42</v>
          </cell>
        </row>
        <row r="762">
          <cell r="W762">
            <v>732.95</v>
          </cell>
          <cell r="AF762">
            <v>40429</v>
          </cell>
          <cell r="AG762" t="str">
            <v>902(к)</v>
          </cell>
          <cell r="AH762">
            <v>563.80952380952385</v>
          </cell>
          <cell r="AM762">
            <v>2100</v>
          </cell>
          <cell r="AO762">
            <v>1539195</v>
          </cell>
          <cell r="AQ762">
            <v>1184000</v>
          </cell>
          <cell r="AU762">
            <v>0</v>
          </cell>
          <cell r="AW762">
            <v>0</v>
          </cell>
          <cell r="AY762">
            <v>846051</v>
          </cell>
          <cell r="AZ762">
            <v>402.88142857142856</v>
          </cell>
          <cell r="BA762">
            <v>0</v>
          </cell>
          <cell r="BB762">
            <v>0</v>
          </cell>
          <cell r="BC762">
            <v>0</v>
          </cell>
          <cell r="BD762">
            <v>0</v>
          </cell>
          <cell r="BG762">
            <v>0</v>
          </cell>
          <cell r="BH762">
            <v>0</v>
          </cell>
          <cell r="BI762">
            <v>40300</v>
          </cell>
          <cell r="BJ762">
            <v>19.19047619047619</v>
          </cell>
          <cell r="BK762">
            <v>0</v>
          </cell>
          <cell r="BL762">
            <v>0</v>
          </cell>
          <cell r="BM762">
            <v>221300</v>
          </cell>
          <cell r="BN762">
            <v>105.38095238095238</v>
          </cell>
          <cell r="BO762">
            <v>0</v>
          </cell>
          <cell r="BP762">
            <v>0</v>
          </cell>
          <cell r="BY762">
            <v>1655</v>
          </cell>
          <cell r="CF762">
            <v>343.23391238731978</v>
          </cell>
          <cell r="CG762">
            <v>2464.94</v>
          </cell>
          <cell r="CJ762">
            <v>0</v>
          </cell>
          <cell r="CK762">
            <v>0</v>
          </cell>
          <cell r="CL762">
            <v>0</v>
          </cell>
          <cell r="CM762">
            <v>0</v>
          </cell>
          <cell r="CN762">
            <v>0</v>
          </cell>
          <cell r="CO762">
            <v>0</v>
          </cell>
          <cell r="CX762">
            <v>0</v>
          </cell>
          <cell r="CY762">
            <v>0</v>
          </cell>
          <cell r="DB762">
            <v>0</v>
          </cell>
          <cell r="DC762">
            <v>0</v>
          </cell>
          <cell r="DJ762" t="str">
            <v>НКРКП</v>
          </cell>
          <cell r="DL762">
            <v>40816</v>
          </cell>
          <cell r="DM762">
            <v>51</v>
          </cell>
          <cell r="DT762">
            <v>943.38</v>
          </cell>
        </row>
        <row r="763">
          <cell r="W763">
            <v>516.35833333333335</v>
          </cell>
          <cell r="AF763">
            <v>40452</v>
          </cell>
          <cell r="AG763" t="str">
            <v>№97</v>
          </cell>
          <cell r="AH763">
            <v>461.03647798742139</v>
          </cell>
          <cell r="AM763">
            <v>3975</v>
          </cell>
          <cell r="AO763">
            <v>2052524.375</v>
          </cell>
          <cell r="AQ763">
            <v>1832620</v>
          </cell>
          <cell r="AU763">
            <v>0</v>
          </cell>
          <cell r="AW763">
            <v>0</v>
          </cell>
          <cell r="AY763">
            <v>1492300</v>
          </cell>
          <cell r="AZ763">
            <v>375.42138364779873</v>
          </cell>
          <cell r="BA763">
            <v>0</v>
          </cell>
          <cell r="BB763">
            <v>0</v>
          </cell>
          <cell r="BC763">
            <v>0</v>
          </cell>
          <cell r="BD763">
            <v>0</v>
          </cell>
          <cell r="BG763">
            <v>0</v>
          </cell>
          <cell r="BH763">
            <v>0</v>
          </cell>
          <cell r="BI763">
            <v>57340</v>
          </cell>
          <cell r="BJ763">
            <v>14.425157232704402</v>
          </cell>
          <cell r="BK763">
            <v>0</v>
          </cell>
          <cell r="BL763">
            <v>0</v>
          </cell>
          <cell r="BM763">
            <v>241050</v>
          </cell>
          <cell r="BN763">
            <v>60.641509433962263</v>
          </cell>
          <cell r="BO763">
            <v>0</v>
          </cell>
          <cell r="BP763">
            <v>0</v>
          </cell>
          <cell r="BY763">
            <v>1695</v>
          </cell>
          <cell r="CF763">
            <v>605.41027367806112</v>
          </cell>
          <cell r="CG763">
            <v>2464.94</v>
          </cell>
          <cell r="CJ763">
            <v>0</v>
          </cell>
          <cell r="CK763">
            <v>0</v>
          </cell>
          <cell r="CL763">
            <v>0</v>
          </cell>
          <cell r="CM763">
            <v>0</v>
          </cell>
          <cell r="CN763">
            <v>0</v>
          </cell>
          <cell r="CO763">
            <v>0</v>
          </cell>
          <cell r="CX763">
            <v>0</v>
          </cell>
          <cell r="CY763">
            <v>0</v>
          </cell>
          <cell r="DB763">
            <v>0</v>
          </cell>
          <cell r="DC763">
            <v>0</v>
          </cell>
          <cell r="DJ763" t="str">
            <v>МОС</v>
          </cell>
          <cell r="DL763">
            <v>40906</v>
          </cell>
          <cell r="DM763" t="str">
            <v>№479</v>
          </cell>
          <cell r="DT763">
            <v>788.77</v>
          </cell>
        </row>
        <row r="764">
          <cell r="W764">
            <v>516.05000000000007</v>
          </cell>
          <cell r="AF764">
            <v>40452</v>
          </cell>
          <cell r="AG764" t="str">
            <v>№97</v>
          </cell>
          <cell r="AH764">
            <v>460.76023391812868</v>
          </cell>
          <cell r="AM764">
            <v>855</v>
          </cell>
          <cell r="AO764">
            <v>441222.75000000006</v>
          </cell>
          <cell r="AQ764">
            <v>393950</v>
          </cell>
          <cell r="AU764">
            <v>0</v>
          </cell>
          <cell r="AW764">
            <v>0</v>
          </cell>
          <cell r="AY764">
            <v>320700</v>
          </cell>
          <cell r="AZ764">
            <v>375.08771929824559</v>
          </cell>
          <cell r="BA764">
            <v>0</v>
          </cell>
          <cell r="BB764">
            <v>0</v>
          </cell>
          <cell r="BC764">
            <v>0</v>
          </cell>
          <cell r="BD764">
            <v>0</v>
          </cell>
          <cell r="BG764">
            <v>0</v>
          </cell>
          <cell r="BH764">
            <v>0</v>
          </cell>
          <cell r="BI764">
            <v>12340</v>
          </cell>
          <cell r="BJ764">
            <v>14.432748538011696</v>
          </cell>
          <cell r="BK764">
            <v>0</v>
          </cell>
          <cell r="BL764">
            <v>0</v>
          </cell>
          <cell r="BM764">
            <v>51849</v>
          </cell>
          <cell r="BN764">
            <v>60.642105263157895</v>
          </cell>
          <cell r="BO764">
            <v>0</v>
          </cell>
          <cell r="BP764">
            <v>0</v>
          </cell>
          <cell r="BY764">
            <v>1695</v>
          </cell>
          <cell r="CF764">
            <v>130.10458672422047</v>
          </cell>
          <cell r="CG764">
            <v>2464.94</v>
          </cell>
          <cell r="CJ764">
            <v>0</v>
          </cell>
          <cell r="CK764">
            <v>0</v>
          </cell>
          <cell r="CL764">
            <v>0</v>
          </cell>
          <cell r="CM764">
            <v>0</v>
          </cell>
          <cell r="CN764">
            <v>0</v>
          </cell>
          <cell r="CO764">
            <v>0</v>
          </cell>
          <cell r="CX764">
            <v>0</v>
          </cell>
          <cell r="CY764">
            <v>0</v>
          </cell>
          <cell r="DB764">
            <v>0</v>
          </cell>
          <cell r="DC764">
            <v>0</v>
          </cell>
          <cell r="DJ764" t="str">
            <v>МОС</v>
          </cell>
          <cell r="DL764">
            <v>40906</v>
          </cell>
          <cell r="DM764" t="str">
            <v>№479</v>
          </cell>
          <cell r="DT764">
            <v>788.87</v>
          </cell>
        </row>
        <row r="765">
          <cell r="W765">
            <v>190.44642144485107</v>
          </cell>
          <cell r="AF765">
            <v>39786</v>
          </cell>
          <cell r="AG765" t="str">
            <v>№ 1149</v>
          </cell>
          <cell r="AH765">
            <v>190.44642144485107</v>
          </cell>
          <cell r="AM765">
            <v>21148.2</v>
          </cell>
          <cell r="AO765">
            <v>4027599.0099999993</v>
          </cell>
          <cell r="AQ765">
            <v>4027599.01</v>
          </cell>
          <cell r="AU765">
            <v>0</v>
          </cell>
          <cell r="AW765">
            <v>0</v>
          </cell>
          <cell r="AY765">
            <v>2332980.0556656001</v>
          </cell>
          <cell r="AZ765">
            <v>110.31577418719324</v>
          </cell>
          <cell r="BA765">
            <v>0</v>
          </cell>
          <cell r="BB765">
            <v>0</v>
          </cell>
          <cell r="BC765">
            <v>0</v>
          </cell>
          <cell r="BD765">
            <v>0</v>
          </cell>
          <cell r="BG765">
            <v>0</v>
          </cell>
          <cell r="BH765">
            <v>0</v>
          </cell>
          <cell r="BI765">
            <v>396906.28</v>
          </cell>
          <cell r="BJ765">
            <v>18.767851637491606</v>
          </cell>
          <cell r="BK765">
            <v>0</v>
          </cell>
          <cell r="BL765">
            <v>0</v>
          </cell>
          <cell r="BM765">
            <v>737321.05999999994</v>
          </cell>
          <cell r="BN765">
            <v>34.864483029288543</v>
          </cell>
          <cell r="BO765">
            <v>50735.519999999997</v>
          </cell>
          <cell r="BP765">
            <v>2.3990467273810534</v>
          </cell>
          <cell r="BY765">
            <v>923.34</v>
          </cell>
          <cell r="CF765">
            <v>3207.6390799999999</v>
          </cell>
          <cell r="CG765">
            <v>727.32</v>
          </cell>
          <cell r="CJ765">
            <v>0</v>
          </cell>
          <cell r="CK765">
            <v>0</v>
          </cell>
          <cell r="CL765">
            <v>0</v>
          </cell>
          <cell r="CM765">
            <v>0</v>
          </cell>
          <cell r="CN765">
            <v>0</v>
          </cell>
          <cell r="CO765">
            <v>0</v>
          </cell>
          <cell r="CX765">
            <v>0</v>
          </cell>
          <cell r="CY765">
            <v>0</v>
          </cell>
          <cell r="DB765">
            <v>0</v>
          </cell>
          <cell r="DC765">
            <v>0</v>
          </cell>
          <cell r="DJ765" t="str">
            <v>МОС</v>
          </cell>
          <cell r="DL765">
            <v>39812</v>
          </cell>
          <cell r="DM765" t="str">
            <v>№ 866</v>
          </cell>
          <cell r="DO765" t="str">
            <v>Тариф на теплову енергію</v>
          </cell>
          <cell r="DT765">
            <v>190.45</v>
          </cell>
        </row>
        <row r="766">
          <cell r="W766">
            <v>320.61452070081464</v>
          </cell>
          <cell r="AF766">
            <v>39786</v>
          </cell>
          <cell r="AG766" t="str">
            <v>№ 1150</v>
          </cell>
          <cell r="AH766">
            <v>320.61452070081464</v>
          </cell>
          <cell r="AM766">
            <v>26883</v>
          </cell>
          <cell r="AO766">
            <v>8619080.1600000001</v>
          </cell>
          <cell r="AQ766">
            <v>8619080.1600000001</v>
          </cell>
          <cell r="AU766">
            <v>0</v>
          </cell>
          <cell r="AW766">
            <v>0</v>
          </cell>
          <cell r="AY766">
            <v>6465167.5829202002</v>
          </cell>
          <cell r="AZ766">
            <v>240.49278662798795</v>
          </cell>
          <cell r="BA766">
            <v>0</v>
          </cell>
          <cell r="BB766">
            <v>0</v>
          </cell>
          <cell r="BC766">
            <v>0</v>
          </cell>
          <cell r="BD766">
            <v>0</v>
          </cell>
          <cell r="BG766">
            <v>0</v>
          </cell>
          <cell r="BH766">
            <v>0</v>
          </cell>
          <cell r="BI766">
            <v>504296.54</v>
          </cell>
          <cell r="BJ766">
            <v>18.758938362533943</v>
          </cell>
          <cell r="BK766">
            <v>0</v>
          </cell>
          <cell r="BL766">
            <v>0</v>
          </cell>
          <cell r="BM766">
            <v>937261.9</v>
          </cell>
          <cell r="BN766">
            <v>34.864483130602984</v>
          </cell>
          <cell r="BO766">
            <v>64493.57</v>
          </cell>
          <cell r="BP766">
            <v>2.3990466093813936</v>
          </cell>
          <cell r="BY766">
            <v>923.34</v>
          </cell>
          <cell r="CF766">
            <v>4075.5245300000001</v>
          </cell>
          <cell r="CG766">
            <v>1586.34</v>
          </cell>
          <cell r="CJ766">
            <v>0</v>
          </cell>
          <cell r="CK766">
            <v>0</v>
          </cell>
          <cell r="CL766">
            <v>0</v>
          </cell>
          <cell r="CM766">
            <v>0</v>
          </cell>
          <cell r="CN766">
            <v>0</v>
          </cell>
          <cell r="CO766">
            <v>0</v>
          </cell>
          <cell r="CX766">
            <v>0</v>
          </cell>
          <cell r="CY766">
            <v>0</v>
          </cell>
          <cell r="DB766">
            <v>0</v>
          </cell>
          <cell r="DC766">
            <v>0</v>
          </cell>
          <cell r="DJ766" t="str">
            <v>МОС</v>
          </cell>
          <cell r="DL766">
            <v>39812</v>
          </cell>
          <cell r="DM766" t="str">
            <v>№ 866</v>
          </cell>
          <cell r="DT766">
            <v>320.61</v>
          </cell>
        </row>
        <row r="767">
          <cell r="W767">
            <v>320.73355263157896</v>
          </cell>
          <cell r="AF767">
            <v>39786</v>
          </cell>
          <cell r="AG767" t="str">
            <v>№ 1151</v>
          </cell>
          <cell r="AH767">
            <v>320.73355263157896</v>
          </cell>
          <cell r="AM767">
            <v>15.2</v>
          </cell>
          <cell r="AO767">
            <v>4875.1499999999996</v>
          </cell>
          <cell r="AQ767">
            <v>4875.1499999999996</v>
          </cell>
          <cell r="AU767">
            <v>0</v>
          </cell>
          <cell r="AW767">
            <v>0</v>
          </cell>
          <cell r="AY767">
            <v>3657.1799628000003</v>
          </cell>
          <cell r="AZ767">
            <v>240.60394492105266</v>
          </cell>
          <cell r="BA767">
            <v>0</v>
          </cell>
          <cell r="BB767">
            <v>0</v>
          </cell>
          <cell r="BC767">
            <v>0</v>
          </cell>
          <cell r="BD767">
            <v>0</v>
          </cell>
          <cell r="BG767">
            <v>0</v>
          </cell>
          <cell r="BH767">
            <v>0</v>
          </cell>
          <cell r="BI767">
            <v>285.26</v>
          </cell>
          <cell r="BJ767">
            <v>18.767105263157895</v>
          </cell>
          <cell r="BK767">
            <v>0</v>
          </cell>
          <cell r="BL767">
            <v>0</v>
          </cell>
          <cell r="BM767">
            <v>529.93999999999994</v>
          </cell>
          <cell r="BN767">
            <v>34.864473684210523</v>
          </cell>
          <cell r="BO767">
            <v>36.46</v>
          </cell>
          <cell r="BP767">
            <v>2.3986842105263158</v>
          </cell>
          <cell r="BY767">
            <v>923.34</v>
          </cell>
          <cell r="CF767">
            <v>2.3054200000000002</v>
          </cell>
          <cell r="CG767">
            <v>1586.34</v>
          </cell>
          <cell r="CJ767">
            <v>0</v>
          </cell>
          <cell r="CK767">
            <v>0</v>
          </cell>
          <cell r="CL767">
            <v>0</v>
          </cell>
          <cell r="CM767">
            <v>0</v>
          </cell>
          <cell r="CN767">
            <v>0</v>
          </cell>
          <cell r="CO767">
            <v>0</v>
          </cell>
          <cell r="CX767">
            <v>0</v>
          </cell>
          <cell r="CY767">
            <v>0</v>
          </cell>
          <cell r="DB767">
            <v>0</v>
          </cell>
          <cell r="DC767">
            <v>0</v>
          </cell>
          <cell r="DJ767" t="str">
            <v>МОС</v>
          </cell>
          <cell r="DL767">
            <v>39812</v>
          </cell>
          <cell r="DM767" t="str">
            <v>№ 866</v>
          </cell>
          <cell r="DT767">
            <v>320.73</v>
          </cell>
        </row>
        <row r="768">
          <cell r="W768">
            <v>125.47</v>
          </cell>
          <cell r="AF768">
            <v>40276</v>
          </cell>
          <cell r="AG768">
            <v>9</v>
          </cell>
          <cell r="AH768">
            <v>168.37</v>
          </cell>
          <cell r="AM768">
            <v>8900</v>
          </cell>
          <cell r="AO768">
            <v>1116683</v>
          </cell>
          <cell r="AQ768">
            <v>1498493</v>
          </cell>
          <cell r="AU768">
            <v>0</v>
          </cell>
          <cell r="AW768">
            <v>0</v>
          </cell>
          <cell r="AY768">
            <v>828562.94400000013</v>
          </cell>
          <cell r="AZ768">
            <v>93.09696000000001</v>
          </cell>
          <cell r="BA768">
            <v>0</v>
          </cell>
          <cell r="BB768">
            <v>0</v>
          </cell>
          <cell r="BC768">
            <v>0</v>
          </cell>
          <cell r="BD768">
            <v>0</v>
          </cell>
          <cell r="BG768">
            <v>0</v>
          </cell>
          <cell r="BH768">
            <v>0</v>
          </cell>
          <cell r="BI768">
            <v>138039</v>
          </cell>
          <cell r="BJ768">
            <v>15.51</v>
          </cell>
          <cell r="BK768">
            <v>0</v>
          </cell>
          <cell r="BL768">
            <v>0</v>
          </cell>
          <cell r="BM768">
            <v>344341</v>
          </cell>
          <cell r="BN768">
            <v>38.69</v>
          </cell>
          <cell r="BO768">
            <v>0</v>
          </cell>
          <cell r="BP768">
            <v>0</v>
          </cell>
          <cell r="BY768">
            <v>2219.98</v>
          </cell>
          <cell r="CF768">
            <v>1139.2</v>
          </cell>
          <cell r="CG768">
            <v>727.32</v>
          </cell>
          <cell r="CJ768">
            <v>0</v>
          </cell>
          <cell r="CK768">
            <v>0</v>
          </cell>
          <cell r="CL768">
            <v>0</v>
          </cell>
          <cell r="CM768">
            <v>0</v>
          </cell>
          <cell r="CN768">
            <v>0</v>
          </cell>
          <cell r="CO768">
            <v>0</v>
          </cell>
          <cell r="CX768">
            <v>0</v>
          </cell>
          <cell r="CY768">
            <v>0</v>
          </cell>
          <cell r="DB768">
            <v>0</v>
          </cell>
          <cell r="DC768">
            <v>0</v>
          </cell>
          <cell r="DJ768" t="str">
            <v>МОС</v>
          </cell>
          <cell r="DL768">
            <v>40694</v>
          </cell>
          <cell r="DM768">
            <v>857</v>
          </cell>
          <cell r="DO768" t="str">
            <v>тариф на теплову енергію</v>
          </cell>
          <cell r="DT768">
            <v>169.38</v>
          </cell>
        </row>
        <row r="769">
          <cell r="W769">
            <v>360.51</v>
          </cell>
          <cell r="AF769">
            <v>40023</v>
          </cell>
          <cell r="AG769">
            <v>209</v>
          </cell>
          <cell r="AH769">
            <v>360.51</v>
          </cell>
          <cell r="AM769">
            <v>650</v>
          </cell>
          <cell r="AO769">
            <v>234331.5</v>
          </cell>
          <cell r="AQ769">
            <v>234331.5</v>
          </cell>
          <cell r="AU769">
            <v>0</v>
          </cell>
          <cell r="AW769">
            <v>0</v>
          </cell>
          <cell r="AY769">
            <v>185403.712</v>
          </cell>
          <cell r="AZ769">
            <v>285.23647999999997</v>
          </cell>
          <cell r="BA769">
            <v>0</v>
          </cell>
          <cell r="BB769">
            <v>0</v>
          </cell>
          <cell r="BC769">
            <v>0</v>
          </cell>
          <cell r="BD769">
            <v>0</v>
          </cell>
          <cell r="BG769">
            <v>0</v>
          </cell>
          <cell r="BH769">
            <v>0</v>
          </cell>
          <cell r="BI769">
            <v>10082</v>
          </cell>
          <cell r="BJ769">
            <v>15.510769230769231</v>
          </cell>
          <cell r="BK769">
            <v>0</v>
          </cell>
          <cell r="BL769">
            <v>0</v>
          </cell>
          <cell r="BM769">
            <v>25149</v>
          </cell>
          <cell r="BN769">
            <v>38.690769230769227</v>
          </cell>
          <cell r="BO769">
            <v>0</v>
          </cell>
          <cell r="BP769">
            <v>0</v>
          </cell>
          <cell r="BY769">
            <v>2219.98</v>
          </cell>
          <cell r="CF769">
            <v>83.2</v>
          </cell>
          <cell r="CG769">
            <v>2228.41</v>
          </cell>
          <cell r="CJ769">
            <v>0</v>
          </cell>
          <cell r="CK769">
            <v>0</v>
          </cell>
          <cell r="CL769">
            <v>0</v>
          </cell>
          <cell r="CM769">
            <v>0</v>
          </cell>
          <cell r="CN769">
            <v>0</v>
          </cell>
          <cell r="CO769">
            <v>0</v>
          </cell>
          <cell r="CX769">
            <v>0</v>
          </cell>
          <cell r="CY769">
            <v>0</v>
          </cell>
          <cell r="DB769">
            <v>0</v>
          </cell>
          <cell r="DC769">
            <v>0</v>
          </cell>
          <cell r="DJ769" t="str">
            <v>НКРЕ</v>
          </cell>
          <cell r="DL769">
            <v>40942</v>
          </cell>
          <cell r="DM769">
            <v>51</v>
          </cell>
          <cell r="DT769">
            <v>572.53</v>
          </cell>
        </row>
        <row r="770">
          <cell r="W770">
            <v>360.51</v>
          </cell>
          <cell r="AF770">
            <v>40023</v>
          </cell>
          <cell r="AG770">
            <v>209</v>
          </cell>
          <cell r="AH770">
            <v>360.51005747126436</v>
          </cell>
          <cell r="AM770">
            <v>6960</v>
          </cell>
          <cell r="AO770">
            <v>2509149.6</v>
          </cell>
          <cell r="AQ770">
            <v>2509150</v>
          </cell>
          <cell r="AU770">
            <v>0</v>
          </cell>
          <cell r="AW770">
            <v>0</v>
          </cell>
          <cell r="AY770">
            <v>1985245.9007999999</v>
          </cell>
          <cell r="AZ770">
            <v>285.23647999999997</v>
          </cell>
          <cell r="BA770">
            <v>0</v>
          </cell>
          <cell r="BB770">
            <v>0</v>
          </cell>
          <cell r="BC770">
            <v>0</v>
          </cell>
          <cell r="BD770">
            <v>0</v>
          </cell>
          <cell r="BG770">
            <v>0</v>
          </cell>
          <cell r="BH770">
            <v>0</v>
          </cell>
          <cell r="BI770">
            <v>107950</v>
          </cell>
          <cell r="BJ770">
            <v>15.510057471264368</v>
          </cell>
          <cell r="BK770">
            <v>0</v>
          </cell>
          <cell r="BL770">
            <v>0</v>
          </cell>
          <cell r="BM770">
            <v>269282</v>
          </cell>
          <cell r="BN770">
            <v>38.689942528735635</v>
          </cell>
          <cell r="BO770">
            <v>0</v>
          </cell>
          <cell r="BP770">
            <v>0</v>
          </cell>
          <cell r="BY770">
            <v>2219.98</v>
          </cell>
          <cell r="CF770">
            <v>890.88</v>
          </cell>
          <cell r="CG770">
            <v>2228.41</v>
          </cell>
          <cell r="CJ770">
            <v>0</v>
          </cell>
          <cell r="CK770">
            <v>0</v>
          </cell>
          <cell r="CL770">
            <v>0</v>
          </cell>
          <cell r="CM770">
            <v>0</v>
          </cell>
          <cell r="CN770">
            <v>0</v>
          </cell>
          <cell r="CO770">
            <v>0</v>
          </cell>
          <cell r="CX770">
            <v>0</v>
          </cell>
          <cell r="CY770">
            <v>0</v>
          </cell>
          <cell r="DB770">
            <v>0</v>
          </cell>
          <cell r="DC770">
            <v>0</v>
          </cell>
          <cell r="DJ770" t="str">
            <v>НКРЕ</v>
          </cell>
          <cell r="DL770">
            <v>40942</v>
          </cell>
          <cell r="DM770">
            <v>51</v>
          </cell>
          <cell r="DT770">
            <v>572.53</v>
          </cell>
        </row>
        <row r="771">
          <cell r="W771">
            <v>511.14800000000002</v>
          </cell>
          <cell r="AF771">
            <v>39959</v>
          </cell>
          <cell r="AG771" t="str">
            <v xml:space="preserve">6/1/3-248 6/1/1-106(від 17.02.2009) </v>
          </cell>
          <cell r="AH771">
            <v>508.54493709233475</v>
          </cell>
          <cell r="AM771">
            <v>2646</v>
          </cell>
          <cell r="AO771">
            <v>1352497.608</v>
          </cell>
          <cell r="AQ771">
            <v>1345609.9035463177</v>
          </cell>
          <cell r="AU771">
            <v>1316082.3070495534</v>
          </cell>
          <cell r="AW771">
            <v>0</v>
          </cell>
          <cell r="AY771">
            <v>0</v>
          </cell>
          <cell r="AZ771">
            <v>0</v>
          </cell>
          <cell r="BA771">
            <v>0</v>
          </cell>
          <cell r="BB771">
            <v>0</v>
          </cell>
          <cell r="BC771">
            <v>0</v>
          </cell>
          <cell r="BD771">
            <v>0</v>
          </cell>
          <cell r="BG771">
            <v>0</v>
          </cell>
          <cell r="BH771">
            <v>0</v>
          </cell>
          <cell r="BI771">
            <v>0</v>
          </cell>
          <cell r="BJ771">
            <v>0</v>
          </cell>
          <cell r="BK771">
            <v>0</v>
          </cell>
          <cell r="BL771">
            <v>0</v>
          </cell>
          <cell r="BM771">
            <v>10233</v>
          </cell>
          <cell r="BN771">
            <v>3.8673469387755102</v>
          </cell>
          <cell r="BO771">
            <v>0</v>
          </cell>
          <cell r="BP771">
            <v>0</v>
          </cell>
          <cell r="BY771">
            <v>1838.1</v>
          </cell>
          <cell r="CF771">
            <v>0</v>
          </cell>
          <cell r="CG771">
            <v>0</v>
          </cell>
          <cell r="CJ771">
            <v>3289.7945864235435</v>
          </cell>
          <cell r="CK771">
            <v>400.04999475675919</v>
          </cell>
          <cell r="CL771">
            <v>819.54</v>
          </cell>
          <cell r="CM771">
            <v>0</v>
          </cell>
          <cell r="CN771">
            <v>0</v>
          </cell>
          <cell r="CO771">
            <v>0</v>
          </cell>
          <cell r="CX771">
            <v>0</v>
          </cell>
          <cell r="CY771">
            <v>0</v>
          </cell>
          <cell r="DB771">
            <v>0</v>
          </cell>
          <cell r="DC771">
            <v>0</v>
          </cell>
          <cell r="DJ771" t="str">
            <v>МОС</v>
          </cell>
          <cell r="DL771">
            <v>41144</v>
          </cell>
          <cell r="DM771" t="str">
            <v>Рішення №688</v>
          </cell>
          <cell r="DT771">
            <v>869.41</v>
          </cell>
        </row>
        <row r="772">
          <cell r="W772">
            <v>560.72</v>
          </cell>
          <cell r="AF772">
            <v>39959</v>
          </cell>
          <cell r="AG772" t="str">
            <v xml:space="preserve">6/1/3-248 6/1/1-106(від 17.02.2009) </v>
          </cell>
          <cell r="AH772">
            <v>508.54021847550541</v>
          </cell>
          <cell r="AM772">
            <v>103199</v>
          </cell>
          <cell r="AO772">
            <v>57865743.280000001</v>
          </cell>
          <cell r="AQ772">
            <v>52480842.006453685</v>
          </cell>
          <cell r="AU772">
            <v>51329696.902950443</v>
          </cell>
          <cell r="AW772">
            <v>0</v>
          </cell>
          <cell r="AY772">
            <v>0</v>
          </cell>
          <cell r="AZ772">
            <v>0</v>
          </cell>
          <cell r="BA772">
            <v>0</v>
          </cell>
          <cell r="BB772">
            <v>0</v>
          </cell>
          <cell r="BC772">
            <v>0</v>
          </cell>
          <cell r="BD772">
            <v>0</v>
          </cell>
          <cell r="BG772">
            <v>0</v>
          </cell>
          <cell r="BH772">
            <v>0</v>
          </cell>
          <cell r="BI772">
            <v>0</v>
          </cell>
          <cell r="BJ772">
            <v>0</v>
          </cell>
          <cell r="BK772">
            <v>0</v>
          </cell>
          <cell r="BL772">
            <v>0</v>
          </cell>
          <cell r="BM772">
            <v>399106</v>
          </cell>
          <cell r="BN772">
            <v>3.8673436758108122</v>
          </cell>
          <cell r="BO772">
            <v>0</v>
          </cell>
          <cell r="BP772">
            <v>0</v>
          </cell>
          <cell r="BY772">
            <v>1838.1</v>
          </cell>
          <cell r="CF772">
            <v>0</v>
          </cell>
          <cell r="CG772">
            <v>0</v>
          </cell>
          <cell r="CJ772">
            <v>128308.20541357646</v>
          </cell>
          <cell r="CK772">
            <v>400.04999475675919</v>
          </cell>
          <cell r="CL772">
            <v>819.54</v>
          </cell>
          <cell r="CM772">
            <v>0</v>
          </cell>
          <cell r="CN772">
            <v>0</v>
          </cell>
          <cell r="CO772">
            <v>0</v>
          </cell>
          <cell r="CX772">
            <v>0</v>
          </cell>
          <cell r="CY772">
            <v>0</v>
          </cell>
          <cell r="DB772">
            <v>0</v>
          </cell>
          <cell r="DC772">
            <v>0</v>
          </cell>
          <cell r="DJ772" t="str">
            <v>МОС</v>
          </cell>
          <cell r="DL772">
            <v>41144</v>
          </cell>
          <cell r="DM772" t="str">
            <v>Рішення №688</v>
          </cell>
          <cell r="DT772">
            <v>958.41</v>
          </cell>
        </row>
        <row r="773">
          <cell r="W773">
            <v>490.5</v>
          </cell>
          <cell r="AF773">
            <v>40099</v>
          </cell>
          <cell r="AG773">
            <v>458</v>
          </cell>
          <cell r="AH773">
            <v>438.12105263157895</v>
          </cell>
          <cell r="AM773">
            <v>380</v>
          </cell>
          <cell r="AO773">
            <v>186390</v>
          </cell>
          <cell r="AQ773">
            <v>166486</v>
          </cell>
          <cell r="AU773">
            <v>0</v>
          </cell>
          <cell r="AW773">
            <v>0</v>
          </cell>
          <cell r="AY773">
            <v>139782.6</v>
          </cell>
          <cell r="AZ773">
            <v>367.84894736842108</v>
          </cell>
          <cell r="BA773">
            <v>0</v>
          </cell>
          <cell r="BB773">
            <v>0</v>
          </cell>
          <cell r="BC773">
            <v>0</v>
          </cell>
          <cell r="BD773">
            <v>0</v>
          </cell>
          <cell r="BG773">
            <v>3420</v>
          </cell>
          <cell r="BH773">
            <v>9</v>
          </cell>
          <cell r="BI773">
            <v>0</v>
          </cell>
          <cell r="BJ773">
            <v>0</v>
          </cell>
          <cell r="BK773">
            <v>0</v>
          </cell>
          <cell r="BL773">
            <v>0</v>
          </cell>
          <cell r="BM773">
            <v>8307</v>
          </cell>
          <cell r="BN773">
            <v>21.860526315789475</v>
          </cell>
          <cell r="BO773">
            <v>5464</v>
          </cell>
          <cell r="BP773">
            <v>14.378947368421052</v>
          </cell>
          <cell r="BY773">
            <v>1527.88</v>
          </cell>
          <cell r="CF773">
            <v>63.2</v>
          </cell>
          <cell r="CG773">
            <v>2211.75</v>
          </cell>
          <cell r="CJ773">
            <v>0</v>
          </cell>
          <cell r="CK773">
            <v>0</v>
          </cell>
          <cell r="CL773">
            <v>0</v>
          </cell>
          <cell r="CM773">
            <v>0</v>
          </cell>
          <cell r="CN773">
            <v>0</v>
          </cell>
          <cell r="CO773">
            <v>0</v>
          </cell>
          <cell r="CX773">
            <v>0</v>
          </cell>
          <cell r="CY773">
            <v>0</v>
          </cell>
          <cell r="DB773">
            <v>0</v>
          </cell>
          <cell r="DC773">
            <v>0</v>
          </cell>
          <cell r="DJ773" t="str">
            <v>МОС</v>
          </cell>
          <cell r="DL773">
            <v>40638</v>
          </cell>
          <cell r="DM773" t="str">
            <v>№206</v>
          </cell>
          <cell r="DT773">
            <v>490.5</v>
          </cell>
        </row>
        <row r="774">
          <cell r="W774">
            <v>490.5</v>
          </cell>
          <cell r="AF774">
            <v>40099</v>
          </cell>
          <cell r="AG774">
            <v>458</v>
          </cell>
          <cell r="AH774">
            <v>438.11999069388708</v>
          </cell>
          <cell r="AM774">
            <v>34386</v>
          </cell>
          <cell r="AO774">
            <v>16866333</v>
          </cell>
          <cell r="AQ774">
            <v>15065194</v>
          </cell>
          <cell r="AU774">
            <v>0</v>
          </cell>
          <cell r="AW774">
            <v>0</v>
          </cell>
          <cell r="AY774">
            <v>12648843.4275</v>
          </cell>
          <cell r="AZ774">
            <v>367.84864268888504</v>
          </cell>
          <cell r="BA774">
            <v>0</v>
          </cell>
          <cell r="BB774">
            <v>0</v>
          </cell>
          <cell r="BC774">
            <v>0</v>
          </cell>
          <cell r="BD774">
            <v>0</v>
          </cell>
          <cell r="BG774">
            <v>309474</v>
          </cell>
          <cell r="BH774">
            <v>9</v>
          </cell>
          <cell r="BI774">
            <v>0</v>
          </cell>
          <cell r="BJ774">
            <v>0</v>
          </cell>
          <cell r="BK774">
            <v>0</v>
          </cell>
          <cell r="BL774">
            <v>0</v>
          </cell>
          <cell r="BM774">
            <v>751680</v>
          </cell>
          <cell r="BN774">
            <v>21.860059326470076</v>
          </cell>
          <cell r="BO774">
            <v>494471</v>
          </cell>
          <cell r="BP774">
            <v>14.380009306112953</v>
          </cell>
          <cell r="BY774">
            <v>1527.88</v>
          </cell>
          <cell r="CF774">
            <v>5718.93</v>
          </cell>
          <cell r="CG774">
            <v>2211.75</v>
          </cell>
          <cell r="CJ774">
            <v>0</v>
          </cell>
          <cell r="CK774">
            <v>0</v>
          </cell>
          <cell r="CL774">
            <v>0</v>
          </cell>
          <cell r="CM774">
            <v>0</v>
          </cell>
          <cell r="CN774">
            <v>0</v>
          </cell>
          <cell r="CO774">
            <v>0</v>
          </cell>
          <cell r="CX774">
            <v>0</v>
          </cell>
          <cell r="CY774">
            <v>0</v>
          </cell>
          <cell r="DB774">
            <v>0</v>
          </cell>
          <cell r="DC774">
            <v>0</v>
          </cell>
          <cell r="DJ774" t="str">
            <v>МОС</v>
          </cell>
          <cell r="DL774">
            <v>40638</v>
          </cell>
          <cell r="DM774" t="str">
            <v>№206</v>
          </cell>
          <cell r="DT774">
            <v>490.5</v>
          </cell>
        </row>
        <row r="775">
          <cell r="W775">
            <v>325.61669999999998</v>
          </cell>
          <cell r="AF775">
            <v>40451</v>
          </cell>
          <cell r="AG775">
            <v>481</v>
          </cell>
          <cell r="AH775">
            <v>312.3258158389998</v>
          </cell>
          <cell r="AM775">
            <v>35016.1</v>
          </cell>
          <cell r="AO775">
            <v>11401826.928869998</v>
          </cell>
          <cell r="AQ775">
            <v>10936432</v>
          </cell>
          <cell r="AU775">
            <v>0</v>
          </cell>
          <cell r="AW775">
            <v>0</v>
          </cell>
          <cell r="AY775">
            <v>5087223.8999999994</v>
          </cell>
          <cell r="AZ775">
            <v>145.28242437050383</v>
          </cell>
          <cell r="BA775">
            <v>749273</v>
          </cell>
          <cell r="BB775">
            <v>21.397956939807688</v>
          </cell>
          <cell r="BC775">
            <v>0</v>
          </cell>
          <cell r="BD775">
            <v>0</v>
          </cell>
          <cell r="BG775">
            <v>0</v>
          </cell>
          <cell r="BH775">
            <v>0</v>
          </cell>
          <cell r="BI775">
            <v>442657</v>
          </cell>
          <cell r="BJ775">
            <v>12.641527754375845</v>
          </cell>
          <cell r="BK775">
            <v>0</v>
          </cell>
          <cell r="BL775">
            <v>0</v>
          </cell>
          <cell r="BM775">
            <v>4147409</v>
          </cell>
          <cell r="BN775">
            <v>118.44291625852108</v>
          </cell>
          <cell r="BO775">
            <v>0</v>
          </cell>
          <cell r="BP775">
            <v>0</v>
          </cell>
          <cell r="BY775">
            <v>1591.04</v>
          </cell>
          <cell r="CF775">
            <v>4662.8999999999996</v>
          </cell>
          <cell r="CG775">
            <v>1091</v>
          </cell>
          <cell r="CJ775">
            <v>0</v>
          </cell>
          <cell r="CK775">
            <v>0</v>
          </cell>
          <cell r="CL775">
            <v>0</v>
          </cell>
          <cell r="CM775">
            <v>0</v>
          </cell>
          <cell r="CN775">
            <v>0</v>
          </cell>
          <cell r="CO775">
            <v>0</v>
          </cell>
          <cell r="CX775">
            <v>0</v>
          </cell>
          <cell r="CY775">
            <v>0</v>
          </cell>
          <cell r="DB775">
            <v>0</v>
          </cell>
          <cell r="DC775">
            <v>0</v>
          </cell>
          <cell r="DJ775" t="str">
            <v>МОС</v>
          </cell>
          <cell r="DL775">
            <v>40508</v>
          </cell>
          <cell r="DM775">
            <v>3258</v>
          </cell>
          <cell r="DO775" t="str">
            <v>Тарифи на послуги  теплопостачання та гарячого водопостачання</v>
          </cell>
          <cell r="DT775">
            <v>326.62</v>
          </cell>
        </row>
        <row r="776">
          <cell r="W776">
            <v>459.63</v>
          </cell>
          <cell r="AF776">
            <v>40490</v>
          </cell>
          <cell r="AG776">
            <v>568</v>
          </cell>
          <cell r="AH776">
            <v>447.33405585152684</v>
          </cell>
          <cell r="AM776">
            <v>1148.76</v>
          </cell>
          <cell r="AO776">
            <v>528004.5588</v>
          </cell>
          <cell r="AQ776">
            <v>513879.47</v>
          </cell>
          <cell r="AU776">
            <v>0</v>
          </cell>
          <cell r="AW776">
            <v>0</v>
          </cell>
          <cell r="AY776">
            <v>386956.35168000002</v>
          </cell>
          <cell r="AZ776">
            <v>336.84699300114909</v>
          </cell>
          <cell r="BA776">
            <v>0</v>
          </cell>
          <cell r="BB776">
            <v>0</v>
          </cell>
          <cell r="BC776">
            <v>0</v>
          </cell>
          <cell r="BD776">
            <v>0</v>
          </cell>
          <cell r="BG776">
            <v>0</v>
          </cell>
          <cell r="BH776">
            <v>0</v>
          </cell>
          <cell r="BI776">
            <v>8844.6</v>
          </cell>
          <cell r="BJ776">
            <v>7.6992583307218219</v>
          </cell>
          <cell r="BK776">
            <v>0</v>
          </cell>
          <cell r="BL776">
            <v>0</v>
          </cell>
          <cell r="BM776">
            <v>101063</v>
          </cell>
          <cell r="BN776">
            <v>87.975730352728164</v>
          </cell>
          <cell r="BO776">
            <v>0</v>
          </cell>
          <cell r="BP776">
            <v>0</v>
          </cell>
          <cell r="BY776">
            <v>2116.19</v>
          </cell>
          <cell r="CF776">
            <v>154.84200000000001</v>
          </cell>
          <cell r="CG776">
            <v>2499.04</v>
          </cell>
          <cell r="CJ776">
            <v>0</v>
          </cell>
          <cell r="CK776">
            <v>0</v>
          </cell>
          <cell r="CL776">
            <v>0</v>
          </cell>
          <cell r="CM776">
            <v>0</v>
          </cell>
          <cell r="CN776">
            <v>0</v>
          </cell>
          <cell r="CO776">
            <v>0</v>
          </cell>
          <cell r="CX776">
            <v>0</v>
          </cell>
          <cell r="CY776">
            <v>0</v>
          </cell>
          <cell r="DB776">
            <v>0</v>
          </cell>
          <cell r="DC776">
            <v>0</v>
          </cell>
          <cell r="DJ776" t="str">
            <v>МОС</v>
          </cell>
          <cell r="DL776">
            <v>40508</v>
          </cell>
          <cell r="DM776">
            <v>3258</v>
          </cell>
          <cell r="DT776">
            <v>459.63</v>
          </cell>
        </row>
        <row r="777">
          <cell r="W777">
            <v>432.35</v>
          </cell>
          <cell r="AF777">
            <v>40451</v>
          </cell>
          <cell r="AG777">
            <v>482</v>
          </cell>
          <cell r="AH777">
            <v>430.20834116241139</v>
          </cell>
          <cell r="AM777">
            <v>2661.02</v>
          </cell>
          <cell r="AO777">
            <v>1150491.997</v>
          </cell>
          <cell r="AQ777">
            <v>1144793</v>
          </cell>
          <cell r="AU777">
            <v>0</v>
          </cell>
          <cell r="AW777">
            <v>0</v>
          </cell>
          <cell r="AY777">
            <v>403222.68999999994</v>
          </cell>
          <cell r="AZ777">
            <v>151.52937219562421</v>
          </cell>
          <cell r="BA777">
            <v>0</v>
          </cell>
          <cell r="BB777">
            <v>0</v>
          </cell>
          <cell r="BC777">
            <v>0</v>
          </cell>
          <cell r="BD777">
            <v>0</v>
          </cell>
          <cell r="BG777">
            <v>0</v>
          </cell>
          <cell r="BH777">
            <v>0</v>
          </cell>
          <cell r="BI777">
            <v>19197</v>
          </cell>
          <cell r="BJ777">
            <v>7.2141509646676836</v>
          </cell>
          <cell r="BK777">
            <v>0</v>
          </cell>
          <cell r="BL777">
            <v>0</v>
          </cell>
          <cell r="BM777">
            <v>636589</v>
          </cell>
          <cell r="BN777">
            <v>239.22743910229912</v>
          </cell>
          <cell r="BO777">
            <v>0</v>
          </cell>
          <cell r="BP777">
            <v>0</v>
          </cell>
          <cell r="BY777">
            <v>1593.09</v>
          </cell>
          <cell r="CF777">
            <v>369.59</v>
          </cell>
          <cell r="CG777">
            <v>1091</v>
          </cell>
          <cell r="CJ777">
            <v>0</v>
          </cell>
          <cell r="CK777">
            <v>0</v>
          </cell>
          <cell r="CL777">
            <v>0</v>
          </cell>
          <cell r="CM777">
            <v>0</v>
          </cell>
          <cell r="CN777">
            <v>0</v>
          </cell>
          <cell r="CO777">
            <v>0</v>
          </cell>
          <cell r="CX777">
            <v>0</v>
          </cell>
          <cell r="CY777">
            <v>0</v>
          </cell>
          <cell r="DB777">
            <v>0</v>
          </cell>
          <cell r="DC777">
            <v>0</v>
          </cell>
          <cell r="DJ777" t="str">
            <v>МОС</v>
          </cell>
          <cell r="DL777">
            <v>40508</v>
          </cell>
          <cell r="DM777">
            <v>696</v>
          </cell>
          <cell r="DO777" t="str">
            <v>Тарифи на послуги  теплопостачання та гарячого водопостачання</v>
          </cell>
          <cell r="DT777">
            <v>432.35</v>
          </cell>
        </row>
        <row r="778">
          <cell r="W778">
            <v>658.26</v>
          </cell>
          <cell r="AF778">
            <v>40490</v>
          </cell>
          <cell r="AG778">
            <v>567</v>
          </cell>
          <cell r="AH778">
            <v>626.48183801822609</v>
          </cell>
          <cell r="AM778">
            <v>779.1</v>
          </cell>
          <cell r="AO778">
            <v>512850.36599999998</v>
          </cell>
          <cell r="AQ778">
            <v>488092</v>
          </cell>
          <cell r="AU778">
            <v>0</v>
          </cell>
          <cell r="AW778">
            <v>0</v>
          </cell>
          <cell r="AY778">
            <v>270421.11839999998</v>
          </cell>
          <cell r="AZ778">
            <v>347.09423488640738</v>
          </cell>
          <cell r="BA778">
            <v>0</v>
          </cell>
          <cell r="BB778">
            <v>0</v>
          </cell>
          <cell r="BC778">
            <v>0</v>
          </cell>
          <cell r="BD778">
            <v>0</v>
          </cell>
          <cell r="BG778">
            <v>0</v>
          </cell>
          <cell r="BH778">
            <v>0</v>
          </cell>
          <cell r="BI778">
            <v>11275.6</v>
          </cell>
          <cell r="BJ778">
            <v>14.472596585804133</v>
          </cell>
          <cell r="BK778">
            <v>0</v>
          </cell>
          <cell r="BL778">
            <v>0</v>
          </cell>
          <cell r="BM778">
            <v>190584</v>
          </cell>
          <cell r="BN778">
            <v>244.62071621101271</v>
          </cell>
          <cell r="BO778">
            <v>0</v>
          </cell>
          <cell r="BP778">
            <v>0</v>
          </cell>
          <cell r="BY778">
            <v>1980.16</v>
          </cell>
          <cell r="CF778">
            <v>108.21</v>
          </cell>
          <cell r="CG778">
            <v>2499.04</v>
          </cell>
          <cell r="CJ778">
            <v>0</v>
          </cell>
          <cell r="CK778">
            <v>0</v>
          </cell>
          <cell r="CL778">
            <v>0</v>
          </cell>
          <cell r="CM778">
            <v>0</v>
          </cell>
          <cell r="CN778">
            <v>0</v>
          </cell>
          <cell r="CO778">
            <v>0</v>
          </cell>
          <cell r="CX778">
            <v>0</v>
          </cell>
          <cell r="CY778">
            <v>0</v>
          </cell>
          <cell r="DB778">
            <v>0</v>
          </cell>
          <cell r="DC778">
            <v>0</v>
          </cell>
          <cell r="DJ778" t="str">
            <v>МОС</v>
          </cell>
          <cell r="DL778">
            <v>40557</v>
          </cell>
          <cell r="DM778">
            <v>22</v>
          </cell>
          <cell r="DT778">
            <v>658.26</v>
          </cell>
        </row>
        <row r="779">
          <cell r="W779">
            <v>396.31734999999998</v>
          </cell>
          <cell r="AF779">
            <v>40431</v>
          </cell>
          <cell r="AG779">
            <v>440</v>
          </cell>
          <cell r="AH779">
            <v>379.27594222781147</v>
          </cell>
          <cell r="AM779">
            <v>44609.7</v>
          </cell>
          <cell r="AO779">
            <v>17679598.088294998</v>
          </cell>
          <cell r="AQ779">
            <v>16919386</v>
          </cell>
          <cell r="AU779">
            <v>0</v>
          </cell>
          <cell r="AW779">
            <v>2220779.9999999995</v>
          </cell>
          <cell r="AY779">
            <v>8603298.6999999993</v>
          </cell>
          <cell r="AZ779">
            <v>192.85712972739111</v>
          </cell>
          <cell r="BA779">
            <v>0</v>
          </cell>
          <cell r="BB779">
            <v>0</v>
          </cell>
          <cell r="BC779">
            <v>0</v>
          </cell>
          <cell r="BD779">
            <v>0</v>
          </cell>
          <cell r="BG779">
            <v>0</v>
          </cell>
          <cell r="BH779">
            <v>0</v>
          </cell>
          <cell r="BI779">
            <v>244600</v>
          </cell>
          <cell r="BJ779">
            <v>5.483112417254544</v>
          </cell>
          <cell r="BK779">
            <v>0</v>
          </cell>
          <cell r="BL779">
            <v>0</v>
          </cell>
          <cell r="BM779">
            <v>4376840</v>
          </cell>
          <cell r="BN779">
            <v>98.114087294915691</v>
          </cell>
          <cell r="BO779">
            <v>0</v>
          </cell>
          <cell r="BP779">
            <v>0</v>
          </cell>
          <cell r="BY779">
            <v>0</v>
          </cell>
          <cell r="CF779">
            <v>7885.7</v>
          </cell>
          <cell r="CG779">
            <v>1091</v>
          </cell>
          <cell r="CJ779">
            <v>0</v>
          </cell>
          <cell r="CK779">
            <v>0</v>
          </cell>
          <cell r="CL779">
            <v>0</v>
          </cell>
          <cell r="CM779">
            <v>38608.83171070931</v>
          </cell>
          <cell r="CN779">
            <v>57.52</v>
          </cell>
          <cell r="CO779">
            <v>57.52</v>
          </cell>
          <cell r="CX779">
            <v>0</v>
          </cell>
          <cell r="CY779">
            <v>0</v>
          </cell>
          <cell r="DB779">
            <v>0</v>
          </cell>
          <cell r="DC779">
            <v>0</v>
          </cell>
          <cell r="DJ779" t="str">
            <v>МОС</v>
          </cell>
          <cell r="DL779">
            <v>40837</v>
          </cell>
          <cell r="DM779">
            <v>234</v>
          </cell>
          <cell r="DO779" t="str">
            <v>Тариф на послуги централізованого опалення</v>
          </cell>
          <cell r="DT779">
            <v>437.38</v>
          </cell>
        </row>
        <row r="780">
          <cell r="W780">
            <v>804.39745182482432</v>
          </cell>
          <cell r="AF780">
            <v>40431</v>
          </cell>
          <cell r="AG780">
            <v>441</v>
          </cell>
          <cell r="AH780">
            <v>628.04020354732222</v>
          </cell>
          <cell r="AM780">
            <v>11859.65</v>
          </cell>
          <cell r="AO780">
            <v>9539872.2395342775</v>
          </cell>
          <cell r="AQ780">
            <v>7448337</v>
          </cell>
          <cell r="AU780">
            <v>0</v>
          </cell>
          <cell r="AW780">
            <v>621823.35381932568</v>
          </cell>
          <cell r="AY780">
            <v>5193638.4397599995</v>
          </cell>
          <cell r="AZ780">
            <v>437.92510232258115</v>
          </cell>
          <cell r="BA780">
            <v>0</v>
          </cell>
          <cell r="BB780">
            <v>0</v>
          </cell>
          <cell r="BC780">
            <v>0</v>
          </cell>
          <cell r="BD780">
            <v>0</v>
          </cell>
          <cell r="BG780">
            <v>0</v>
          </cell>
          <cell r="BH780">
            <v>0</v>
          </cell>
          <cell r="BI780">
            <v>65074.5</v>
          </cell>
          <cell r="BJ780">
            <v>5.4870506296560189</v>
          </cell>
          <cell r="BK780">
            <v>0</v>
          </cell>
          <cell r="BL780">
            <v>0</v>
          </cell>
          <cell r="BM780">
            <v>1163597</v>
          </cell>
          <cell r="BN780">
            <v>98.113940967903773</v>
          </cell>
          <cell r="BO780">
            <v>0</v>
          </cell>
          <cell r="BP780">
            <v>0</v>
          </cell>
          <cell r="BY780">
            <v>0</v>
          </cell>
          <cell r="CF780">
            <v>2107.0039999999999</v>
          </cell>
          <cell r="CG780">
            <v>2464.94</v>
          </cell>
          <cell r="CJ780">
            <v>0</v>
          </cell>
          <cell r="CK780">
            <v>0</v>
          </cell>
          <cell r="CL780">
            <v>0</v>
          </cell>
          <cell r="CM780">
            <v>10810.559002422213</v>
          </cell>
          <cell r="CN780">
            <v>57.52</v>
          </cell>
          <cell r="CO780">
            <v>57.52</v>
          </cell>
          <cell r="CX780">
            <v>0</v>
          </cell>
          <cell r="CY780">
            <v>0</v>
          </cell>
          <cell r="DB780">
            <v>0</v>
          </cell>
          <cell r="DC780">
            <v>0</v>
          </cell>
          <cell r="DJ780" t="str">
            <v>МОС</v>
          </cell>
          <cell r="DL780">
            <v>40837</v>
          </cell>
          <cell r="DM780">
            <v>234</v>
          </cell>
          <cell r="DT780">
            <v>984.57</v>
          </cell>
        </row>
        <row r="781">
          <cell r="W781">
            <v>804.39499999999998</v>
          </cell>
          <cell r="AF781">
            <v>40431</v>
          </cell>
          <cell r="AG781">
            <v>441</v>
          </cell>
          <cell r="AH781">
            <v>628.03832348381434</v>
          </cell>
          <cell r="AM781">
            <v>715.38800000000003</v>
          </cell>
          <cell r="AO781">
            <v>575454.53026000003</v>
          </cell>
          <cell r="AQ781">
            <v>449291.08016043901</v>
          </cell>
          <cell r="AU781">
            <v>0</v>
          </cell>
          <cell r="AW781">
            <v>37509.646180674346</v>
          </cell>
          <cell r="AY781">
            <v>313290.39476231113</v>
          </cell>
          <cell r="AZ781">
            <v>437.93073795242736</v>
          </cell>
          <cell r="BA781">
            <v>0</v>
          </cell>
          <cell r="BB781">
            <v>0</v>
          </cell>
          <cell r="BC781">
            <v>0</v>
          </cell>
          <cell r="BD781">
            <v>0</v>
          </cell>
          <cell r="BG781">
            <v>0</v>
          </cell>
          <cell r="BH781">
            <v>0</v>
          </cell>
          <cell r="BI781">
            <v>3925.42998769016</v>
          </cell>
          <cell r="BJ781">
            <v>5.4871342372113592</v>
          </cell>
          <cell r="BK781">
            <v>0</v>
          </cell>
          <cell r="BL781">
            <v>0</v>
          </cell>
          <cell r="BM781">
            <v>70187</v>
          </cell>
          <cell r="BN781">
            <v>98.110396036835951</v>
          </cell>
          <cell r="BO781">
            <v>0</v>
          </cell>
          <cell r="BP781">
            <v>0</v>
          </cell>
          <cell r="BY781">
            <v>0</v>
          </cell>
          <cell r="CF781">
            <v>127.09858851019138</v>
          </cell>
          <cell r="CG781">
            <v>2464.94</v>
          </cell>
          <cell r="CJ781">
            <v>0</v>
          </cell>
          <cell r="CK781">
            <v>0</v>
          </cell>
          <cell r="CL781">
            <v>0</v>
          </cell>
          <cell r="CM781">
            <v>652.11485015080575</v>
          </cell>
          <cell r="CN781">
            <v>57.52</v>
          </cell>
          <cell r="CO781">
            <v>57.52</v>
          </cell>
          <cell r="CX781">
            <v>0</v>
          </cell>
          <cell r="CY781">
            <v>0</v>
          </cell>
          <cell r="DB781">
            <v>0</v>
          </cell>
          <cell r="DC781">
            <v>0</v>
          </cell>
          <cell r="DJ781" t="str">
            <v>МОС</v>
          </cell>
          <cell r="DL781">
            <v>40837</v>
          </cell>
          <cell r="DM781">
            <v>234</v>
          </cell>
          <cell r="DT781">
            <v>984.57</v>
          </cell>
        </row>
        <row r="782">
          <cell r="W782">
            <v>331.67</v>
          </cell>
          <cell r="AF782">
            <v>39826</v>
          </cell>
          <cell r="AG782">
            <v>11</v>
          </cell>
          <cell r="AH782">
            <v>331.67062314540061</v>
          </cell>
          <cell r="AM782">
            <v>674</v>
          </cell>
          <cell r="AO782">
            <v>223545.58000000002</v>
          </cell>
          <cell r="AQ782">
            <v>223546</v>
          </cell>
          <cell r="AU782">
            <v>0</v>
          </cell>
          <cell r="AW782">
            <v>0</v>
          </cell>
          <cell r="AY782">
            <v>90354.963600000003</v>
          </cell>
          <cell r="AZ782">
            <v>134.05780949554895</v>
          </cell>
          <cell r="BA782">
            <v>0</v>
          </cell>
          <cell r="BB782">
            <v>0</v>
          </cell>
          <cell r="BC782">
            <v>0</v>
          </cell>
          <cell r="BD782">
            <v>0</v>
          </cell>
          <cell r="BG782">
            <v>0</v>
          </cell>
          <cell r="BH782">
            <v>0</v>
          </cell>
          <cell r="BI782">
            <v>26007.5</v>
          </cell>
          <cell r="BJ782">
            <v>38.586795252225521</v>
          </cell>
          <cell r="BK782">
            <v>0</v>
          </cell>
          <cell r="BL782">
            <v>0</v>
          </cell>
          <cell r="BM782">
            <v>70302</v>
          </cell>
          <cell r="BN782">
            <v>104.30563798219585</v>
          </cell>
          <cell r="BO782">
            <v>0</v>
          </cell>
          <cell r="BP782">
            <v>0</v>
          </cell>
          <cell r="BY782">
            <v>2191.59</v>
          </cell>
          <cell r="CF782">
            <v>124.23</v>
          </cell>
          <cell r="CG782">
            <v>727.32</v>
          </cell>
          <cell r="CJ782">
            <v>0</v>
          </cell>
          <cell r="CK782">
            <v>0</v>
          </cell>
          <cell r="CL782">
            <v>0</v>
          </cell>
          <cell r="CM782">
            <v>0</v>
          </cell>
          <cell r="CN782">
            <v>0</v>
          </cell>
          <cell r="CO782">
            <v>0</v>
          </cell>
          <cell r="CX782">
            <v>0</v>
          </cell>
          <cell r="CY782">
            <v>0</v>
          </cell>
          <cell r="DB782">
            <v>0</v>
          </cell>
          <cell r="DC782">
            <v>0</v>
          </cell>
          <cell r="DJ782" t="str">
            <v>МОС</v>
          </cell>
          <cell r="DL782">
            <v>39834</v>
          </cell>
          <cell r="DM782">
            <v>5</v>
          </cell>
          <cell r="DO782" t="str">
            <v>Тариф</v>
          </cell>
          <cell r="DT782">
            <v>331.67</v>
          </cell>
        </row>
        <row r="783">
          <cell r="W783">
            <v>671.92</v>
          </cell>
          <cell r="AF783">
            <v>40098</v>
          </cell>
          <cell r="AG783">
            <v>453</v>
          </cell>
          <cell r="AH783">
            <v>559.92999999999995</v>
          </cell>
          <cell r="AM783">
            <v>246</v>
          </cell>
          <cell r="AO783">
            <v>165292.31999999998</v>
          </cell>
          <cell r="AQ783">
            <v>137742.78</v>
          </cell>
          <cell r="AU783">
            <v>0</v>
          </cell>
          <cell r="AW783">
            <v>0</v>
          </cell>
          <cell r="AY783">
            <v>89137.814741000009</v>
          </cell>
          <cell r="AZ783">
            <v>362.34884041056915</v>
          </cell>
          <cell r="BA783">
            <v>0</v>
          </cell>
          <cell r="BB783">
            <v>0</v>
          </cell>
          <cell r="BC783">
            <v>0</v>
          </cell>
          <cell r="BD783">
            <v>0</v>
          </cell>
          <cell r="BG783">
            <v>0</v>
          </cell>
          <cell r="BH783">
            <v>0</v>
          </cell>
          <cell r="BI783">
            <v>9490</v>
          </cell>
          <cell r="BJ783">
            <v>38.577235772357724</v>
          </cell>
          <cell r="BK783">
            <v>0</v>
          </cell>
          <cell r="BL783">
            <v>0</v>
          </cell>
          <cell r="BM783">
            <v>25655</v>
          </cell>
          <cell r="BN783">
            <v>104.28861788617886</v>
          </cell>
          <cell r="BO783">
            <v>0</v>
          </cell>
          <cell r="BP783">
            <v>0</v>
          </cell>
          <cell r="BY783">
            <v>2191.59</v>
          </cell>
          <cell r="CF783">
            <v>41.2849</v>
          </cell>
          <cell r="CG783">
            <v>2159.09</v>
          </cell>
          <cell r="CJ783">
            <v>0</v>
          </cell>
          <cell r="CK783">
            <v>0</v>
          </cell>
          <cell r="CL783">
            <v>0</v>
          </cell>
          <cell r="CM783">
            <v>0</v>
          </cell>
          <cell r="CN783">
            <v>0</v>
          </cell>
          <cell r="CO783">
            <v>0</v>
          </cell>
          <cell r="CX783">
            <v>0</v>
          </cell>
          <cell r="CY783">
            <v>0</v>
          </cell>
          <cell r="DB783">
            <v>0</v>
          </cell>
          <cell r="DC783">
            <v>0</v>
          </cell>
          <cell r="DJ783" t="str">
            <v>НКРКП</v>
          </cell>
          <cell r="DL783">
            <v>40942</v>
          </cell>
          <cell r="DM783">
            <v>34</v>
          </cell>
          <cell r="DT783">
            <v>961.53</v>
          </cell>
        </row>
        <row r="784">
          <cell r="W784">
            <v>671.92</v>
          </cell>
          <cell r="AF784">
            <v>40098</v>
          </cell>
          <cell r="AG784">
            <v>453</v>
          </cell>
          <cell r="AH784">
            <v>559.93473570658034</v>
          </cell>
          <cell r="AM784">
            <v>1854</v>
          </cell>
          <cell r="AO784">
            <v>1245739.68</v>
          </cell>
          <cell r="AQ784">
            <v>1038119</v>
          </cell>
          <cell r="AU784">
            <v>0</v>
          </cell>
          <cell r="AW784">
            <v>0</v>
          </cell>
          <cell r="AY784">
            <v>671802.58077200002</v>
          </cell>
          <cell r="AZ784">
            <v>362.35306406256746</v>
          </cell>
          <cell r="BA784">
            <v>0</v>
          </cell>
          <cell r="BB784">
            <v>0</v>
          </cell>
          <cell r="BC784">
            <v>0</v>
          </cell>
          <cell r="BD784">
            <v>0</v>
          </cell>
          <cell r="BG784">
            <v>0</v>
          </cell>
          <cell r="BH784">
            <v>0</v>
          </cell>
          <cell r="BI784">
            <v>71532</v>
          </cell>
          <cell r="BJ784">
            <v>38.582524271844662</v>
          </cell>
          <cell r="BK784">
            <v>0</v>
          </cell>
          <cell r="BL784">
            <v>0</v>
          </cell>
          <cell r="BM784">
            <v>193354</v>
          </cell>
          <cell r="BN784">
            <v>104.29018338727077</v>
          </cell>
          <cell r="BO784">
            <v>0</v>
          </cell>
          <cell r="BP784">
            <v>0</v>
          </cell>
          <cell r="BY784">
            <v>2191.59</v>
          </cell>
          <cell r="CF784">
            <v>311.1508</v>
          </cell>
          <cell r="CG784">
            <v>2159.09</v>
          </cell>
          <cell r="CJ784">
            <v>0</v>
          </cell>
          <cell r="CK784">
            <v>0</v>
          </cell>
          <cell r="CL784">
            <v>0</v>
          </cell>
          <cell r="CM784">
            <v>0</v>
          </cell>
          <cell r="CN784">
            <v>0</v>
          </cell>
          <cell r="CO784">
            <v>0</v>
          </cell>
          <cell r="CX784">
            <v>0</v>
          </cell>
          <cell r="CY784">
            <v>0</v>
          </cell>
          <cell r="DB784">
            <v>0</v>
          </cell>
          <cell r="DC784">
            <v>0</v>
          </cell>
          <cell r="DJ784" t="str">
            <v>НКРКП</v>
          </cell>
          <cell r="DL784">
            <v>40942</v>
          </cell>
          <cell r="DM784">
            <v>34</v>
          </cell>
          <cell r="DT784">
            <v>961.53</v>
          </cell>
        </row>
        <row r="785">
          <cell r="W785">
            <v>201.01</v>
          </cell>
          <cell r="AF785">
            <v>39675</v>
          </cell>
          <cell r="AG785">
            <v>560</v>
          </cell>
          <cell r="AH785">
            <v>197.46048790309047</v>
          </cell>
          <cell r="AM785">
            <v>14900.5</v>
          </cell>
          <cell r="AO785">
            <v>2995149.5049999999</v>
          </cell>
          <cell r="AQ785">
            <v>2942259.9999999995</v>
          </cell>
          <cell r="AU785">
            <v>0</v>
          </cell>
          <cell r="AW785">
            <v>0</v>
          </cell>
          <cell r="AY785">
            <v>1624460</v>
          </cell>
          <cell r="AZ785">
            <v>109.02050266769571</v>
          </cell>
          <cell r="BA785">
            <v>116240</v>
          </cell>
          <cell r="BB785">
            <v>7.8010805006543409</v>
          </cell>
          <cell r="BC785">
            <v>0</v>
          </cell>
          <cell r="BD785">
            <v>0</v>
          </cell>
          <cell r="BG785">
            <v>0</v>
          </cell>
          <cell r="BH785">
            <v>0</v>
          </cell>
          <cell r="BI785">
            <v>337330</v>
          </cell>
          <cell r="BJ785">
            <v>22.63883762289856</v>
          </cell>
          <cell r="BK785">
            <v>0</v>
          </cell>
          <cell r="BL785">
            <v>0</v>
          </cell>
          <cell r="BM785">
            <v>726280</v>
          </cell>
          <cell r="BN785">
            <v>48.741988523875037</v>
          </cell>
          <cell r="BO785">
            <v>0</v>
          </cell>
          <cell r="BP785">
            <v>0</v>
          </cell>
          <cell r="BY785">
            <v>1626</v>
          </cell>
          <cell r="CF785">
            <v>2233.4873233239837</v>
          </cell>
          <cell r="CG785">
            <v>727.32</v>
          </cell>
          <cell r="CJ785">
            <v>0</v>
          </cell>
          <cell r="CK785">
            <v>0</v>
          </cell>
          <cell r="CL785">
            <v>0</v>
          </cell>
          <cell r="CM785">
            <v>0</v>
          </cell>
          <cell r="CN785">
            <v>0</v>
          </cell>
          <cell r="CO785">
            <v>0</v>
          </cell>
          <cell r="CX785">
            <v>0</v>
          </cell>
          <cell r="CY785">
            <v>0</v>
          </cell>
          <cell r="DB785">
            <v>0</v>
          </cell>
          <cell r="DC785">
            <v>0</v>
          </cell>
          <cell r="DJ785" t="str">
            <v>НКРЕ</v>
          </cell>
          <cell r="DL785">
            <v>40526</v>
          </cell>
          <cell r="DM785">
            <v>1830</v>
          </cell>
          <cell r="DO785" t="str">
            <v>Тариф на теплову енергію</v>
          </cell>
          <cell r="DT785">
            <v>221.11</v>
          </cell>
        </row>
        <row r="786">
          <cell r="W786">
            <v>438.96</v>
          </cell>
          <cell r="AF786">
            <v>39871</v>
          </cell>
          <cell r="AG786">
            <v>933</v>
          </cell>
          <cell r="AH786">
            <v>391.93018867924519</v>
          </cell>
          <cell r="AM786">
            <v>10700</v>
          </cell>
          <cell r="AO786">
            <v>4696872</v>
          </cell>
          <cell r="AQ786">
            <v>4193653.0188679234</v>
          </cell>
          <cell r="AU786">
            <v>0</v>
          </cell>
          <cell r="AW786">
            <v>0</v>
          </cell>
          <cell r="AY786">
            <v>3247296.5660377359</v>
          </cell>
          <cell r="AZ786">
            <v>303.4856603773585</v>
          </cell>
          <cell r="BA786">
            <v>83476.15094339622</v>
          </cell>
          <cell r="BB786">
            <v>7.8015094339622637</v>
          </cell>
          <cell r="BC786">
            <v>0</v>
          </cell>
          <cell r="BD786">
            <v>0</v>
          </cell>
          <cell r="BG786">
            <v>0</v>
          </cell>
          <cell r="BH786">
            <v>0</v>
          </cell>
          <cell r="BI786">
            <v>242252.03773584907</v>
          </cell>
          <cell r="BJ786">
            <v>22.640377358490568</v>
          </cell>
          <cell r="BK786">
            <v>0</v>
          </cell>
          <cell r="BL786">
            <v>0</v>
          </cell>
          <cell r="BM786">
            <v>521562.41509433958</v>
          </cell>
          <cell r="BN786">
            <v>48.744150943396221</v>
          </cell>
          <cell r="BO786">
            <v>0</v>
          </cell>
          <cell r="BP786">
            <v>0</v>
          </cell>
          <cell r="BY786">
            <v>1626</v>
          </cell>
          <cell r="CF786">
            <v>1515.8345506069488</v>
          </cell>
          <cell r="CG786">
            <v>2142.25</v>
          </cell>
          <cell r="CJ786">
            <v>0</v>
          </cell>
          <cell r="CK786">
            <v>0</v>
          </cell>
          <cell r="CL786">
            <v>0</v>
          </cell>
          <cell r="CM786">
            <v>0</v>
          </cell>
          <cell r="CN786">
            <v>0</v>
          </cell>
          <cell r="CO786">
            <v>0</v>
          </cell>
          <cell r="CX786">
            <v>0</v>
          </cell>
          <cell r="CY786">
            <v>0</v>
          </cell>
          <cell r="DB786">
            <v>0</v>
          </cell>
          <cell r="DC786">
            <v>0</v>
          </cell>
          <cell r="DJ786" t="str">
            <v>НКРКП</v>
          </cell>
          <cell r="DL786">
            <v>40942</v>
          </cell>
          <cell r="DM786">
            <v>33</v>
          </cell>
          <cell r="DT786">
            <v>689.09</v>
          </cell>
        </row>
        <row r="787">
          <cell r="W787">
            <v>438.96</v>
          </cell>
          <cell r="AF787">
            <v>39871</v>
          </cell>
          <cell r="AG787">
            <v>933</v>
          </cell>
          <cell r="AH787">
            <v>391.9301886792453</v>
          </cell>
          <cell r="AM787">
            <v>15800</v>
          </cell>
          <cell r="AO787">
            <v>6935568</v>
          </cell>
          <cell r="AQ787">
            <v>6192496.9811320761</v>
          </cell>
          <cell r="AU787">
            <v>0</v>
          </cell>
          <cell r="AW787">
            <v>0</v>
          </cell>
          <cell r="AY787">
            <v>4795073.4339622641</v>
          </cell>
          <cell r="AZ787">
            <v>303.4856603773585</v>
          </cell>
          <cell r="BA787">
            <v>123263.84905660379</v>
          </cell>
          <cell r="BB787">
            <v>7.8015094339622655</v>
          </cell>
          <cell r="BC787">
            <v>0</v>
          </cell>
          <cell r="BD787">
            <v>0</v>
          </cell>
          <cell r="BG787">
            <v>0</v>
          </cell>
          <cell r="BH787">
            <v>0</v>
          </cell>
          <cell r="BI787">
            <v>357717.96226415096</v>
          </cell>
          <cell r="BJ787">
            <v>22.640377358490568</v>
          </cell>
          <cell r="BK787">
            <v>0</v>
          </cell>
          <cell r="BL787">
            <v>0</v>
          </cell>
          <cell r="BM787">
            <v>770157.58490566048</v>
          </cell>
          <cell r="BN787">
            <v>48.744150943396235</v>
          </cell>
          <cell r="BO787">
            <v>0</v>
          </cell>
          <cell r="BP787">
            <v>0</v>
          </cell>
          <cell r="BY787">
            <v>1626</v>
          </cell>
          <cell r="CF787">
            <v>2238.3351308027841</v>
          </cell>
          <cell r="CG787">
            <v>2142.25</v>
          </cell>
          <cell r="CJ787">
            <v>0</v>
          </cell>
          <cell r="CK787">
            <v>0</v>
          </cell>
          <cell r="CL787">
            <v>0</v>
          </cell>
          <cell r="CM787">
            <v>0</v>
          </cell>
          <cell r="CN787">
            <v>0</v>
          </cell>
          <cell r="CO787">
            <v>0</v>
          </cell>
          <cell r="CX787">
            <v>0</v>
          </cell>
          <cell r="CY787">
            <v>0</v>
          </cell>
          <cell r="DB787">
            <v>0</v>
          </cell>
          <cell r="DC787">
            <v>0</v>
          </cell>
          <cell r="DJ787" t="str">
            <v>НКРКП</v>
          </cell>
          <cell r="DL787">
            <v>40942</v>
          </cell>
          <cell r="DM787">
            <v>33</v>
          </cell>
          <cell r="DT787">
            <v>689.09</v>
          </cell>
        </row>
        <row r="788">
          <cell r="W788">
            <v>226.88</v>
          </cell>
          <cell r="AF788">
            <v>39930</v>
          </cell>
          <cell r="AG788">
            <v>997</v>
          </cell>
          <cell r="AH788">
            <v>208.15</v>
          </cell>
          <cell r="AM788">
            <v>2914.0091280326687</v>
          </cell>
          <cell r="AO788">
            <v>661130.39096805186</v>
          </cell>
          <cell r="AQ788">
            <v>606551</v>
          </cell>
          <cell r="AU788">
            <v>0</v>
          </cell>
          <cell r="AW788">
            <v>0</v>
          </cell>
          <cell r="AY788">
            <v>290782.53600000002</v>
          </cell>
          <cell r="AZ788">
            <v>99.78779174117264</v>
          </cell>
          <cell r="BA788">
            <v>0</v>
          </cell>
          <cell r="BB788">
            <v>0</v>
          </cell>
          <cell r="BC788">
            <v>0</v>
          </cell>
          <cell r="BD788">
            <v>0</v>
          </cell>
          <cell r="BG788">
            <v>0</v>
          </cell>
          <cell r="BH788">
            <v>0</v>
          </cell>
          <cell r="BI788">
            <v>71027.64</v>
          </cell>
          <cell r="BJ788">
            <v>24.374542727651921</v>
          </cell>
          <cell r="BK788">
            <v>0</v>
          </cell>
          <cell r="BL788">
            <v>0</v>
          </cell>
          <cell r="BM788">
            <v>50299.03</v>
          </cell>
          <cell r="BN788">
            <v>17.261109279351611</v>
          </cell>
          <cell r="BO788">
            <v>0</v>
          </cell>
          <cell r="BP788">
            <v>0</v>
          </cell>
          <cell r="BY788">
            <v>2293.33</v>
          </cell>
          <cell r="CF788">
            <v>399.8</v>
          </cell>
          <cell r="CG788">
            <v>727.32</v>
          </cell>
          <cell r="CJ788">
            <v>0</v>
          </cell>
          <cell r="CK788">
            <v>0</v>
          </cell>
          <cell r="CL788">
            <v>0</v>
          </cell>
          <cell r="CM788">
            <v>0</v>
          </cell>
          <cell r="CN788">
            <v>0</v>
          </cell>
          <cell r="CO788">
            <v>0</v>
          </cell>
          <cell r="CX788">
            <v>0</v>
          </cell>
          <cell r="CY788">
            <v>0</v>
          </cell>
          <cell r="DB788">
            <v>0</v>
          </cell>
          <cell r="DC788">
            <v>0</v>
          </cell>
          <cell r="DJ788" t="str">
            <v>МОС</v>
          </cell>
          <cell r="DL788">
            <v>40100</v>
          </cell>
          <cell r="DM788">
            <v>455</v>
          </cell>
          <cell r="DO788" t="str">
            <v>Тариф на послуги з теплопостачання</v>
          </cell>
          <cell r="DT788">
            <v>226.88</v>
          </cell>
        </row>
        <row r="789">
          <cell r="W789">
            <v>462.56</v>
          </cell>
          <cell r="AF789">
            <v>39930</v>
          </cell>
          <cell r="AG789">
            <v>998</v>
          </cell>
          <cell r="AH789">
            <v>402.23192105242015</v>
          </cell>
          <cell r="AM789">
            <v>255.8</v>
          </cell>
          <cell r="AO789">
            <v>118322.84800000001</v>
          </cell>
          <cell r="AQ789">
            <v>102890.92540520908</v>
          </cell>
          <cell r="AU789">
            <v>0</v>
          </cell>
          <cell r="AW789">
            <v>0</v>
          </cell>
          <cell r="AY789">
            <v>75171.753405337658</v>
          </cell>
          <cell r="AZ789">
            <v>293.86924708888841</v>
          </cell>
          <cell r="BA789">
            <v>0</v>
          </cell>
          <cell r="BB789">
            <v>0</v>
          </cell>
          <cell r="BC789">
            <v>0</v>
          </cell>
          <cell r="BD789">
            <v>0</v>
          </cell>
          <cell r="BG789">
            <v>0</v>
          </cell>
          <cell r="BH789">
            <v>0</v>
          </cell>
          <cell r="BI789">
            <v>6235.03</v>
          </cell>
          <cell r="BJ789">
            <v>24.374628616106332</v>
          </cell>
          <cell r="BK789">
            <v>0</v>
          </cell>
          <cell r="BL789">
            <v>0</v>
          </cell>
          <cell r="BM789">
            <v>4415.3999999999996</v>
          </cell>
          <cell r="BN789">
            <v>17.261141516810007</v>
          </cell>
          <cell r="BO789">
            <v>0</v>
          </cell>
          <cell r="BP789">
            <v>0</v>
          </cell>
          <cell r="BY789">
            <v>2293.33</v>
          </cell>
          <cell r="CF789">
            <v>35.090093782395918</v>
          </cell>
          <cell r="CG789">
            <v>2142.25</v>
          </cell>
          <cell r="CJ789">
            <v>0</v>
          </cell>
          <cell r="CK789">
            <v>0</v>
          </cell>
          <cell r="CL789">
            <v>0</v>
          </cell>
          <cell r="CM789">
            <v>0</v>
          </cell>
          <cell r="CN789">
            <v>0</v>
          </cell>
          <cell r="CO789">
            <v>0</v>
          </cell>
          <cell r="CX789">
            <v>0</v>
          </cell>
          <cell r="CY789">
            <v>0</v>
          </cell>
          <cell r="DB789">
            <v>0</v>
          </cell>
          <cell r="DC789">
            <v>0</v>
          </cell>
          <cell r="DJ789" t="str">
            <v>НКРКП</v>
          </cell>
          <cell r="DL789">
            <v>40942</v>
          </cell>
          <cell r="DM789">
            <v>36</v>
          </cell>
          <cell r="DT789">
            <v>701.66</v>
          </cell>
        </row>
        <row r="790">
          <cell r="W790">
            <v>603.34</v>
          </cell>
          <cell r="AF790">
            <v>39930</v>
          </cell>
          <cell r="AG790">
            <v>998</v>
          </cell>
          <cell r="AH790">
            <v>402.23192105242009</v>
          </cell>
          <cell r="AM790">
            <v>12187.9</v>
          </cell>
          <cell r="AO790">
            <v>7353447.5860000001</v>
          </cell>
          <cell r="AQ790">
            <v>4902362.4305947907</v>
          </cell>
          <cell r="AU790">
            <v>0</v>
          </cell>
          <cell r="AW790">
            <v>0</v>
          </cell>
          <cell r="AY790">
            <v>3581648.9965946623</v>
          </cell>
          <cell r="AZ790">
            <v>293.86924708888836</v>
          </cell>
          <cell r="BA790">
            <v>0</v>
          </cell>
          <cell r="BB790">
            <v>0</v>
          </cell>
          <cell r="BC790">
            <v>0</v>
          </cell>
          <cell r="BD790">
            <v>0</v>
          </cell>
          <cell r="BG790">
            <v>0</v>
          </cell>
          <cell r="BH790">
            <v>0</v>
          </cell>
          <cell r="BI790">
            <v>297075.42</v>
          </cell>
          <cell r="BJ790">
            <v>24.374619089424758</v>
          </cell>
          <cell r="BK790">
            <v>0</v>
          </cell>
          <cell r="BL790">
            <v>0</v>
          </cell>
          <cell r="BM790">
            <v>210377.4</v>
          </cell>
          <cell r="BN790">
            <v>17.26116886420138</v>
          </cell>
          <cell r="BO790">
            <v>0</v>
          </cell>
          <cell r="BP790">
            <v>0</v>
          </cell>
          <cell r="BY790">
            <v>2293.33</v>
          </cell>
          <cell r="CF790">
            <v>1671.909906217604</v>
          </cell>
          <cell r="CG790">
            <v>2142.25</v>
          </cell>
          <cell r="CJ790">
            <v>0</v>
          </cell>
          <cell r="CK790">
            <v>0</v>
          </cell>
          <cell r="CL790">
            <v>0</v>
          </cell>
          <cell r="CM790">
            <v>0</v>
          </cell>
          <cell r="CN790">
            <v>0</v>
          </cell>
          <cell r="CO790">
            <v>0</v>
          </cell>
          <cell r="CX790">
            <v>0</v>
          </cell>
          <cell r="CY790">
            <v>0</v>
          </cell>
          <cell r="DB790">
            <v>0</v>
          </cell>
          <cell r="DC790">
            <v>0</v>
          </cell>
          <cell r="DJ790" t="str">
            <v>НКРКП</v>
          </cell>
          <cell r="DL790">
            <v>40942</v>
          </cell>
          <cell r="DM790">
            <v>36</v>
          </cell>
          <cell r="DT790">
            <v>737.46</v>
          </cell>
        </row>
        <row r="791">
          <cell r="W791">
            <v>201.38</v>
          </cell>
          <cell r="AF791">
            <v>40079</v>
          </cell>
          <cell r="AG791" t="str">
            <v>калькуляція</v>
          </cell>
          <cell r="AH791">
            <v>201.37621281323291</v>
          </cell>
          <cell r="AM791">
            <v>810.1</v>
          </cell>
          <cell r="AO791">
            <v>163137.93799999999</v>
          </cell>
          <cell r="AQ791">
            <v>163134.87</v>
          </cell>
          <cell r="AU791">
            <v>0</v>
          </cell>
          <cell r="AW791">
            <v>0</v>
          </cell>
          <cell r="AY791">
            <v>85224.76</v>
          </cell>
          <cell r="AZ791">
            <v>105.20276509072953</v>
          </cell>
          <cell r="BA791">
            <v>0</v>
          </cell>
          <cell r="BB791">
            <v>0</v>
          </cell>
          <cell r="BC791">
            <v>0</v>
          </cell>
          <cell r="BD791">
            <v>0</v>
          </cell>
          <cell r="BG791">
            <v>0</v>
          </cell>
          <cell r="BH791">
            <v>0</v>
          </cell>
          <cell r="BI791">
            <v>8552.7199999999993</v>
          </cell>
          <cell r="BJ791">
            <v>10.557610171583754</v>
          </cell>
          <cell r="BK791">
            <v>0</v>
          </cell>
          <cell r="BL791">
            <v>0</v>
          </cell>
          <cell r="BM791">
            <v>38463.79</v>
          </cell>
          <cell r="BN791">
            <v>47.480298728552029</v>
          </cell>
          <cell r="BO791">
            <v>0</v>
          </cell>
          <cell r="BP791">
            <v>0</v>
          </cell>
          <cell r="BY791">
            <v>3268.5</v>
          </cell>
          <cell r="CF791">
            <v>117.17642853214539</v>
          </cell>
          <cell r="CG791">
            <v>727.32</v>
          </cell>
          <cell r="CJ791">
            <v>0</v>
          </cell>
          <cell r="CK791">
            <v>0</v>
          </cell>
          <cell r="CL791">
            <v>0</v>
          </cell>
          <cell r="CM791">
            <v>0</v>
          </cell>
          <cell r="CN791">
            <v>0</v>
          </cell>
          <cell r="CO791">
            <v>0</v>
          </cell>
          <cell r="CX791">
            <v>0</v>
          </cell>
          <cell r="CY791">
            <v>0</v>
          </cell>
          <cell r="DB791">
            <v>0</v>
          </cell>
          <cell r="DC791">
            <v>0</v>
          </cell>
          <cell r="DJ791" t="str">
            <v>НКРЕ</v>
          </cell>
          <cell r="DL791">
            <v>40526</v>
          </cell>
          <cell r="DM791">
            <v>1828</v>
          </cell>
          <cell r="DO791" t="str">
            <v>Тариф на теплову енергію</v>
          </cell>
          <cell r="DT791">
            <v>221.51</v>
          </cell>
        </row>
        <row r="792">
          <cell r="W792">
            <v>450.2</v>
          </cell>
          <cell r="AF792">
            <v>40079</v>
          </cell>
          <cell r="AG792" t="str">
            <v>калькуляція</v>
          </cell>
          <cell r="AH792">
            <v>409.26979116670924</v>
          </cell>
          <cell r="AM792">
            <v>9792.5</v>
          </cell>
          <cell r="AO792">
            <v>4408583.5</v>
          </cell>
          <cell r="AQ792">
            <v>4007774.43</v>
          </cell>
          <cell r="AU792">
            <v>0</v>
          </cell>
          <cell r="AW792">
            <v>0</v>
          </cell>
          <cell r="AY792">
            <v>3065947.58</v>
          </cell>
          <cell r="AZ792">
            <v>313.09140464641308</v>
          </cell>
          <cell r="BA792">
            <v>0</v>
          </cell>
          <cell r="BB792">
            <v>0</v>
          </cell>
          <cell r="BC792">
            <v>0</v>
          </cell>
          <cell r="BD792">
            <v>0</v>
          </cell>
          <cell r="BG792">
            <v>0</v>
          </cell>
          <cell r="BH792">
            <v>0</v>
          </cell>
          <cell r="BI792">
            <v>103385.38</v>
          </cell>
          <cell r="BJ792">
            <v>10.557608373755425</v>
          </cell>
          <cell r="BK792">
            <v>0</v>
          </cell>
          <cell r="BL792">
            <v>0</v>
          </cell>
          <cell r="BM792">
            <v>464950.89</v>
          </cell>
          <cell r="BN792">
            <v>47.48030533571611</v>
          </cell>
          <cell r="BO792">
            <v>0</v>
          </cell>
          <cell r="BP792">
            <v>0</v>
          </cell>
          <cell r="BY792">
            <v>3268.5</v>
          </cell>
          <cell r="CF792">
            <v>1404.6840002565677</v>
          </cell>
          <cell r="CG792">
            <v>2182.66</v>
          </cell>
          <cell r="CJ792">
            <v>0</v>
          </cell>
          <cell r="CK792">
            <v>0</v>
          </cell>
          <cell r="CL792">
            <v>0</v>
          </cell>
          <cell r="CM792">
            <v>0</v>
          </cell>
          <cell r="CN792">
            <v>0</v>
          </cell>
          <cell r="CO792">
            <v>0</v>
          </cell>
          <cell r="CX792">
            <v>0</v>
          </cell>
          <cell r="CY792">
            <v>0</v>
          </cell>
          <cell r="DB792">
            <v>0</v>
          </cell>
          <cell r="DC792">
            <v>0</v>
          </cell>
          <cell r="DJ792" t="str">
            <v>НКРКП</v>
          </cell>
          <cell r="DL792">
            <v>40816</v>
          </cell>
          <cell r="DM792">
            <v>26</v>
          </cell>
          <cell r="DT792">
            <v>675.3</v>
          </cell>
        </row>
        <row r="793">
          <cell r="W793">
            <v>240.05</v>
          </cell>
          <cell r="AF793">
            <v>39862</v>
          </cell>
          <cell r="AG793">
            <v>915</v>
          </cell>
          <cell r="AH793">
            <v>240.0503488455729</v>
          </cell>
          <cell r="AM793">
            <v>1390.3</v>
          </cell>
          <cell r="AO793">
            <v>333741.51500000001</v>
          </cell>
          <cell r="AQ793">
            <v>333742</v>
          </cell>
          <cell r="AU793">
            <v>0</v>
          </cell>
          <cell r="AW793">
            <v>0</v>
          </cell>
          <cell r="AY793">
            <v>158338</v>
          </cell>
          <cell r="AZ793">
            <v>113.88765014745019</v>
          </cell>
          <cell r="BA793">
            <v>0</v>
          </cell>
          <cell r="BB793">
            <v>0</v>
          </cell>
          <cell r="BC793">
            <v>0</v>
          </cell>
          <cell r="BD793">
            <v>0</v>
          </cell>
          <cell r="BG793">
            <v>0</v>
          </cell>
          <cell r="BH793">
            <v>0</v>
          </cell>
          <cell r="BI793">
            <v>49793</v>
          </cell>
          <cell r="BJ793">
            <v>35.814572394447239</v>
          </cell>
          <cell r="BK793">
            <v>0</v>
          </cell>
          <cell r="BL793">
            <v>0</v>
          </cell>
          <cell r="BM793">
            <v>111100</v>
          </cell>
          <cell r="BN793">
            <v>79.910810616413727</v>
          </cell>
          <cell r="BO793">
            <v>0</v>
          </cell>
          <cell r="BP793">
            <v>0</v>
          </cell>
          <cell r="BY793">
            <v>1744</v>
          </cell>
          <cell r="CF793">
            <v>217.70149742134447</v>
          </cell>
          <cell r="CG793">
            <v>727.31700000000001</v>
          </cell>
          <cell r="CJ793">
            <v>0</v>
          </cell>
          <cell r="CK793">
            <v>0</v>
          </cell>
          <cell r="CL793">
            <v>0</v>
          </cell>
          <cell r="CM793">
            <v>0</v>
          </cell>
          <cell r="CN793">
            <v>0</v>
          </cell>
          <cell r="CO793">
            <v>0</v>
          </cell>
          <cell r="CX793">
            <v>0</v>
          </cell>
          <cell r="CY793">
            <v>0</v>
          </cell>
          <cell r="DB793">
            <v>0</v>
          </cell>
          <cell r="DC793">
            <v>0</v>
          </cell>
          <cell r="DJ793" t="str">
            <v>НКРЕ</v>
          </cell>
          <cell r="DL793">
            <v>40526</v>
          </cell>
          <cell r="DM793">
            <v>1829</v>
          </cell>
          <cell r="DO793" t="str">
            <v>тариф на теплову енергію</v>
          </cell>
          <cell r="DT793">
            <v>264.06</v>
          </cell>
        </row>
        <row r="794">
          <cell r="W794">
            <v>461.69</v>
          </cell>
          <cell r="AF794">
            <v>39862</v>
          </cell>
          <cell r="AG794">
            <v>916</v>
          </cell>
          <cell r="AH794">
            <v>461.69</v>
          </cell>
          <cell r="AM794">
            <v>2971.4</v>
          </cell>
          <cell r="AO794">
            <v>1371865.666</v>
          </cell>
          <cell r="AQ794">
            <v>1371865.666</v>
          </cell>
          <cell r="AU794">
            <v>0</v>
          </cell>
          <cell r="AW794">
            <v>0</v>
          </cell>
          <cell r="AY794">
            <v>997000</v>
          </cell>
          <cell r="AZ794">
            <v>335.53207242377329</v>
          </cell>
          <cell r="BA794">
            <v>0</v>
          </cell>
          <cell r="BB794">
            <v>0</v>
          </cell>
          <cell r="BC794">
            <v>0</v>
          </cell>
          <cell r="BD794">
            <v>0</v>
          </cell>
          <cell r="BG794">
            <v>0</v>
          </cell>
          <cell r="BH794">
            <v>0</v>
          </cell>
          <cell r="BI794">
            <v>106400</v>
          </cell>
          <cell r="BJ794">
            <v>35.80803661573669</v>
          </cell>
          <cell r="BK794">
            <v>0</v>
          </cell>
          <cell r="BL794">
            <v>0</v>
          </cell>
          <cell r="BM794">
            <v>237650</v>
          </cell>
          <cell r="BN794">
            <v>79.979134414753986</v>
          </cell>
          <cell r="BO794">
            <v>0</v>
          </cell>
          <cell r="BP794">
            <v>0</v>
          </cell>
          <cell r="BY794">
            <v>1744</v>
          </cell>
          <cell r="CF794">
            <v>465.39852958338196</v>
          </cell>
          <cell r="CG794">
            <v>2142.25</v>
          </cell>
          <cell r="CJ794">
            <v>0</v>
          </cell>
          <cell r="CK794">
            <v>0</v>
          </cell>
          <cell r="CL794">
            <v>0</v>
          </cell>
          <cell r="CM794">
            <v>0</v>
          </cell>
          <cell r="CN794">
            <v>0</v>
          </cell>
          <cell r="CO794">
            <v>0</v>
          </cell>
          <cell r="CX794">
            <v>0</v>
          </cell>
          <cell r="CY794">
            <v>0</v>
          </cell>
          <cell r="DB794">
            <v>0</v>
          </cell>
          <cell r="DC794">
            <v>0</v>
          </cell>
          <cell r="DJ794" t="str">
            <v>НКРКП</v>
          </cell>
          <cell r="DL794">
            <v>40816</v>
          </cell>
          <cell r="DM794">
            <v>28</v>
          </cell>
          <cell r="DT794">
            <v>713.81</v>
          </cell>
        </row>
        <row r="795">
          <cell r="W795">
            <v>181.07</v>
          </cell>
          <cell r="AF795">
            <v>39895</v>
          </cell>
          <cell r="AG795">
            <v>961</v>
          </cell>
          <cell r="AH795">
            <v>172.45</v>
          </cell>
          <cell r="AM795">
            <v>2267.9899999999998</v>
          </cell>
          <cell r="AO795">
            <v>410664.94929999992</v>
          </cell>
          <cell r="AQ795">
            <v>391114.87549999997</v>
          </cell>
          <cell r="AU795">
            <v>0</v>
          </cell>
          <cell r="AW795">
            <v>0</v>
          </cell>
          <cell r="AY795">
            <v>263400</v>
          </cell>
          <cell r="AZ795">
            <v>116.13807821022139</v>
          </cell>
          <cell r="BA795">
            <v>0</v>
          </cell>
          <cell r="BB795">
            <v>0</v>
          </cell>
          <cell r="BC795">
            <v>0</v>
          </cell>
          <cell r="BD795">
            <v>0</v>
          </cell>
          <cell r="BG795">
            <v>0</v>
          </cell>
          <cell r="BH795">
            <v>0</v>
          </cell>
          <cell r="BI795">
            <v>25380</v>
          </cell>
          <cell r="BJ795">
            <v>11.190525531417688</v>
          </cell>
          <cell r="BK795">
            <v>0</v>
          </cell>
          <cell r="BL795">
            <v>0</v>
          </cell>
          <cell r="BM795">
            <v>35600</v>
          </cell>
          <cell r="BN795">
            <v>15.696718239498413</v>
          </cell>
          <cell r="BO795">
            <v>0</v>
          </cell>
          <cell r="BP795">
            <v>0</v>
          </cell>
          <cell r="BY795">
            <v>1493</v>
          </cell>
          <cell r="CF795">
            <v>362.15146015508992</v>
          </cell>
          <cell r="CG795">
            <v>727.32</v>
          </cell>
          <cell r="CJ795">
            <v>0</v>
          </cell>
          <cell r="CK795">
            <v>0</v>
          </cell>
          <cell r="CL795">
            <v>0</v>
          </cell>
          <cell r="CM795">
            <v>0</v>
          </cell>
          <cell r="CN795">
            <v>0</v>
          </cell>
          <cell r="CO795">
            <v>0</v>
          </cell>
          <cell r="CX795">
            <v>0</v>
          </cell>
          <cell r="CY795">
            <v>0</v>
          </cell>
          <cell r="DB795">
            <v>0</v>
          </cell>
          <cell r="DC795">
            <v>0</v>
          </cell>
          <cell r="DJ795" t="str">
            <v>МОС</v>
          </cell>
          <cell r="DL795">
            <v>39904</v>
          </cell>
          <cell r="DM795">
            <v>58</v>
          </cell>
          <cell r="DO795" t="str">
            <v>Тариф на послуги з теплопостачання</v>
          </cell>
          <cell r="DT795">
            <v>181.07</v>
          </cell>
        </row>
        <row r="796">
          <cell r="W796">
            <v>518.08000000000004</v>
          </cell>
          <cell r="AF796">
            <v>39895</v>
          </cell>
          <cell r="AG796">
            <v>962</v>
          </cell>
          <cell r="AH796">
            <v>398.53</v>
          </cell>
          <cell r="AM796">
            <v>499.58597847088055</v>
          </cell>
          <cell r="AO796">
            <v>258825.50372619383</v>
          </cell>
          <cell r="AQ796">
            <v>199100</v>
          </cell>
          <cell r="AU796">
            <v>0</v>
          </cell>
          <cell r="AW796">
            <v>0</v>
          </cell>
          <cell r="AY796">
            <v>170970</v>
          </cell>
          <cell r="AZ796">
            <v>342.22337569060767</v>
          </cell>
          <cell r="BA796">
            <v>0</v>
          </cell>
          <cell r="BB796">
            <v>0</v>
          </cell>
          <cell r="BC796">
            <v>0</v>
          </cell>
          <cell r="BD796">
            <v>0</v>
          </cell>
          <cell r="BG796">
            <v>0</v>
          </cell>
          <cell r="BH796">
            <v>0</v>
          </cell>
          <cell r="BI796">
            <v>5590</v>
          </cell>
          <cell r="BJ796">
            <v>11.189265193370165</v>
          </cell>
          <cell r="BK796">
            <v>0</v>
          </cell>
          <cell r="BL796">
            <v>0</v>
          </cell>
          <cell r="BM796">
            <v>7840</v>
          </cell>
          <cell r="BN796">
            <v>15.69299447513812</v>
          </cell>
          <cell r="BO796">
            <v>0</v>
          </cell>
          <cell r="BP796">
            <v>0</v>
          </cell>
          <cell r="BY796">
            <v>1493</v>
          </cell>
          <cell r="CF796">
            <v>79.808612440191382</v>
          </cell>
          <cell r="CG796">
            <v>2142.25</v>
          </cell>
          <cell r="CJ796">
            <v>0</v>
          </cell>
          <cell r="CK796">
            <v>0</v>
          </cell>
          <cell r="CL796">
            <v>0</v>
          </cell>
          <cell r="CM796">
            <v>0</v>
          </cell>
          <cell r="CN796">
            <v>0</v>
          </cell>
          <cell r="CO796">
            <v>0</v>
          </cell>
          <cell r="CX796">
            <v>0</v>
          </cell>
          <cell r="CY796">
            <v>0</v>
          </cell>
          <cell r="DB796">
            <v>0</v>
          </cell>
          <cell r="DC796">
            <v>0</v>
          </cell>
          <cell r="DJ796" t="str">
            <v>НКРКП</v>
          </cell>
          <cell r="DL796">
            <v>40942</v>
          </cell>
          <cell r="DM796">
            <v>35</v>
          </cell>
          <cell r="DT796">
            <v>778.44</v>
          </cell>
        </row>
        <row r="797">
          <cell r="W797">
            <v>677.5</v>
          </cell>
          <cell r="AF797">
            <v>39895</v>
          </cell>
          <cell r="AG797">
            <v>962</v>
          </cell>
          <cell r="AH797">
            <v>398.53</v>
          </cell>
          <cell r="AM797">
            <v>1539.1563997691517</v>
          </cell>
          <cell r="AO797">
            <v>1042778.4608436002</v>
          </cell>
          <cell r="AQ797">
            <v>613400</v>
          </cell>
          <cell r="AU797">
            <v>0</v>
          </cell>
          <cell r="AW797">
            <v>0</v>
          </cell>
          <cell r="AY797">
            <v>526730</v>
          </cell>
          <cell r="AZ797">
            <v>342.21993299641343</v>
          </cell>
          <cell r="BA797">
            <v>0</v>
          </cell>
          <cell r="BB797">
            <v>0</v>
          </cell>
          <cell r="BC797">
            <v>0</v>
          </cell>
          <cell r="BD797">
            <v>0</v>
          </cell>
          <cell r="BG797">
            <v>0</v>
          </cell>
          <cell r="BH797">
            <v>0</v>
          </cell>
          <cell r="BI797">
            <v>17230</v>
          </cell>
          <cell r="BJ797">
            <v>11.194443919139223</v>
          </cell>
          <cell r="BK797">
            <v>0</v>
          </cell>
          <cell r="BL797">
            <v>0</v>
          </cell>
          <cell r="BM797">
            <v>24160</v>
          </cell>
          <cell r="BN797">
            <v>15.696910335833062</v>
          </cell>
          <cell r="BO797">
            <v>0</v>
          </cell>
          <cell r="BP797">
            <v>0</v>
          </cell>
          <cell r="BY797">
            <v>1493</v>
          </cell>
          <cell r="CF797">
            <v>245.8769984829035</v>
          </cell>
          <cell r="CG797">
            <v>2142.25</v>
          </cell>
          <cell r="CJ797">
            <v>0</v>
          </cell>
          <cell r="CK797">
            <v>0</v>
          </cell>
          <cell r="CL797">
            <v>0</v>
          </cell>
          <cell r="CM797">
            <v>0</v>
          </cell>
          <cell r="CN797">
            <v>0</v>
          </cell>
          <cell r="CO797">
            <v>0</v>
          </cell>
          <cell r="CX797">
            <v>0</v>
          </cell>
          <cell r="CY797">
            <v>0</v>
          </cell>
          <cell r="DB797">
            <v>0</v>
          </cell>
          <cell r="DC797">
            <v>0</v>
          </cell>
          <cell r="DJ797" t="str">
            <v>НКРКП</v>
          </cell>
          <cell r="DL797">
            <v>40942</v>
          </cell>
          <cell r="DM797">
            <v>35</v>
          </cell>
          <cell r="DT797">
            <v>778.44</v>
          </cell>
        </row>
        <row r="798">
          <cell r="W798">
            <v>443.86</v>
          </cell>
          <cell r="AF798">
            <v>40091</v>
          </cell>
          <cell r="AG798">
            <v>104</v>
          </cell>
          <cell r="AH798">
            <v>443.86209003870442</v>
          </cell>
          <cell r="AM798">
            <v>4909</v>
          </cell>
          <cell r="AO798">
            <v>2178908.7400000002</v>
          </cell>
          <cell r="AQ798">
            <v>2178919</v>
          </cell>
          <cell r="AU798">
            <v>0</v>
          </cell>
          <cell r="AW798">
            <v>0</v>
          </cell>
          <cell r="AY798">
            <v>575819.24400000006</v>
          </cell>
          <cell r="AZ798">
            <v>117.29868486453454</v>
          </cell>
          <cell r="BA798">
            <v>0</v>
          </cell>
          <cell r="BB798">
            <v>0</v>
          </cell>
          <cell r="BC798">
            <v>0</v>
          </cell>
          <cell r="BD798">
            <v>0</v>
          </cell>
          <cell r="BG798">
            <v>0</v>
          </cell>
          <cell r="BH798">
            <v>0</v>
          </cell>
          <cell r="BI798">
            <v>163519</v>
          </cell>
          <cell r="BJ798">
            <v>33.310042778569972</v>
          </cell>
          <cell r="BK798">
            <v>0</v>
          </cell>
          <cell r="BL798">
            <v>0</v>
          </cell>
          <cell r="BM798">
            <v>929615</v>
          </cell>
          <cell r="BN798">
            <v>189.36952536158077</v>
          </cell>
          <cell r="BO798">
            <v>0</v>
          </cell>
          <cell r="BP798">
            <v>0</v>
          </cell>
          <cell r="BY798">
            <v>1855.73</v>
          </cell>
          <cell r="CF798">
            <v>791.7</v>
          </cell>
          <cell r="CG798">
            <v>727.32</v>
          </cell>
          <cell r="CJ798">
            <v>0</v>
          </cell>
          <cell r="CK798">
            <v>0</v>
          </cell>
          <cell r="CL798">
            <v>0</v>
          </cell>
          <cell r="CM798">
            <v>0</v>
          </cell>
          <cell r="CN798">
            <v>0</v>
          </cell>
          <cell r="CO798">
            <v>0</v>
          </cell>
          <cell r="CX798">
            <v>0</v>
          </cell>
          <cell r="CY798">
            <v>0</v>
          </cell>
          <cell r="DB798">
            <v>0</v>
          </cell>
          <cell r="DC798">
            <v>0</v>
          </cell>
          <cell r="DJ798" t="str">
            <v>НКРЕ</v>
          </cell>
          <cell r="DL798">
            <v>40526</v>
          </cell>
          <cell r="DM798" t="str">
            <v>№1802</v>
          </cell>
          <cell r="DO798" t="str">
            <v>на теплову енергію від основної котельні</v>
          </cell>
          <cell r="DT798">
            <v>488.25</v>
          </cell>
        </row>
        <row r="799">
          <cell r="W799">
            <v>772.86</v>
          </cell>
          <cell r="AF799">
            <v>40091</v>
          </cell>
          <cell r="AG799">
            <v>105</v>
          </cell>
          <cell r="AH799">
            <v>672.05120852109792</v>
          </cell>
          <cell r="AM799">
            <v>2441</v>
          </cell>
          <cell r="AO799">
            <v>1886551.26</v>
          </cell>
          <cell r="AQ799">
            <v>1640477</v>
          </cell>
          <cell r="AU799">
            <v>0</v>
          </cell>
          <cell r="AW799">
            <v>0</v>
          </cell>
          <cell r="AY799">
            <v>843317</v>
          </cell>
          <cell r="AZ799">
            <v>345.48013109381401</v>
          </cell>
          <cell r="BA799">
            <v>0</v>
          </cell>
          <cell r="BB799">
            <v>0</v>
          </cell>
          <cell r="BC799">
            <v>0</v>
          </cell>
          <cell r="BD799">
            <v>0</v>
          </cell>
          <cell r="BG799">
            <v>0</v>
          </cell>
          <cell r="BH799">
            <v>0</v>
          </cell>
          <cell r="BI799">
            <v>81310</v>
          </cell>
          <cell r="BJ799">
            <v>33.310118803768944</v>
          </cell>
          <cell r="BK799">
            <v>0</v>
          </cell>
          <cell r="BL799">
            <v>0</v>
          </cell>
          <cell r="BM799">
            <v>462251</v>
          </cell>
          <cell r="BN799">
            <v>189.36952068824252</v>
          </cell>
          <cell r="BO799">
            <v>0</v>
          </cell>
          <cell r="BP799">
            <v>0</v>
          </cell>
          <cell r="BY799">
            <v>1855.73</v>
          </cell>
          <cell r="CF799">
            <v>393.65947018321856</v>
          </cell>
          <cell r="CG799">
            <v>2142.25</v>
          </cell>
          <cell r="CJ799">
            <v>0</v>
          </cell>
          <cell r="CK799">
            <v>0</v>
          </cell>
          <cell r="CL799">
            <v>0</v>
          </cell>
          <cell r="CM799">
            <v>0</v>
          </cell>
          <cell r="CN799">
            <v>0</v>
          </cell>
          <cell r="CO799">
            <v>0</v>
          </cell>
          <cell r="CX799">
            <v>0</v>
          </cell>
          <cell r="CY799">
            <v>0</v>
          </cell>
          <cell r="DB799">
            <v>0</v>
          </cell>
          <cell r="DC799">
            <v>0</v>
          </cell>
          <cell r="DJ799" t="str">
            <v>НКРКП</v>
          </cell>
          <cell r="DL799">
            <v>40816</v>
          </cell>
          <cell r="DM799" t="str">
            <v>№129</v>
          </cell>
          <cell r="DO799" t="str">
            <v>на теплову енергію від основної котельні</v>
          </cell>
          <cell r="DT799">
            <v>999.9</v>
          </cell>
        </row>
        <row r="800">
          <cell r="W800">
            <v>772.86</v>
          </cell>
          <cell r="AF800">
            <v>40091</v>
          </cell>
          <cell r="AG800">
            <v>105</v>
          </cell>
          <cell r="AH800">
            <v>672.05000180901277</v>
          </cell>
          <cell r="AM800">
            <v>72.000595000000004</v>
          </cell>
          <cell r="AO800">
            <v>55646.379851700003</v>
          </cell>
          <cell r="AQ800">
            <v>48388</v>
          </cell>
          <cell r="AU800">
            <v>0</v>
          </cell>
          <cell r="AW800">
            <v>0</v>
          </cell>
          <cell r="AY800">
            <v>24875</v>
          </cell>
          <cell r="AZ800">
            <v>345.48325607586992</v>
          </cell>
          <cell r="BA800">
            <v>0</v>
          </cell>
          <cell r="BB800">
            <v>0</v>
          </cell>
          <cell r="BC800">
            <v>0</v>
          </cell>
          <cell r="BD800">
            <v>0</v>
          </cell>
          <cell r="BG800">
            <v>0</v>
          </cell>
          <cell r="BH800">
            <v>0</v>
          </cell>
          <cell r="BI800">
            <v>2398</v>
          </cell>
          <cell r="BJ800">
            <v>33.305280324419542</v>
          </cell>
          <cell r="BK800">
            <v>0</v>
          </cell>
          <cell r="BL800">
            <v>0</v>
          </cell>
          <cell r="BM800">
            <v>13635</v>
          </cell>
          <cell r="BN800">
            <v>189.37343503897432</v>
          </cell>
          <cell r="BO800">
            <v>0</v>
          </cell>
          <cell r="BP800">
            <v>0</v>
          </cell>
          <cell r="BY800">
            <v>1855.73</v>
          </cell>
          <cell r="CF800">
            <v>11.611623293266426</v>
          </cell>
          <cell r="CG800">
            <v>2142.25</v>
          </cell>
          <cell r="CJ800">
            <v>0</v>
          </cell>
          <cell r="CK800">
            <v>0</v>
          </cell>
          <cell r="CL800">
            <v>0</v>
          </cell>
          <cell r="CM800">
            <v>0</v>
          </cell>
          <cell r="CN800">
            <v>0</v>
          </cell>
          <cell r="CO800">
            <v>0</v>
          </cell>
          <cell r="CX800">
            <v>0</v>
          </cell>
          <cell r="CY800">
            <v>0</v>
          </cell>
          <cell r="DB800">
            <v>0</v>
          </cell>
          <cell r="DC800">
            <v>0</v>
          </cell>
          <cell r="DJ800" t="str">
            <v>НКРКП</v>
          </cell>
          <cell r="DL800">
            <v>40816</v>
          </cell>
          <cell r="DM800" t="str">
            <v>№129</v>
          </cell>
          <cell r="DO800" t="str">
            <v>на теплову енергію від основної котельні</v>
          </cell>
          <cell r="DT800">
            <v>999.9</v>
          </cell>
        </row>
        <row r="801">
          <cell r="W801">
            <v>119.45</v>
          </cell>
          <cell r="AF801">
            <v>39063</v>
          </cell>
          <cell r="AG801" t="str">
            <v>КАЛЬКУЛЯЦІЯ</v>
          </cell>
          <cell r="AH801">
            <v>119.44688259924889</v>
          </cell>
          <cell r="AM801">
            <v>69497</v>
          </cell>
          <cell r="AO801">
            <v>8301416.6500000004</v>
          </cell>
          <cell r="AQ801">
            <v>8301200</v>
          </cell>
          <cell r="AU801">
            <v>0</v>
          </cell>
          <cell r="AW801">
            <v>0</v>
          </cell>
          <cell r="AY801">
            <v>0</v>
          </cell>
          <cell r="AZ801">
            <v>0</v>
          </cell>
          <cell r="BA801">
            <v>5790838</v>
          </cell>
          <cell r="BB801">
            <v>83.325006834827406</v>
          </cell>
          <cell r="BC801">
            <v>0</v>
          </cell>
          <cell r="BD801">
            <v>0</v>
          </cell>
          <cell r="BG801">
            <v>0</v>
          </cell>
          <cell r="BH801">
            <v>0</v>
          </cell>
          <cell r="BI801">
            <v>777200</v>
          </cell>
          <cell r="BJ801">
            <v>11.183216541721226</v>
          </cell>
          <cell r="BK801">
            <v>0</v>
          </cell>
          <cell r="BL801">
            <v>0</v>
          </cell>
          <cell r="BM801">
            <v>986400</v>
          </cell>
          <cell r="BN801">
            <v>14.193418420939034</v>
          </cell>
          <cell r="BO801">
            <v>0</v>
          </cell>
          <cell r="BP801">
            <v>0</v>
          </cell>
          <cell r="BY801">
            <v>1089.5999999999999</v>
          </cell>
          <cell r="CF801">
            <v>0</v>
          </cell>
          <cell r="CG801">
            <v>0</v>
          </cell>
          <cell r="CJ801">
            <v>0</v>
          </cell>
          <cell r="CK801">
            <v>0</v>
          </cell>
          <cell r="CL801">
            <v>0</v>
          </cell>
          <cell r="CM801">
            <v>0</v>
          </cell>
          <cell r="CN801">
            <v>0</v>
          </cell>
          <cell r="CO801">
            <v>0</v>
          </cell>
          <cell r="CX801">
            <v>0</v>
          </cell>
          <cell r="CY801">
            <v>0</v>
          </cell>
          <cell r="DB801">
            <v>0</v>
          </cell>
          <cell r="DC801">
            <v>0</v>
          </cell>
          <cell r="DJ801" t="str">
            <v>МОС</v>
          </cell>
          <cell r="DL801">
            <v>39063</v>
          </cell>
          <cell r="DM801">
            <v>545</v>
          </cell>
          <cell r="DO801" t="str">
            <v>Тариф на послуги з теплопостачання</v>
          </cell>
          <cell r="DT801">
            <v>119.45</v>
          </cell>
        </row>
        <row r="802">
          <cell r="W802">
            <v>222.2</v>
          </cell>
          <cell r="AF802">
            <v>38266</v>
          </cell>
          <cell r="AG802" t="str">
            <v>КАЛЬКУЛЯЦІЯ</v>
          </cell>
          <cell r="AH802">
            <v>222.20260347129505</v>
          </cell>
          <cell r="AM802">
            <v>2996</v>
          </cell>
          <cell r="AO802">
            <v>665711.19999999995</v>
          </cell>
          <cell r="AQ802">
            <v>665719</v>
          </cell>
          <cell r="AU802">
            <v>0</v>
          </cell>
          <cell r="AW802">
            <v>0</v>
          </cell>
          <cell r="AY802">
            <v>0</v>
          </cell>
          <cell r="AZ802">
            <v>0</v>
          </cell>
          <cell r="BA802">
            <v>293633.016</v>
          </cell>
          <cell r="BB802">
            <v>98.008349799732983</v>
          </cell>
          <cell r="BC802">
            <v>0</v>
          </cell>
          <cell r="BD802">
            <v>0</v>
          </cell>
          <cell r="BG802">
            <v>0</v>
          </cell>
          <cell r="BH802">
            <v>0</v>
          </cell>
          <cell r="BI802">
            <v>27671.631000000001</v>
          </cell>
          <cell r="BJ802">
            <v>9.2361919225634175</v>
          </cell>
          <cell r="BK802">
            <v>0</v>
          </cell>
          <cell r="BL802">
            <v>0</v>
          </cell>
          <cell r="BM802">
            <v>237800</v>
          </cell>
          <cell r="BN802">
            <v>79.372496662216292</v>
          </cell>
          <cell r="BO802">
            <v>0</v>
          </cell>
          <cell r="BP802">
            <v>0</v>
          </cell>
          <cell r="BY802">
            <v>943</v>
          </cell>
          <cell r="CF802">
            <v>0</v>
          </cell>
          <cell r="CG802">
            <v>0</v>
          </cell>
          <cell r="CJ802">
            <v>0</v>
          </cell>
          <cell r="CK802">
            <v>0</v>
          </cell>
          <cell r="CL802">
            <v>0</v>
          </cell>
          <cell r="CM802">
            <v>0</v>
          </cell>
          <cell r="CN802">
            <v>0</v>
          </cell>
          <cell r="CO802">
            <v>0</v>
          </cell>
          <cell r="CX802">
            <v>0</v>
          </cell>
          <cell r="CY802">
            <v>0</v>
          </cell>
          <cell r="DB802">
            <v>0</v>
          </cell>
          <cell r="DC802">
            <v>0</v>
          </cell>
          <cell r="DJ802" t="str">
            <v>НКРКП</v>
          </cell>
          <cell r="DL802">
            <v>40984</v>
          </cell>
          <cell r="DM802">
            <v>130</v>
          </cell>
          <cell r="DT802">
            <v>421.2</v>
          </cell>
        </row>
        <row r="803">
          <cell r="W803">
            <v>222.2</v>
          </cell>
          <cell r="AF803">
            <v>38266</v>
          </cell>
          <cell r="AG803" t="str">
            <v>КАЛЬКУЛЯЦІЯ</v>
          </cell>
          <cell r="AH803">
            <v>222.20243270037366</v>
          </cell>
          <cell r="AM803">
            <v>26226</v>
          </cell>
          <cell r="AO803">
            <v>5827417.1999999993</v>
          </cell>
          <cell r="AQ803">
            <v>5827481</v>
          </cell>
          <cell r="AU803">
            <v>0</v>
          </cell>
          <cell r="AW803">
            <v>0</v>
          </cell>
          <cell r="AY803">
            <v>0</v>
          </cell>
          <cell r="AZ803">
            <v>0</v>
          </cell>
          <cell r="BA803">
            <v>2570366.9840000002</v>
          </cell>
          <cell r="BB803">
            <v>98.00834988179669</v>
          </cell>
          <cell r="BC803">
            <v>0</v>
          </cell>
          <cell r="BD803">
            <v>0</v>
          </cell>
          <cell r="BG803">
            <v>0</v>
          </cell>
          <cell r="BH803">
            <v>0</v>
          </cell>
          <cell r="BI803">
            <v>242228.36900000001</v>
          </cell>
          <cell r="BJ803">
            <v>9.2361919087928008</v>
          </cell>
          <cell r="BK803">
            <v>0</v>
          </cell>
          <cell r="BL803">
            <v>0</v>
          </cell>
          <cell r="BM803">
            <v>2081600</v>
          </cell>
          <cell r="BN803">
            <v>79.371615953633793</v>
          </cell>
          <cell r="BO803">
            <v>0</v>
          </cell>
          <cell r="BP803">
            <v>0</v>
          </cell>
          <cell r="BY803">
            <v>943</v>
          </cell>
          <cell r="CF803">
            <v>0</v>
          </cell>
          <cell r="CG803">
            <v>0</v>
          </cell>
          <cell r="CJ803">
            <v>0</v>
          </cell>
          <cell r="CK803">
            <v>0</v>
          </cell>
          <cell r="CL803">
            <v>0</v>
          </cell>
          <cell r="CM803">
            <v>0</v>
          </cell>
          <cell r="CN803">
            <v>0</v>
          </cell>
          <cell r="CO803">
            <v>0</v>
          </cell>
          <cell r="CX803">
            <v>0</v>
          </cell>
          <cell r="CY803">
            <v>0</v>
          </cell>
          <cell r="DB803">
            <v>0</v>
          </cell>
          <cell r="DC803">
            <v>0</v>
          </cell>
          <cell r="DJ803" t="str">
            <v>НКРКП</v>
          </cell>
          <cell r="DL803">
            <v>40984</v>
          </cell>
          <cell r="DM803">
            <v>130</v>
          </cell>
          <cell r="DT803">
            <v>421.2</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_З"/>
      <sheetName val="У_П"/>
      <sheetName val="О"/>
      <sheetName val="Рахувалочко"/>
      <sheetName val="Коригування"/>
      <sheetName val="НС"/>
      <sheetName val="ЗД"/>
      <sheetName val="ВСписки"/>
      <sheetName val="Енергоресурси"/>
      <sheetName val="середня номінальна зп 2013"/>
      <sheetName val="Розрахунок"/>
      <sheetName val="Б_П"/>
      <sheetName val="Лист1"/>
    </sheetNames>
    <sheetDataSet>
      <sheetData sheetId="0" refreshError="1"/>
      <sheetData sheetId="1" refreshError="1"/>
      <sheetData sheetId="2" refreshError="1"/>
      <sheetData sheetId="3" refreshError="1"/>
      <sheetData sheetId="4">
        <row r="9">
          <cell r="A9" t="str">
            <v>м. Бердичів</v>
          </cell>
          <cell r="W9">
            <v>177.34</v>
          </cell>
          <cell r="AF9">
            <v>39639</v>
          </cell>
          <cell r="AG9" t="str">
            <v>№ 25/1992-167</v>
          </cell>
          <cell r="AH9">
            <v>184.1428624282247</v>
          </cell>
          <cell r="AM9">
            <v>135144</v>
          </cell>
          <cell r="AO9">
            <v>23966436.960000001</v>
          </cell>
          <cell r="AQ9">
            <v>24885803</v>
          </cell>
          <cell r="AU9">
            <v>0</v>
          </cell>
          <cell r="AW9">
            <v>163548</v>
          </cell>
          <cell r="AY9">
            <v>16286252.71944</v>
          </cell>
          <cell r="AZ9">
            <v>120.51036464393536</v>
          </cell>
          <cell r="BA9">
            <v>0</v>
          </cell>
          <cell r="BB9">
            <v>0</v>
          </cell>
          <cell r="BC9">
            <v>0</v>
          </cell>
          <cell r="BD9">
            <v>0</v>
          </cell>
          <cell r="BG9">
            <v>0</v>
          </cell>
          <cell r="BH9">
            <v>0</v>
          </cell>
          <cell r="BI9">
            <v>2777481</v>
          </cell>
          <cell r="BJ9">
            <v>20.552011188066064</v>
          </cell>
          <cell r="BK9">
            <v>0</v>
          </cell>
          <cell r="BL9">
            <v>0</v>
          </cell>
          <cell r="BM9">
            <v>4078967</v>
          </cell>
          <cell r="BN9">
            <v>30.182375836145148</v>
          </cell>
          <cell r="BO9">
            <v>0</v>
          </cell>
          <cell r="BP9">
            <v>0</v>
          </cell>
          <cell r="BY9">
            <v>1190.72</v>
          </cell>
          <cell r="CF9">
            <v>22392.142</v>
          </cell>
          <cell r="CG9">
            <v>727.32</v>
          </cell>
          <cell r="CJ9">
            <v>0</v>
          </cell>
          <cell r="CK9">
            <v>0</v>
          </cell>
          <cell r="CL9">
            <v>0</v>
          </cell>
          <cell r="CM9">
            <v>1062</v>
          </cell>
          <cell r="CN9">
            <v>154</v>
          </cell>
          <cell r="CO9">
            <v>154</v>
          </cell>
          <cell r="CX9">
            <v>0</v>
          </cell>
          <cell r="CY9">
            <v>0</v>
          </cell>
          <cell r="DB9">
            <v>0</v>
          </cell>
          <cell r="DC9">
            <v>0</v>
          </cell>
          <cell r="DJ9" t="str">
            <v>НКРЕ</v>
          </cell>
          <cell r="DL9">
            <v>40526</v>
          </cell>
          <cell r="DM9" t="str">
            <v>№ 1821</v>
          </cell>
          <cell r="DO9" t="str">
            <v>на теплову енергію</v>
          </cell>
          <cell r="DT9">
            <v>221.66</v>
          </cell>
        </row>
        <row r="10">
          <cell r="W10">
            <v>452.61</v>
          </cell>
          <cell r="AF10">
            <v>39967</v>
          </cell>
          <cell r="AG10" t="str">
            <v>№ 25/475-40</v>
          </cell>
          <cell r="AH10">
            <v>418.06525188417294</v>
          </cell>
          <cell r="AM10">
            <v>35294</v>
          </cell>
          <cell r="AO10">
            <v>15974417.34</v>
          </cell>
          <cell r="AQ10">
            <v>14755195</v>
          </cell>
          <cell r="AU10">
            <v>0</v>
          </cell>
          <cell r="AW10">
            <v>24178</v>
          </cell>
          <cell r="AY10">
            <v>12535686.501250001</v>
          </cell>
          <cell r="AZ10">
            <v>355.17896813197711</v>
          </cell>
          <cell r="BA10">
            <v>0</v>
          </cell>
          <cell r="BB10">
            <v>0</v>
          </cell>
          <cell r="BC10">
            <v>0</v>
          </cell>
          <cell r="BD10">
            <v>0</v>
          </cell>
          <cell r="BG10">
            <v>0</v>
          </cell>
          <cell r="BH10">
            <v>0</v>
          </cell>
          <cell r="BI10">
            <v>727792</v>
          </cell>
          <cell r="BJ10">
            <v>20.620842069473564</v>
          </cell>
          <cell r="BK10">
            <v>0</v>
          </cell>
          <cell r="BL10">
            <v>0</v>
          </cell>
          <cell r="BM10">
            <v>1065247</v>
          </cell>
          <cell r="BN10">
            <v>30.182098940329801</v>
          </cell>
          <cell r="BO10">
            <v>0</v>
          </cell>
          <cell r="BP10">
            <v>0</v>
          </cell>
          <cell r="BY10">
            <v>1190.72</v>
          </cell>
          <cell r="CF10">
            <v>5851.6450000000004</v>
          </cell>
          <cell r="CG10">
            <v>2142.25</v>
          </cell>
          <cell r="CJ10">
            <v>0</v>
          </cell>
          <cell r="CK10">
            <v>0</v>
          </cell>
          <cell r="CL10">
            <v>0</v>
          </cell>
          <cell r="CM10">
            <v>157</v>
          </cell>
          <cell r="CN10">
            <v>154</v>
          </cell>
          <cell r="CO10">
            <v>271.11</v>
          </cell>
          <cell r="CX10">
            <v>0</v>
          </cell>
          <cell r="CY10">
            <v>0</v>
          </cell>
          <cell r="DB10">
            <v>0</v>
          </cell>
          <cell r="DC10">
            <v>0</v>
          </cell>
          <cell r="DJ10" t="str">
            <v>НКРКП</v>
          </cell>
          <cell r="DL10">
            <v>40816</v>
          </cell>
          <cell r="DM10">
            <v>126</v>
          </cell>
          <cell r="DT10">
            <v>720.02</v>
          </cell>
        </row>
        <row r="11">
          <cell r="W11">
            <v>458.54</v>
          </cell>
          <cell r="AF11">
            <v>39967</v>
          </cell>
          <cell r="AG11" t="str">
            <v>№ 25/475-41</v>
          </cell>
          <cell r="AH11">
            <v>423.98929254302101</v>
          </cell>
          <cell r="AM11">
            <v>10460</v>
          </cell>
          <cell r="AO11">
            <v>4796328.4000000004</v>
          </cell>
          <cell r="AQ11">
            <v>4434928</v>
          </cell>
          <cell r="AU11">
            <v>0</v>
          </cell>
          <cell r="AW11">
            <v>5236</v>
          </cell>
          <cell r="AY11">
            <v>3778750.4586000005</v>
          </cell>
          <cell r="AZ11">
            <v>361.25721401529643</v>
          </cell>
          <cell r="BA11">
            <v>0</v>
          </cell>
          <cell r="BB11">
            <v>0</v>
          </cell>
          <cell r="BC11">
            <v>0</v>
          </cell>
          <cell r="BD11">
            <v>0</v>
          </cell>
          <cell r="BG11">
            <v>0</v>
          </cell>
          <cell r="BH11">
            <v>0</v>
          </cell>
          <cell r="BI11">
            <v>215973</v>
          </cell>
          <cell r="BJ11">
            <v>20.64751434034417</v>
          </cell>
          <cell r="BK11">
            <v>0</v>
          </cell>
          <cell r="BL11">
            <v>0</v>
          </cell>
          <cell r="BM11">
            <v>315728</v>
          </cell>
          <cell r="BN11">
            <v>30.184321223709368</v>
          </cell>
          <cell r="BO11">
            <v>0</v>
          </cell>
          <cell r="BP11">
            <v>0</v>
          </cell>
          <cell r="BY11">
            <v>1190.72</v>
          </cell>
          <cell r="CF11">
            <v>1734.8440000000001</v>
          </cell>
          <cell r="CG11">
            <v>2178.15</v>
          </cell>
          <cell r="CJ11">
            <v>0</v>
          </cell>
          <cell r="CK11">
            <v>0</v>
          </cell>
          <cell r="CL11">
            <v>0</v>
          </cell>
          <cell r="CM11">
            <v>34</v>
          </cell>
          <cell r="CN11">
            <v>154</v>
          </cell>
          <cell r="CO11">
            <v>271.11</v>
          </cell>
          <cell r="CX11">
            <v>0</v>
          </cell>
          <cell r="CY11">
            <v>0</v>
          </cell>
          <cell r="DB11">
            <v>0</v>
          </cell>
          <cell r="DC11">
            <v>0</v>
          </cell>
          <cell r="DJ11" t="str">
            <v>НКРКП</v>
          </cell>
          <cell r="DL11">
            <v>40816</v>
          </cell>
          <cell r="DM11">
            <v>126</v>
          </cell>
          <cell r="DT11">
            <v>730.36</v>
          </cell>
        </row>
        <row r="12">
          <cell r="W12">
            <v>241.86</v>
          </cell>
          <cell r="AF12">
            <v>39763</v>
          </cell>
          <cell r="AG12">
            <v>126</v>
          </cell>
          <cell r="AH12">
            <v>248.38386855862584</v>
          </cell>
          <cell r="AM12">
            <v>26780</v>
          </cell>
          <cell r="AO12">
            <v>6477010.8000000007</v>
          </cell>
          <cell r="AQ12">
            <v>6651720</v>
          </cell>
          <cell r="AU12">
            <v>0</v>
          </cell>
          <cell r="AW12">
            <v>0</v>
          </cell>
          <cell r="AY12">
            <v>3528956.64</v>
          </cell>
          <cell r="AZ12">
            <v>131.77582673637042</v>
          </cell>
          <cell r="BA12">
            <v>0</v>
          </cell>
          <cell r="BB12">
            <v>0</v>
          </cell>
          <cell r="BC12">
            <v>0</v>
          </cell>
          <cell r="BD12">
            <v>0</v>
          </cell>
          <cell r="BG12">
            <v>0</v>
          </cell>
          <cell r="BH12">
            <v>0</v>
          </cell>
          <cell r="BI12">
            <v>547490</v>
          </cell>
          <cell r="BJ12">
            <v>20.443988050784167</v>
          </cell>
          <cell r="BK12">
            <v>0</v>
          </cell>
          <cell r="BL12">
            <v>0</v>
          </cell>
          <cell r="BM12">
            <v>1988762</v>
          </cell>
          <cell r="BN12">
            <v>74.26295743091859</v>
          </cell>
          <cell r="BO12">
            <v>0</v>
          </cell>
          <cell r="BP12">
            <v>0</v>
          </cell>
          <cell r="BY12">
            <v>1735</v>
          </cell>
          <cell r="CF12">
            <v>4852</v>
          </cell>
          <cell r="CG12">
            <v>727.32</v>
          </cell>
          <cell r="CJ12">
            <v>0</v>
          </cell>
          <cell r="CK12">
            <v>0</v>
          </cell>
          <cell r="CL12">
            <v>0</v>
          </cell>
          <cell r="CM12">
            <v>0</v>
          </cell>
          <cell r="CN12">
            <v>0</v>
          </cell>
          <cell r="CO12">
            <v>0</v>
          </cell>
          <cell r="CX12">
            <v>0</v>
          </cell>
          <cell r="CY12">
            <v>0</v>
          </cell>
          <cell r="DB12">
            <v>0</v>
          </cell>
          <cell r="DC12">
            <v>0</v>
          </cell>
          <cell r="DJ12" t="str">
            <v>МОС</v>
          </cell>
          <cell r="DL12">
            <v>40582</v>
          </cell>
          <cell r="DM12" t="str">
            <v>№ 55</v>
          </cell>
          <cell r="DO12" t="str">
            <v>тариф на послуги з централізованого опалення</v>
          </cell>
          <cell r="DT12">
            <v>241.86</v>
          </cell>
        </row>
        <row r="13">
          <cell r="W13">
            <v>507.68</v>
          </cell>
          <cell r="AF13">
            <v>39861</v>
          </cell>
          <cell r="AG13">
            <v>26</v>
          </cell>
          <cell r="AH13">
            <v>507.6817310943311</v>
          </cell>
          <cell r="AM13">
            <v>8873</v>
          </cell>
          <cell r="AO13">
            <v>4504644.6399999997</v>
          </cell>
          <cell r="AQ13">
            <v>4504660</v>
          </cell>
          <cell r="AU13">
            <v>0</v>
          </cell>
          <cell r="AW13">
            <v>0</v>
          </cell>
          <cell r="AY13">
            <v>3443479.9625249999</v>
          </cell>
          <cell r="AZ13">
            <v>388.08519807562266</v>
          </cell>
          <cell r="BA13">
            <v>0</v>
          </cell>
          <cell r="BB13">
            <v>0</v>
          </cell>
          <cell r="BC13">
            <v>0</v>
          </cell>
          <cell r="BD13">
            <v>0</v>
          </cell>
          <cell r="BG13">
            <v>0</v>
          </cell>
          <cell r="BH13">
            <v>0</v>
          </cell>
          <cell r="BI13">
            <v>182740</v>
          </cell>
          <cell r="BJ13">
            <v>20.595063676321423</v>
          </cell>
          <cell r="BK13">
            <v>0</v>
          </cell>
          <cell r="BL13">
            <v>0</v>
          </cell>
          <cell r="BM13">
            <v>658927</v>
          </cell>
          <cell r="BN13">
            <v>74.262030880198353</v>
          </cell>
          <cell r="BO13">
            <v>0</v>
          </cell>
          <cell r="BP13">
            <v>0</v>
          </cell>
          <cell r="BY13">
            <v>1735</v>
          </cell>
          <cell r="CF13">
            <v>1704.4820999999999</v>
          </cell>
          <cell r="CG13">
            <v>2020.25</v>
          </cell>
          <cell r="CJ13">
            <v>0</v>
          </cell>
          <cell r="CK13">
            <v>0</v>
          </cell>
          <cell r="CL13">
            <v>0</v>
          </cell>
          <cell r="CM13">
            <v>0</v>
          </cell>
          <cell r="CN13">
            <v>0</v>
          </cell>
          <cell r="CO13">
            <v>0</v>
          </cell>
          <cell r="CX13">
            <v>0</v>
          </cell>
          <cell r="CY13">
            <v>0</v>
          </cell>
          <cell r="DB13">
            <v>0</v>
          </cell>
          <cell r="DC13">
            <v>0</v>
          </cell>
          <cell r="DJ13" t="str">
            <v>НКРЕ</v>
          </cell>
          <cell r="DL13">
            <v>40836</v>
          </cell>
          <cell r="DM13">
            <v>218</v>
          </cell>
          <cell r="DT13">
            <v>840.33</v>
          </cell>
        </row>
        <row r="14">
          <cell r="W14">
            <v>507.68</v>
          </cell>
          <cell r="AF14">
            <v>39861</v>
          </cell>
          <cell r="AG14">
            <v>26</v>
          </cell>
          <cell r="AH14">
            <v>507.68014022187543</v>
          </cell>
          <cell r="AM14">
            <v>4678.3</v>
          </cell>
          <cell r="AO14">
            <v>2375079.344</v>
          </cell>
          <cell r="AQ14">
            <v>2375080</v>
          </cell>
          <cell r="AU14">
            <v>0</v>
          </cell>
          <cell r="AW14">
            <v>0</v>
          </cell>
          <cell r="AY14">
            <v>1815529.9865000001</v>
          </cell>
          <cell r="AZ14">
            <v>388.07472511382343</v>
          </cell>
          <cell r="BA14">
            <v>0</v>
          </cell>
          <cell r="BB14">
            <v>0</v>
          </cell>
          <cell r="BC14">
            <v>0</v>
          </cell>
          <cell r="BD14">
            <v>0</v>
          </cell>
          <cell r="BG14">
            <v>0</v>
          </cell>
          <cell r="BH14">
            <v>0</v>
          </cell>
          <cell r="BI14">
            <v>96360</v>
          </cell>
          <cell r="BJ14">
            <v>20.597225487890899</v>
          </cell>
          <cell r="BK14">
            <v>0</v>
          </cell>
          <cell r="BL14">
            <v>0</v>
          </cell>
          <cell r="BM14">
            <v>347435</v>
          </cell>
          <cell r="BN14">
            <v>74.265224547378324</v>
          </cell>
          <cell r="BO14">
            <v>0</v>
          </cell>
          <cell r="BP14">
            <v>0</v>
          </cell>
          <cell r="BY14">
            <v>1735</v>
          </cell>
          <cell r="CF14">
            <v>898.66600000000005</v>
          </cell>
          <cell r="CG14">
            <v>2020.25</v>
          </cell>
          <cell r="CJ14">
            <v>0</v>
          </cell>
          <cell r="CK14">
            <v>0</v>
          </cell>
          <cell r="CL14">
            <v>0</v>
          </cell>
          <cell r="CM14">
            <v>0</v>
          </cell>
          <cell r="CN14">
            <v>0</v>
          </cell>
          <cell r="CO14">
            <v>0</v>
          </cell>
          <cell r="CX14">
            <v>0</v>
          </cell>
          <cell r="CY14">
            <v>0</v>
          </cell>
          <cell r="DB14">
            <v>0</v>
          </cell>
          <cell r="DC14">
            <v>0</v>
          </cell>
          <cell r="DJ14" t="str">
            <v>НКРЕ</v>
          </cell>
          <cell r="DL14">
            <v>40836</v>
          </cell>
          <cell r="DM14">
            <v>218</v>
          </cell>
          <cell r="DT14">
            <v>840.33</v>
          </cell>
        </row>
        <row r="15">
          <cell r="W15">
            <v>205.53</v>
          </cell>
          <cell r="AF15">
            <v>39769</v>
          </cell>
          <cell r="AG15">
            <v>1079</v>
          </cell>
          <cell r="AH15">
            <v>199.5398205173324</v>
          </cell>
          <cell r="AM15">
            <v>85245</v>
          </cell>
          <cell r="AO15">
            <v>17520404.850000001</v>
          </cell>
          <cell r="AQ15">
            <v>17009772</v>
          </cell>
          <cell r="AU15">
            <v>0</v>
          </cell>
          <cell r="AW15">
            <v>0</v>
          </cell>
          <cell r="AY15">
            <v>8872576.6799999997</v>
          </cell>
          <cell r="AZ15">
            <v>104.08325039591764</v>
          </cell>
          <cell r="BA15">
            <v>0</v>
          </cell>
          <cell r="BB15">
            <v>0</v>
          </cell>
          <cell r="BC15">
            <v>0</v>
          </cell>
          <cell r="BD15">
            <v>0</v>
          </cell>
          <cell r="BG15">
            <v>0</v>
          </cell>
          <cell r="BH15">
            <v>0</v>
          </cell>
          <cell r="BI15">
            <v>1168890</v>
          </cell>
          <cell r="BJ15">
            <v>13.712123878233328</v>
          </cell>
          <cell r="BK15">
            <v>0</v>
          </cell>
          <cell r="BL15">
            <v>0</v>
          </cell>
          <cell r="BM15">
            <v>2801832</v>
          </cell>
          <cell r="BN15">
            <v>32.867992257610418</v>
          </cell>
          <cell r="BO15">
            <v>0</v>
          </cell>
          <cell r="BP15">
            <v>0</v>
          </cell>
          <cell r="BY15">
            <v>595</v>
          </cell>
          <cell r="CF15">
            <v>12199</v>
          </cell>
          <cell r="CG15">
            <v>727.32</v>
          </cell>
          <cell r="CJ15">
            <v>0</v>
          </cell>
          <cell r="CK15">
            <v>0</v>
          </cell>
          <cell r="CL15">
            <v>0</v>
          </cell>
          <cell r="CM15">
            <v>0</v>
          </cell>
          <cell r="CN15">
            <v>0</v>
          </cell>
          <cell r="CO15">
            <v>0</v>
          </cell>
          <cell r="CX15">
            <v>0</v>
          </cell>
          <cell r="CY15">
            <v>0</v>
          </cell>
          <cell r="DB15">
            <v>0</v>
          </cell>
          <cell r="DC15">
            <v>0</v>
          </cell>
          <cell r="DJ15" t="str">
            <v>НКРЕ</v>
          </cell>
          <cell r="DL15">
            <v>40526</v>
          </cell>
          <cell r="DM15" t="str">
            <v>№ 1750</v>
          </cell>
          <cell r="DO15" t="str">
            <v>тарифи на теплову енергію</v>
          </cell>
          <cell r="DT15">
            <v>226.08</v>
          </cell>
        </row>
        <row r="16">
          <cell r="W16">
            <v>454.96</v>
          </cell>
          <cell r="AF16">
            <v>39876</v>
          </cell>
          <cell r="AG16">
            <v>1476</v>
          </cell>
          <cell r="AH16">
            <v>406.21210381258612</v>
          </cell>
          <cell r="AM16">
            <v>26124</v>
          </cell>
          <cell r="AO16">
            <v>11885375.039999999</v>
          </cell>
          <cell r="AQ16">
            <v>10611885</v>
          </cell>
          <cell r="AU16">
            <v>0</v>
          </cell>
          <cell r="AW16">
            <v>0</v>
          </cell>
          <cell r="AY16">
            <v>8008586.9715499999</v>
          </cell>
          <cell r="AZ16">
            <v>306.56051797389375</v>
          </cell>
          <cell r="BA16">
            <v>0</v>
          </cell>
          <cell r="BB16">
            <v>0</v>
          </cell>
          <cell r="BC16">
            <v>0</v>
          </cell>
          <cell r="BD16">
            <v>0</v>
          </cell>
          <cell r="BG16">
            <v>0</v>
          </cell>
          <cell r="BH16">
            <v>0</v>
          </cell>
          <cell r="BI16">
            <v>358206</v>
          </cell>
          <cell r="BJ16">
            <v>13.711759301791457</v>
          </cell>
          <cell r="BK16">
            <v>0</v>
          </cell>
          <cell r="BL16">
            <v>0</v>
          </cell>
          <cell r="BM16">
            <v>858401</v>
          </cell>
          <cell r="BN16">
            <v>32.858712295207475</v>
          </cell>
          <cell r="BO16">
            <v>0</v>
          </cell>
          <cell r="BP16">
            <v>0</v>
          </cell>
          <cell r="BY16">
            <v>595</v>
          </cell>
          <cell r="CF16">
            <v>3738.3998000000001</v>
          </cell>
          <cell r="CG16">
            <v>2142.25</v>
          </cell>
          <cell r="CJ16">
            <v>0</v>
          </cell>
          <cell r="CK16">
            <v>0</v>
          </cell>
          <cell r="CL16">
            <v>0</v>
          </cell>
          <cell r="CM16">
            <v>0</v>
          </cell>
          <cell r="CN16">
            <v>0</v>
          </cell>
          <cell r="CO16">
            <v>0</v>
          </cell>
          <cell r="CX16">
            <v>0</v>
          </cell>
          <cell r="CY16">
            <v>0</v>
          </cell>
          <cell r="DB16">
            <v>0</v>
          </cell>
          <cell r="DC16">
            <v>0</v>
          </cell>
          <cell r="DJ16" t="str">
            <v>НКРКП</v>
          </cell>
          <cell r="DL16">
            <v>40816</v>
          </cell>
          <cell r="DM16">
            <v>98</v>
          </cell>
          <cell r="DT16">
            <v>690.1</v>
          </cell>
        </row>
        <row r="17">
          <cell r="W17">
            <v>459.95</v>
          </cell>
          <cell r="AF17">
            <v>39876</v>
          </cell>
          <cell r="AG17">
            <v>1477</v>
          </cell>
          <cell r="AH17">
            <v>410.60964178105121</v>
          </cell>
          <cell r="AM17">
            <v>2987</v>
          </cell>
          <cell r="AO17">
            <v>1373870.65</v>
          </cell>
          <cell r="AQ17">
            <v>1226491</v>
          </cell>
          <cell r="AU17">
            <v>0</v>
          </cell>
          <cell r="AW17">
            <v>0</v>
          </cell>
          <cell r="AY17">
            <v>928632.91545000009</v>
          </cell>
          <cell r="AZ17">
            <v>310.89150165718115</v>
          </cell>
          <cell r="BA17">
            <v>0</v>
          </cell>
          <cell r="BB17">
            <v>0</v>
          </cell>
          <cell r="BC17">
            <v>0</v>
          </cell>
          <cell r="BD17">
            <v>0</v>
          </cell>
          <cell r="BG17">
            <v>0</v>
          </cell>
          <cell r="BH17">
            <v>0</v>
          </cell>
          <cell r="BI17">
            <v>40956</v>
          </cell>
          <cell r="BJ17">
            <v>13.711416136591899</v>
          </cell>
          <cell r="BK17">
            <v>0</v>
          </cell>
          <cell r="BL17">
            <v>0</v>
          </cell>
          <cell r="BM17">
            <v>98092</v>
          </cell>
          <cell r="BN17">
            <v>32.839638433210581</v>
          </cell>
          <cell r="BO17">
            <v>0</v>
          </cell>
          <cell r="BP17">
            <v>0</v>
          </cell>
          <cell r="BY17">
            <v>595</v>
          </cell>
          <cell r="CF17">
            <v>427.39980000000003</v>
          </cell>
          <cell r="CG17">
            <v>2172.75</v>
          </cell>
          <cell r="CJ17">
            <v>0</v>
          </cell>
          <cell r="CK17">
            <v>0</v>
          </cell>
          <cell r="CL17">
            <v>0</v>
          </cell>
          <cell r="CM17">
            <v>0</v>
          </cell>
          <cell r="CN17">
            <v>0</v>
          </cell>
          <cell r="CO17">
            <v>0</v>
          </cell>
          <cell r="CX17">
            <v>0</v>
          </cell>
          <cell r="CY17">
            <v>0</v>
          </cell>
          <cell r="DB17">
            <v>0</v>
          </cell>
          <cell r="DC17">
            <v>0</v>
          </cell>
          <cell r="DJ17" t="str">
            <v>НКРКП</v>
          </cell>
          <cell r="DL17">
            <v>40816</v>
          </cell>
          <cell r="DM17">
            <v>98</v>
          </cell>
          <cell r="DT17">
            <v>690.63</v>
          </cell>
        </row>
        <row r="18">
          <cell r="W18">
            <v>227.1</v>
          </cell>
          <cell r="AF18">
            <v>39737</v>
          </cell>
          <cell r="AG18">
            <v>1026</v>
          </cell>
          <cell r="AH18">
            <v>214.24409327304434</v>
          </cell>
          <cell r="AM18">
            <v>64799</v>
          </cell>
          <cell r="AO18">
            <v>14715852.9</v>
          </cell>
          <cell r="AQ18">
            <v>13882803</v>
          </cell>
          <cell r="AU18">
            <v>0</v>
          </cell>
          <cell r="AW18">
            <v>0</v>
          </cell>
          <cell r="AY18">
            <v>7420055.9450160004</v>
          </cell>
          <cell r="AZ18">
            <v>114.50880329968055</v>
          </cell>
          <cell r="BA18">
            <v>0</v>
          </cell>
          <cell r="BB18">
            <v>0</v>
          </cell>
          <cell r="BC18">
            <v>0</v>
          </cell>
          <cell r="BD18">
            <v>0</v>
          </cell>
          <cell r="BG18">
            <v>0</v>
          </cell>
          <cell r="BH18">
            <v>0</v>
          </cell>
          <cell r="BI18">
            <v>1224739</v>
          </cell>
          <cell r="BJ18">
            <v>18.90058488556922</v>
          </cell>
          <cell r="BK18">
            <v>0</v>
          </cell>
          <cell r="BL18">
            <v>0</v>
          </cell>
          <cell r="BM18">
            <v>2988314</v>
          </cell>
          <cell r="BN18">
            <v>46.116668467105974</v>
          </cell>
          <cell r="BO18">
            <v>0</v>
          </cell>
          <cell r="BP18">
            <v>0</v>
          </cell>
          <cell r="BY18">
            <v>1523.52</v>
          </cell>
          <cell r="CF18">
            <v>10201.9138</v>
          </cell>
          <cell r="CG18">
            <v>727.32</v>
          </cell>
          <cell r="CJ18">
            <v>0</v>
          </cell>
          <cell r="CK18">
            <v>0</v>
          </cell>
          <cell r="CL18">
            <v>0</v>
          </cell>
          <cell r="CM18">
            <v>0</v>
          </cell>
          <cell r="CN18">
            <v>0</v>
          </cell>
          <cell r="CO18">
            <v>0</v>
          </cell>
          <cell r="CX18">
            <v>0</v>
          </cell>
          <cell r="CY18">
            <v>0</v>
          </cell>
          <cell r="DB18">
            <v>0</v>
          </cell>
          <cell r="DC18">
            <v>0</v>
          </cell>
          <cell r="DJ18" t="str">
            <v>НКРЕ</v>
          </cell>
          <cell r="DL18">
            <v>40526</v>
          </cell>
          <cell r="DM18">
            <v>1751</v>
          </cell>
          <cell r="DO18" t="str">
            <v>тариф на теплову енергію</v>
          </cell>
          <cell r="DT18">
            <v>249.81</v>
          </cell>
        </row>
        <row r="19">
          <cell r="W19">
            <v>524.24</v>
          </cell>
          <cell r="AF19">
            <v>39882</v>
          </cell>
          <cell r="AG19">
            <v>1512</v>
          </cell>
          <cell r="AH19">
            <v>437.59736790025727</v>
          </cell>
          <cell r="AM19">
            <v>20212</v>
          </cell>
          <cell r="AO19">
            <v>10595938.880000001</v>
          </cell>
          <cell r="AQ19">
            <v>8844718</v>
          </cell>
          <cell r="AU19">
            <v>0</v>
          </cell>
          <cell r="AW19">
            <v>0</v>
          </cell>
          <cell r="AY19">
            <v>6850493.4767499994</v>
          </cell>
          <cell r="AZ19">
            <v>338.93199469374628</v>
          </cell>
          <cell r="BA19">
            <v>0</v>
          </cell>
          <cell r="BB19">
            <v>0</v>
          </cell>
          <cell r="BC19">
            <v>0</v>
          </cell>
          <cell r="BD19">
            <v>0</v>
          </cell>
          <cell r="BG19">
            <v>0</v>
          </cell>
          <cell r="BH19">
            <v>0</v>
          </cell>
          <cell r="BI19">
            <v>391050</v>
          </cell>
          <cell r="BJ19">
            <v>19.347417375816345</v>
          </cell>
          <cell r="BK19">
            <v>0</v>
          </cell>
          <cell r="BL19">
            <v>0</v>
          </cell>
          <cell r="BM19">
            <v>932062</v>
          </cell>
          <cell r="BN19">
            <v>46.114288541460517</v>
          </cell>
          <cell r="BO19">
            <v>0</v>
          </cell>
          <cell r="BP19">
            <v>0</v>
          </cell>
          <cell r="BY19">
            <v>1523.52</v>
          </cell>
          <cell r="CF19">
            <v>3197.8029999999999</v>
          </cell>
          <cell r="CG19">
            <v>2142.25</v>
          </cell>
          <cell r="CJ19">
            <v>0</v>
          </cell>
          <cell r="CK19">
            <v>0</v>
          </cell>
          <cell r="CL19">
            <v>0</v>
          </cell>
          <cell r="CM19">
            <v>0</v>
          </cell>
          <cell r="CN19">
            <v>0</v>
          </cell>
          <cell r="CO19">
            <v>0</v>
          </cell>
          <cell r="CX19">
            <v>0</v>
          </cell>
          <cell r="CY19">
            <v>0</v>
          </cell>
          <cell r="DB19">
            <v>0</v>
          </cell>
          <cell r="DC19">
            <v>0</v>
          </cell>
          <cell r="DJ19" t="str">
            <v>НКРКП</v>
          </cell>
          <cell r="DL19">
            <v>40816</v>
          </cell>
          <cell r="DM19">
            <v>97</v>
          </cell>
          <cell r="DT19">
            <v>778.53</v>
          </cell>
        </row>
        <row r="20">
          <cell r="W20">
            <v>524.20000000000005</v>
          </cell>
          <cell r="AF20">
            <v>39882</v>
          </cell>
          <cell r="AG20">
            <v>1513</v>
          </cell>
          <cell r="AH20">
            <v>440.50589519650657</v>
          </cell>
          <cell r="AM20">
            <v>4580</v>
          </cell>
          <cell r="AO20">
            <v>2400836</v>
          </cell>
          <cell r="AQ20">
            <v>2017517</v>
          </cell>
          <cell r="AU20">
            <v>0</v>
          </cell>
          <cell r="AW20">
            <v>0</v>
          </cell>
          <cell r="AY20">
            <v>1550224.2167500001</v>
          </cell>
          <cell r="AZ20">
            <v>338.47690322052404</v>
          </cell>
          <cell r="BA20">
            <v>0</v>
          </cell>
          <cell r="BB20">
            <v>0</v>
          </cell>
          <cell r="BC20">
            <v>0</v>
          </cell>
          <cell r="BD20">
            <v>0</v>
          </cell>
          <cell r="BG20">
            <v>0</v>
          </cell>
          <cell r="BH20">
            <v>0</v>
          </cell>
          <cell r="BI20">
            <v>104165</v>
          </cell>
          <cell r="BJ20">
            <v>22.74344978165939</v>
          </cell>
          <cell r="BK20">
            <v>0</v>
          </cell>
          <cell r="BL20">
            <v>0</v>
          </cell>
          <cell r="BM20">
            <v>211121</v>
          </cell>
          <cell r="BN20">
            <v>46.096288209606989</v>
          </cell>
          <cell r="BO20">
            <v>0</v>
          </cell>
          <cell r="BP20">
            <v>0</v>
          </cell>
          <cell r="BY20">
            <v>1523.52</v>
          </cell>
          <cell r="CF20">
            <v>723.64300000000003</v>
          </cell>
          <cell r="CG20">
            <v>2142.25</v>
          </cell>
          <cell r="CJ20">
            <v>0</v>
          </cell>
          <cell r="CK20">
            <v>0</v>
          </cell>
          <cell r="CL20">
            <v>0</v>
          </cell>
          <cell r="CM20">
            <v>0</v>
          </cell>
          <cell r="CN20">
            <v>0</v>
          </cell>
          <cell r="CO20">
            <v>0</v>
          </cell>
          <cell r="CX20">
            <v>0</v>
          </cell>
          <cell r="CY20">
            <v>0</v>
          </cell>
          <cell r="DB20">
            <v>0</v>
          </cell>
          <cell r="DC20">
            <v>0</v>
          </cell>
          <cell r="DJ20" t="str">
            <v>НКРКП</v>
          </cell>
          <cell r="DL20">
            <v>40816</v>
          </cell>
          <cell r="DM20">
            <v>97</v>
          </cell>
          <cell r="DT20">
            <v>778.53</v>
          </cell>
        </row>
        <row r="21">
          <cell r="W21">
            <v>215.62298999999999</v>
          </cell>
          <cell r="AF21">
            <v>39678</v>
          </cell>
          <cell r="AG21">
            <v>89</v>
          </cell>
          <cell r="AH21">
            <v>205.35495036166552</v>
          </cell>
          <cell r="AM21">
            <v>48249</v>
          </cell>
          <cell r="AO21">
            <v>10403593.644509999</v>
          </cell>
          <cell r="AQ21">
            <v>9908171</v>
          </cell>
          <cell r="AU21">
            <v>0</v>
          </cell>
          <cell r="AW21">
            <v>0</v>
          </cell>
          <cell r="AY21">
            <v>5573474.9941464001</v>
          </cell>
          <cell r="AZ21">
            <v>115.51482920156687</v>
          </cell>
          <cell r="BA21">
            <v>0</v>
          </cell>
          <cell r="BB21">
            <v>0</v>
          </cell>
          <cell r="BC21">
            <v>0</v>
          </cell>
          <cell r="BD21">
            <v>0</v>
          </cell>
          <cell r="BG21">
            <v>0</v>
          </cell>
          <cell r="BH21">
            <v>0</v>
          </cell>
          <cell r="BI21">
            <v>622216</v>
          </cell>
          <cell r="BJ21">
            <v>12.895935667060456</v>
          </cell>
          <cell r="BK21">
            <v>0</v>
          </cell>
          <cell r="BL21">
            <v>0</v>
          </cell>
          <cell r="BM21">
            <v>3046056</v>
          </cell>
          <cell r="BN21">
            <v>63.132002735807994</v>
          </cell>
          <cell r="BO21">
            <v>0</v>
          </cell>
          <cell r="BP21">
            <v>0</v>
          </cell>
          <cell r="BY21">
            <v>1937.69</v>
          </cell>
          <cell r="CF21">
            <v>7663.0300200000001</v>
          </cell>
          <cell r="CG21">
            <v>727.32</v>
          </cell>
          <cell r="CJ21">
            <v>0</v>
          </cell>
          <cell r="CK21">
            <v>0</v>
          </cell>
          <cell r="CL21">
            <v>0</v>
          </cell>
          <cell r="CM21">
            <v>0</v>
          </cell>
          <cell r="CN21">
            <v>0</v>
          </cell>
          <cell r="CO21">
            <v>0</v>
          </cell>
          <cell r="CX21">
            <v>0</v>
          </cell>
          <cell r="CY21">
            <v>0</v>
          </cell>
          <cell r="DB21">
            <v>0</v>
          </cell>
          <cell r="DC21">
            <v>0</v>
          </cell>
          <cell r="DJ21" t="str">
            <v>НКРЕ</v>
          </cell>
          <cell r="DL21">
            <v>40526</v>
          </cell>
          <cell r="DM21" t="str">
            <v>№ 1847</v>
          </cell>
          <cell r="DO21" t="str">
            <v>тариф на послуги</v>
          </cell>
          <cell r="DT21">
            <v>237.18</v>
          </cell>
        </row>
        <row r="22">
          <cell r="W22">
            <v>490.63600000000002</v>
          </cell>
          <cell r="AF22">
            <v>40112</v>
          </cell>
          <cell r="AG22">
            <v>68</v>
          </cell>
          <cell r="AH22">
            <v>447.98800766520367</v>
          </cell>
          <cell r="AM22">
            <v>16177</v>
          </cell>
          <cell r="AO22">
            <v>7937018.5720000006</v>
          </cell>
          <cell r="AQ22">
            <v>7247102</v>
          </cell>
          <cell r="AU22">
            <v>0</v>
          </cell>
          <cell r="AW22">
            <v>0</v>
          </cell>
          <cell r="AY22">
            <v>5536848.7859759992</v>
          </cell>
          <cell r="AZ22">
            <v>342.26672349483829</v>
          </cell>
          <cell r="BA22">
            <v>0</v>
          </cell>
          <cell r="BB22">
            <v>0</v>
          </cell>
          <cell r="BC22">
            <v>0</v>
          </cell>
          <cell r="BD22">
            <v>0</v>
          </cell>
          <cell r="BG22">
            <v>0</v>
          </cell>
          <cell r="BH22">
            <v>0</v>
          </cell>
          <cell r="BI22">
            <v>278351</v>
          </cell>
          <cell r="BJ22">
            <v>17.206589602522101</v>
          </cell>
          <cell r="BK22">
            <v>0</v>
          </cell>
          <cell r="BL22">
            <v>0</v>
          </cell>
          <cell r="BM22">
            <v>1209519</v>
          </cell>
          <cell r="BN22">
            <v>74.767818507757923</v>
          </cell>
          <cell r="BO22">
            <v>0</v>
          </cell>
          <cell r="BP22">
            <v>0</v>
          </cell>
          <cell r="BY22">
            <v>2294.6</v>
          </cell>
          <cell r="CF22">
            <v>2536.7435999999998</v>
          </cell>
          <cell r="CG22">
            <v>2182.66</v>
          </cell>
          <cell r="CJ22">
            <v>0</v>
          </cell>
          <cell r="CK22">
            <v>0</v>
          </cell>
          <cell r="CL22">
            <v>0</v>
          </cell>
          <cell r="CM22">
            <v>0</v>
          </cell>
          <cell r="CN22">
            <v>0</v>
          </cell>
          <cell r="CO22">
            <v>0</v>
          </cell>
          <cell r="CX22">
            <v>0</v>
          </cell>
          <cell r="CY22">
            <v>0</v>
          </cell>
          <cell r="DB22">
            <v>0</v>
          </cell>
          <cell r="DC22">
            <v>0</v>
          </cell>
          <cell r="DJ22" t="str">
            <v>НКРКП</v>
          </cell>
          <cell r="DL22">
            <v>40816</v>
          </cell>
          <cell r="DM22" t="str">
            <v>№ 9</v>
          </cell>
          <cell r="DT22">
            <v>736.71</v>
          </cell>
        </row>
        <row r="23">
          <cell r="W23">
            <v>519.21799999999996</v>
          </cell>
          <cell r="AF23">
            <v>40112</v>
          </cell>
          <cell r="AG23">
            <v>68</v>
          </cell>
          <cell r="AH23">
            <v>447.98812415654521</v>
          </cell>
          <cell r="AM23">
            <v>3705</v>
          </cell>
          <cell r="AO23">
            <v>1923702.69</v>
          </cell>
          <cell r="AQ23">
            <v>1659796</v>
          </cell>
          <cell r="AU23">
            <v>0</v>
          </cell>
          <cell r="AW23">
            <v>0</v>
          </cell>
          <cell r="AY23">
            <v>1268098.0021372</v>
          </cell>
          <cell r="AZ23">
            <v>342.26666724350878</v>
          </cell>
          <cell r="BA23">
            <v>0</v>
          </cell>
          <cell r="BB23">
            <v>0</v>
          </cell>
          <cell r="BC23">
            <v>0</v>
          </cell>
          <cell r="BD23">
            <v>0</v>
          </cell>
          <cell r="BG23">
            <v>0</v>
          </cell>
          <cell r="BH23">
            <v>0</v>
          </cell>
          <cell r="BI23">
            <v>63751</v>
          </cell>
          <cell r="BJ23">
            <v>17.206747638326586</v>
          </cell>
          <cell r="BK23">
            <v>0</v>
          </cell>
          <cell r="BL23">
            <v>0</v>
          </cell>
          <cell r="BM23">
            <v>277015</v>
          </cell>
          <cell r="BN23">
            <v>74.767881241565448</v>
          </cell>
          <cell r="BO23">
            <v>0</v>
          </cell>
          <cell r="BP23">
            <v>0</v>
          </cell>
          <cell r="BY23">
            <v>2294.6</v>
          </cell>
          <cell r="CF23">
            <v>580.98742000000004</v>
          </cell>
          <cell r="CG23">
            <v>2182.66</v>
          </cell>
          <cell r="CJ23">
            <v>0</v>
          </cell>
          <cell r="CK23">
            <v>0</v>
          </cell>
          <cell r="CL23">
            <v>0</v>
          </cell>
          <cell r="CM23">
            <v>0</v>
          </cell>
          <cell r="CN23">
            <v>0</v>
          </cell>
          <cell r="CO23">
            <v>0</v>
          </cell>
          <cell r="CX23">
            <v>0</v>
          </cell>
          <cell r="CY23">
            <v>0</v>
          </cell>
          <cell r="DB23">
            <v>0</v>
          </cell>
          <cell r="DC23">
            <v>0</v>
          </cell>
          <cell r="DJ23" t="str">
            <v>НКРКП</v>
          </cell>
          <cell r="DL23">
            <v>40816</v>
          </cell>
          <cell r="DM23" t="str">
            <v>№ 9</v>
          </cell>
          <cell r="DT23">
            <v>765.31</v>
          </cell>
        </row>
        <row r="24">
          <cell r="W24">
            <v>229.61</v>
          </cell>
          <cell r="AF24">
            <v>39743</v>
          </cell>
          <cell r="AG24" t="str">
            <v>№ 174</v>
          </cell>
          <cell r="AH24">
            <v>210.64645729253638</v>
          </cell>
          <cell r="AM24">
            <v>74666.34</v>
          </cell>
          <cell r="AO24">
            <v>17144138.327399999</v>
          </cell>
          <cell r="AQ24">
            <v>15728200</v>
          </cell>
          <cell r="AU24">
            <v>0</v>
          </cell>
          <cell r="AW24">
            <v>0</v>
          </cell>
          <cell r="AY24">
            <v>8652629.9480280001</v>
          </cell>
          <cell r="AZ24">
            <v>115.88394379620054</v>
          </cell>
          <cell r="BA24">
            <v>0</v>
          </cell>
          <cell r="BB24">
            <v>0</v>
          </cell>
          <cell r="BC24">
            <v>0</v>
          </cell>
          <cell r="BD24">
            <v>0</v>
          </cell>
          <cell r="BG24">
            <v>0</v>
          </cell>
          <cell r="BH24">
            <v>0</v>
          </cell>
          <cell r="BI24">
            <v>1035170</v>
          </cell>
          <cell r="BJ24">
            <v>13.863944583328982</v>
          </cell>
          <cell r="BK24">
            <v>0</v>
          </cell>
          <cell r="BL24">
            <v>0</v>
          </cell>
          <cell r="BM24">
            <v>4149260</v>
          </cell>
          <cell r="BN24">
            <v>55.570689550338216</v>
          </cell>
          <cell r="BO24">
            <v>0</v>
          </cell>
          <cell r="BP24">
            <v>0</v>
          </cell>
          <cell r="BY24">
            <v>1536</v>
          </cell>
          <cell r="CF24">
            <v>11896.5929</v>
          </cell>
          <cell r="CG24">
            <v>727.32</v>
          </cell>
          <cell r="CJ24">
            <v>0</v>
          </cell>
          <cell r="CK24">
            <v>0</v>
          </cell>
          <cell r="CL24">
            <v>0</v>
          </cell>
          <cell r="CM24">
            <v>0</v>
          </cell>
          <cell r="CN24">
            <v>0</v>
          </cell>
          <cell r="CO24">
            <v>0</v>
          </cell>
          <cell r="CX24">
            <v>0</v>
          </cell>
          <cell r="CY24">
            <v>0</v>
          </cell>
          <cell r="DB24">
            <v>0</v>
          </cell>
          <cell r="DC24">
            <v>0</v>
          </cell>
          <cell r="DJ24" t="str">
            <v>НКРЕ</v>
          </cell>
          <cell r="DL24">
            <v>40526</v>
          </cell>
          <cell r="DM24" t="str">
            <v>№ 16987</v>
          </cell>
          <cell r="DO24" t="str">
            <v>тариф на теплову енергію</v>
          </cell>
          <cell r="DT24">
            <v>252.57</v>
          </cell>
        </row>
        <row r="25">
          <cell r="W25">
            <v>513.03</v>
          </cell>
          <cell r="AF25">
            <v>40028</v>
          </cell>
          <cell r="AG25" t="str">
            <v>№ 102</v>
          </cell>
          <cell r="AH25">
            <v>446.10895617649373</v>
          </cell>
          <cell r="AM25">
            <v>10936.14</v>
          </cell>
          <cell r="AO25">
            <v>5610567.9041999998</v>
          </cell>
          <cell r="AQ25">
            <v>4878710</v>
          </cell>
          <cell r="AU25">
            <v>0</v>
          </cell>
          <cell r="AW25">
            <v>0</v>
          </cell>
          <cell r="AY25">
            <v>3689379.9508499997</v>
          </cell>
          <cell r="AZ25">
            <v>337.35668625767408</v>
          </cell>
          <cell r="BA25">
            <v>0</v>
          </cell>
          <cell r="BB25">
            <v>0</v>
          </cell>
          <cell r="BC25">
            <v>0</v>
          </cell>
          <cell r="BD25">
            <v>0</v>
          </cell>
          <cell r="BG25">
            <v>0</v>
          </cell>
          <cell r="BH25">
            <v>0</v>
          </cell>
          <cell r="BI25">
            <v>154420</v>
          </cell>
          <cell r="BJ25">
            <v>14.120155740508078</v>
          </cell>
          <cell r="BK25">
            <v>0</v>
          </cell>
          <cell r="BL25">
            <v>0</v>
          </cell>
          <cell r="BM25">
            <v>709720</v>
          </cell>
          <cell r="BN25">
            <v>64.896755162241888</v>
          </cell>
          <cell r="BO25">
            <v>0</v>
          </cell>
          <cell r="BP25">
            <v>0</v>
          </cell>
          <cell r="BY25">
            <v>1536</v>
          </cell>
          <cell r="CF25">
            <v>1722.1985999999999</v>
          </cell>
          <cell r="CG25">
            <v>2142.25</v>
          </cell>
          <cell r="CJ25">
            <v>0</v>
          </cell>
          <cell r="CK25">
            <v>0</v>
          </cell>
          <cell r="CL25">
            <v>0</v>
          </cell>
          <cell r="CM25">
            <v>0</v>
          </cell>
          <cell r="CN25">
            <v>0</v>
          </cell>
          <cell r="CO25">
            <v>0</v>
          </cell>
          <cell r="CX25">
            <v>0</v>
          </cell>
          <cell r="CY25">
            <v>0</v>
          </cell>
          <cell r="DB25">
            <v>0</v>
          </cell>
          <cell r="DC25">
            <v>0</v>
          </cell>
          <cell r="DJ25" t="str">
            <v>НКРКП</v>
          </cell>
          <cell r="DL25">
            <v>40816</v>
          </cell>
          <cell r="DM25" t="str">
            <v>№ 108</v>
          </cell>
          <cell r="DT25">
            <v>766.52</v>
          </cell>
        </row>
        <row r="26">
          <cell r="W26">
            <v>535.33000000000004</v>
          </cell>
          <cell r="AF26">
            <v>40028</v>
          </cell>
          <cell r="AG26" t="str">
            <v>№ 102</v>
          </cell>
          <cell r="AH26">
            <v>446.11088657824155</v>
          </cell>
          <cell r="AM26">
            <v>1360.85</v>
          </cell>
          <cell r="AO26">
            <v>728503.83050000004</v>
          </cell>
          <cell r="AQ26">
            <v>607090</v>
          </cell>
          <cell r="AU26">
            <v>0</v>
          </cell>
          <cell r="AW26">
            <v>0</v>
          </cell>
          <cell r="AY26">
            <v>459089.95907499996</v>
          </cell>
          <cell r="AZ26">
            <v>337.35529931660358</v>
          </cell>
          <cell r="BA26">
            <v>0</v>
          </cell>
          <cell r="BB26">
            <v>0</v>
          </cell>
          <cell r="BC26">
            <v>0</v>
          </cell>
          <cell r="BD26">
            <v>0</v>
          </cell>
          <cell r="BG26">
            <v>0</v>
          </cell>
          <cell r="BH26">
            <v>0</v>
          </cell>
          <cell r="BI26">
            <v>19220</v>
          </cell>
          <cell r="BJ26">
            <v>14.123525737590478</v>
          </cell>
          <cell r="BK26">
            <v>0</v>
          </cell>
          <cell r="BL26">
            <v>0</v>
          </cell>
          <cell r="BM26">
            <v>88320</v>
          </cell>
          <cell r="BN26">
            <v>64.900613587096302</v>
          </cell>
          <cell r="BO26">
            <v>0</v>
          </cell>
          <cell r="BP26">
            <v>0</v>
          </cell>
          <cell r="BY26">
            <v>1536</v>
          </cell>
          <cell r="CF26">
            <v>214.30269999999999</v>
          </cell>
          <cell r="CG26">
            <v>2142.25</v>
          </cell>
          <cell r="CJ26">
            <v>0</v>
          </cell>
          <cell r="CK26">
            <v>0</v>
          </cell>
          <cell r="CL26">
            <v>0</v>
          </cell>
          <cell r="CM26">
            <v>0</v>
          </cell>
          <cell r="CN26">
            <v>0</v>
          </cell>
          <cell r="CO26">
            <v>0</v>
          </cell>
          <cell r="CX26">
            <v>0</v>
          </cell>
          <cell r="CY26">
            <v>0</v>
          </cell>
          <cell r="DB26">
            <v>0</v>
          </cell>
          <cell r="DC26">
            <v>0</v>
          </cell>
          <cell r="DJ26" t="str">
            <v>НКРКП</v>
          </cell>
          <cell r="DL26">
            <v>40816</v>
          </cell>
          <cell r="DM26" t="str">
            <v>№ 108</v>
          </cell>
          <cell r="DT26">
            <v>788.79</v>
          </cell>
        </row>
        <row r="27">
          <cell r="W27">
            <v>227.1</v>
          </cell>
          <cell r="AF27">
            <v>39678</v>
          </cell>
          <cell r="AG27" t="str">
            <v>№ 564</v>
          </cell>
          <cell r="AH27">
            <v>216.28816734089224</v>
          </cell>
          <cell r="AM27">
            <v>140408</v>
          </cell>
          <cell r="AO27">
            <v>31886656.800000001</v>
          </cell>
          <cell r="AQ27">
            <v>30368589</v>
          </cell>
          <cell r="AU27">
            <v>0</v>
          </cell>
          <cell r="AW27">
            <v>0</v>
          </cell>
          <cell r="AY27">
            <v>17219748.552021001</v>
          </cell>
          <cell r="AZ27">
            <v>122.64079363014216</v>
          </cell>
          <cell r="BA27">
            <v>245674</v>
          </cell>
          <cell r="BB27">
            <v>1.7497151159478093</v>
          </cell>
          <cell r="BC27">
            <v>0</v>
          </cell>
          <cell r="BD27">
            <v>0</v>
          </cell>
          <cell r="BG27">
            <v>0</v>
          </cell>
          <cell r="BH27">
            <v>0</v>
          </cell>
          <cell r="BI27">
            <v>3111828</v>
          </cell>
          <cell r="BJ27">
            <v>22.16275425901658</v>
          </cell>
          <cell r="BK27">
            <v>0</v>
          </cell>
          <cell r="BL27">
            <v>0</v>
          </cell>
          <cell r="BM27">
            <v>6334056</v>
          </cell>
          <cell r="BN27">
            <v>45.111788502079655</v>
          </cell>
          <cell r="BO27">
            <v>0</v>
          </cell>
          <cell r="BP27">
            <v>0</v>
          </cell>
          <cell r="BY27">
            <v>1366.62</v>
          </cell>
          <cell r="CF27">
            <v>23675.713</v>
          </cell>
          <cell r="CG27">
            <v>727.31700000000001</v>
          </cell>
          <cell r="CJ27">
            <v>0</v>
          </cell>
          <cell r="CK27">
            <v>0</v>
          </cell>
          <cell r="CL27">
            <v>0</v>
          </cell>
          <cell r="CM27">
            <v>0</v>
          </cell>
          <cell r="CN27">
            <v>0</v>
          </cell>
          <cell r="CO27">
            <v>0</v>
          </cell>
          <cell r="CX27">
            <v>0</v>
          </cell>
          <cell r="CY27">
            <v>0</v>
          </cell>
          <cell r="DB27">
            <v>0</v>
          </cell>
          <cell r="DC27">
            <v>0</v>
          </cell>
          <cell r="DJ27" t="str">
            <v>НКРЕ</v>
          </cell>
          <cell r="DL27">
            <v>40526</v>
          </cell>
          <cell r="DM27" t="str">
            <v>№ 1833</v>
          </cell>
          <cell r="DO27" t="str">
            <v>на телову енергію</v>
          </cell>
          <cell r="DT27">
            <v>249.81</v>
          </cell>
        </row>
        <row r="28">
          <cell r="W28">
            <v>552.70000000000005</v>
          </cell>
          <cell r="AF28">
            <v>40088</v>
          </cell>
          <cell r="AG28" t="str">
            <v>№ 877</v>
          </cell>
          <cell r="AH28">
            <v>460.58439009661834</v>
          </cell>
          <cell r="AM28">
            <v>26496</v>
          </cell>
          <cell r="AO28">
            <v>14644339.200000001</v>
          </cell>
          <cell r="AQ28">
            <v>12203644</v>
          </cell>
          <cell r="AU28">
            <v>0</v>
          </cell>
          <cell r="AW28">
            <v>0</v>
          </cell>
          <cell r="AY28">
            <v>9586221.7054999992</v>
          </cell>
          <cell r="AZ28">
            <v>361.79882644550116</v>
          </cell>
          <cell r="BA28">
            <v>46360</v>
          </cell>
          <cell r="BB28">
            <v>1.7496980676328502</v>
          </cell>
          <cell r="BC28">
            <v>0</v>
          </cell>
          <cell r="BD28">
            <v>0</v>
          </cell>
          <cell r="BG28">
            <v>0</v>
          </cell>
          <cell r="BH28">
            <v>0</v>
          </cell>
          <cell r="BI28">
            <v>699184</v>
          </cell>
          <cell r="BJ28">
            <v>26.388285024154591</v>
          </cell>
          <cell r="BK28">
            <v>0</v>
          </cell>
          <cell r="BL28">
            <v>0</v>
          </cell>
          <cell r="BM28">
            <v>1195282</v>
          </cell>
          <cell r="BN28">
            <v>45.1117904589372</v>
          </cell>
          <cell r="BO28">
            <v>0</v>
          </cell>
          <cell r="BP28">
            <v>0</v>
          </cell>
          <cell r="BY28">
            <v>1366.62</v>
          </cell>
          <cell r="CF28">
            <v>4474.8379999999997</v>
          </cell>
          <cell r="CG28">
            <v>2142.25</v>
          </cell>
          <cell r="CJ28">
            <v>0</v>
          </cell>
          <cell r="CK28">
            <v>0</v>
          </cell>
          <cell r="CL28">
            <v>0</v>
          </cell>
          <cell r="CM28">
            <v>0</v>
          </cell>
          <cell r="CN28">
            <v>0</v>
          </cell>
          <cell r="CO28">
            <v>0</v>
          </cell>
          <cell r="CX28">
            <v>0</v>
          </cell>
          <cell r="CY28">
            <v>0</v>
          </cell>
          <cell r="DB28">
            <v>0</v>
          </cell>
          <cell r="DC28">
            <v>0</v>
          </cell>
          <cell r="DJ28" t="str">
            <v>НКРКП</v>
          </cell>
          <cell r="DL28">
            <v>40816</v>
          </cell>
          <cell r="DM28" t="str">
            <v>№ 23</v>
          </cell>
          <cell r="DT28">
            <v>824.56</v>
          </cell>
        </row>
        <row r="29">
          <cell r="W29">
            <v>598.75</v>
          </cell>
          <cell r="AF29">
            <v>40088</v>
          </cell>
          <cell r="AG29" t="str">
            <v>№ 877</v>
          </cell>
          <cell r="AH29">
            <v>460.58431044109437</v>
          </cell>
          <cell r="AM29">
            <v>14328</v>
          </cell>
          <cell r="AO29">
            <v>8578890</v>
          </cell>
          <cell r="AQ29">
            <v>6599252</v>
          </cell>
          <cell r="AU29">
            <v>0</v>
          </cell>
          <cell r="AW29">
            <v>0</v>
          </cell>
          <cell r="AY29">
            <v>5183852.9682499999</v>
          </cell>
          <cell r="AZ29">
            <v>361.79878337869906</v>
          </cell>
          <cell r="BA29">
            <v>25070</v>
          </cell>
          <cell r="BB29">
            <v>1.7497208263539923</v>
          </cell>
          <cell r="BC29">
            <v>0</v>
          </cell>
          <cell r="BD29">
            <v>0</v>
          </cell>
          <cell r="BG29">
            <v>0</v>
          </cell>
          <cell r="BH29">
            <v>0</v>
          </cell>
          <cell r="BI29">
            <v>378091</v>
          </cell>
          <cell r="BJ29">
            <v>26.38826074818537</v>
          </cell>
          <cell r="BK29">
            <v>0</v>
          </cell>
          <cell r="BL29">
            <v>0</v>
          </cell>
          <cell r="BM29">
            <v>646362</v>
          </cell>
          <cell r="BN29">
            <v>45.111809045226131</v>
          </cell>
          <cell r="BO29">
            <v>0</v>
          </cell>
          <cell r="BP29">
            <v>0</v>
          </cell>
          <cell r="BY29">
            <v>1366.62</v>
          </cell>
          <cell r="CF29">
            <v>2419.817</v>
          </cell>
          <cell r="CG29">
            <v>2142.25</v>
          </cell>
          <cell r="CJ29">
            <v>0</v>
          </cell>
          <cell r="CK29">
            <v>0</v>
          </cell>
          <cell r="CL29">
            <v>0</v>
          </cell>
          <cell r="CM29">
            <v>0</v>
          </cell>
          <cell r="CN29">
            <v>0</v>
          </cell>
          <cell r="CO29">
            <v>0</v>
          </cell>
          <cell r="CX29">
            <v>0</v>
          </cell>
          <cell r="CY29">
            <v>0</v>
          </cell>
          <cell r="DB29">
            <v>0</v>
          </cell>
          <cell r="DC29">
            <v>0</v>
          </cell>
          <cell r="DJ29" t="str">
            <v>НКРКП</v>
          </cell>
          <cell r="DL29">
            <v>40816</v>
          </cell>
          <cell r="DM29" t="str">
            <v>№ 23</v>
          </cell>
          <cell r="DT29">
            <v>870.61</v>
          </cell>
        </row>
        <row r="30">
          <cell r="W30">
            <v>235.76</v>
          </cell>
          <cell r="AF30">
            <v>39798</v>
          </cell>
          <cell r="AG30">
            <v>590</v>
          </cell>
          <cell r="AH30">
            <v>217.4814814814815</v>
          </cell>
          <cell r="AM30">
            <v>182250</v>
          </cell>
          <cell r="AO30">
            <v>42967260</v>
          </cell>
          <cell r="AQ30">
            <v>39636000</v>
          </cell>
          <cell r="AU30">
            <v>0</v>
          </cell>
          <cell r="AW30">
            <v>0</v>
          </cell>
          <cell r="AY30">
            <v>24134659.560000002</v>
          </cell>
          <cell r="AZ30">
            <v>132.42611555555555</v>
          </cell>
          <cell r="BA30">
            <v>0</v>
          </cell>
          <cell r="BB30">
            <v>0</v>
          </cell>
          <cell r="BC30">
            <v>0</v>
          </cell>
          <cell r="BD30">
            <v>0</v>
          </cell>
          <cell r="BG30">
            <v>0</v>
          </cell>
          <cell r="BH30">
            <v>0</v>
          </cell>
          <cell r="BI30">
            <v>4594800</v>
          </cell>
          <cell r="BJ30">
            <v>25.211522633744856</v>
          </cell>
          <cell r="BK30">
            <v>0</v>
          </cell>
          <cell r="BL30">
            <v>0</v>
          </cell>
          <cell r="BM30">
            <v>7210700</v>
          </cell>
          <cell r="BN30">
            <v>39.56488340192044</v>
          </cell>
          <cell r="BO30">
            <v>0</v>
          </cell>
          <cell r="BP30">
            <v>0</v>
          </cell>
          <cell r="BY30">
            <v>1251</v>
          </cell>
          <cell r="CF30">
            <v>33183</v>
          </cell>
          <cell r="CG30">
            <v>727.32</v>
          </cell>
          <cell r="CJ30">
            <v>0</v>
          </cell>
          <cell r="CK30">
            <v>0</v>
          </cell>
          <cell r="CL30">
            <v>0</v>
          </cell>
          <cell r="CM30">
            <v>0</v>
          </cell>
          <cell r="CN30">
            <v>0</v>
          </cell>
          <cell r="CO30">
            <v>0</v>
          </cell>
          <cell r="CX30">
            <v>0</v>
          </cell>
          <cell r="CY30">
            <v>0</v>
          </cell>
          <cell r="DB30">
            <v>0</v>
          </cell>
          <cell r="DC30">
            <v>0</v>
          </cell>
          <cell r="DJ30" t="str">
            <v>НКРЕ</v>
          </cell>
          <cell r="DL30">
            <v>40526</v>
          </cell>
          <cell r="DM30">
            <v>1785</v>
          </cell>
          <cell r="DO30" t="str">
            <v>Тариф на теплову енергію</v>
          </cell>
          <cell r="DT30">
            <v>259.33</v>
          </cell>
        </row>
        <row r="31">
          <cell r="W31">
            <v>514.33000000000004</v>
          </cell>
          <cell r="AF31">
            <v>40123</v>
          </cell>
          <cell r="AG31">
            <v>262</v>
          </cell>
          <cell r="AH31">
            <v>481.65482014831224</v>
          </cell>
          <cell r="AM31">
            <v>32499</v>
          </cell>
          <cell r="AO31">
            <v>16715210.670000002</v>
          </cell>
          <cell r="AQ31">
            <v>15653300</v>
          </cell>
          <cell r="AU31">
            <v>0</v>
          </cell>
          <cell r="AW31">
            <v>0</v>
          </cell>
          <cell r="AY31">
            <v>12914799.219999999</v>
          </cell>
          <cell r="AZ31">
            <v>397.39066494353671</v>
          </cell>
          <cell r="BA31">
            <v>0</v>
          </cell>
          <cell r="BB31">
            <v>0</v>
          </cell>
          <cell r="BC31">
            <v>0</v>
          </cell>
          <cell r="BD31">
            <v>0</v>
          </cell>
          <cell r="BG31">
            <v>0</v>
          </cell>
          <cell r="BH31">
            <v>0</v>
          </cell>
          <cell r="BI31">
            <v>819300</v>
          </cell>
          <cell r="BJ31">
            <v>25.210006461737283</v>
          </cell>
          <cell r="BK31">
            <v>0</v>
          </cell>
          <cell r="BL31">
            <v>0</v>
          </cell>
          <cell r="BM31">
            <v>1285900</v>
          </cell>
          <cell r="BN31">
            <v>39.567371303732422</v>
          </cell>
          <cell r="BO31">
            <v>0</v>
          </cell>
          <cell r="BP31">
            <v>0</v>
          </cell>
          <cell r="BY31">
            <v>1251</v>
          </cell>
          <cell r="CF31">
            <v>5917</v>
          </cell>
          <cell r="CG31">
            <v>2182.66</v>
          </cell>
          <cell r="CJ31">
            <v>0</v>
          </cell>
          <cell r="CK31">
            <v>0</v>
          </cell>
          <cell r="CL31">
            <v>0</v>
          </cell>
          <cell r="CM31">
            <v>0</v>
          </cell>
          <cell r="CN31">
            <v>0</v>
          </cell>
          <cell r="CO31">
            <v>0</v>
          </cell>
          <cell r="CX31">
            <v>0</v>
          </cell>
          <cell r="CY31">
            <v>0</v>
          </cell>
          <cell r="DB31">
            <v>0</v>
          </cell>
          <cell r="DC31">
            <v>0</v>
          </cell>
          <cell r="DJ31" t="str">
            <v>НКРКП</v>
          </cell>
          <cell r="DL31">
            <v>40816</v>
          </cell>
          <cell r="DM31">
            <v>67</v>
          </cell>
          <cell r="DT31">
            <v>800.04</v>
          </cell>
        </row>
        <row r="32">
          <cell r="W32">
            <v>553.65</v>
          </cell>
          <cell r="AF32">
            <v>40123</v>
          </cell>
          <cell r="AG32">
            <v>263</v>
          </cell>
          <cell r="AH32">
            <v>483.87443560524616</v>
          </cell>
          <cell r="AM32">
            <v>13953</v>
          </cell>
          <cell r="AO32">
            <v>7725078.4499999993</v>
          </cell>
          <cell r="AQ32">
            <v>6751500</v>
          </cell>
          <cell r="AU32">
            <v>0</v>
          </cell>
          <cell r="AW32">
            <v>0</v>
          </cell>
          <cell r="AY32">
            <v>5543956.3999999994</v>
          </cell>
          <cell r="AZ32">
            <v>397.33078191070018</v>
          </cell>
          <cell r="BA32">
            <v>0</v>
          </cell>
          <cell r="BB32">
            <v>0</v>
          </cell>
          <cell r="BC32">
            <v>0</v>
          </cell>
          <cell r="BD32">
            <v>0</v>
          </cell>
          <cell r="BG32">
            <v>0</v>
          </cell>
          <cell r="BH32">
            <v>0</v>
          </cell>
          <cell r="BI32">
            <v>351700</v>
          </cell>
          <cell r="BJ32">
            <v>25.206048878377409</v>
          </cell>
          <cell r="BK32">
            <v>0</v>
          </cell>
          <cell r="BL32">
            <v>0</v>
          </cell>
          <cell r="BM32">
            <v>551800</v>
          </cell>
          <cell r="BN32">
            <v>39.547050813445139</v>
          </cell>
          <cell r="BO32">
            <v>0</v>
          </cell>
          <cell r="BP32">
            <v>0</v>
          </cell>
          <cell r="BY32">
            <v>1251</v>
          </cell>
          <cell r="CF32">
            <v>2540</v>
          </cell>
          <cell r="CG32">
            <v>2182.66</v>
          </cell>
          <cell r="CJ32">
            <v>0</v>
          </cell>
          <cell r="CK32">
            <v>0</v>
          </cell>
          <cell r="CL32">
            <v>0</v>
          </cell>
          <cell r="CM32">
            <v>0</v>
          </cell>
          <cell r="CN32">
            <v>0</v>
          </cell>
          <cell r="CO32">
            <v>0</v>
          </cell>
          <cell r="CX32">
            <v>0</v>
          </cell>
          <cell r="CY32">
            <v>0</v>
          </cell>
          <cell r="DB32">
            <v>0</v>
          </cell>
          <cell r="DC32">
            <v>0</v>
          </cell>
          <cell r="DJ32" t="str">
            <v>НКРКП</v>
          </cell>
          <cell r="DL32">
            <v>40816</v>
          </cell>
          <cell r="DM32">
            <v>67</v>
          </cell>
          <cell r="DT32">
            <v>839.32</v>
          </cell>
        </row>
        <row r="33">
          <cell r="W33">
            <v>208.84</v>
          </cell>
          <cell r="AF33">
            <v>39755</v>
          </cell>
          <cell r="AG33">
            <v>236</v>
          </cell>
          <cell r="AH33">
            <v>189.84577504196977</v>
          </cell>
          <cell r="AM33">
            <v>35740</v>
          </cell>
          <cell r="AO33">
            <v>7463941.6000000006</v>
          </cell>
          <cell r="AQ33">
            <v>6785088</v>
          </cell>
          <cell r="AU33">
            <v>0</v>
          </cell>
          <cell r="AW33">
            <v>0</v>
          </cell>
          <cell r="AY33">
            <v>4124631.72</v>
          </cell>
          <cell r="AZ33">
            <v>115.40659541130387</v>
          </cell>
          <cell r="BA33">
            <v>0</v>
          </cell>
          <cell r="BB33">
            <v>0</v>
          </cell>
          <cell r="BC33">
            <v>0</v>
          </cell>
          <cell r="BD33">
            <v>0</v>
          </cell>
          <cell r="BG33">
            <v>0</v>
          </cell>
          <cell r="BH33">
            <v>0</v>
          </cell>
          <cell r="BI33">
            <v>577142</v>
          </cell>
          <cell r="BJ33">
            <v>16.14834918858422</v>
          </cell>
          <cell r="BK33">
            <v>0</v>
          </cell>
          <cell r="BL33">
            <v>0</v>
          </cell>
          <cell r="BM33">
            <v>1650444</v>
          </cell>
          <cell r="BN33">
            <v>46.179182988248463</v>
          </cell>
          <cell r="BO33">
            <v>0</v>
          </cell>
          <cell r="BP33">
            <v>0</v>
          </cell>
          <cell r="BY33">
            <v>1779.68</v>
          </cell>
          <cell r="CF33">
            <v>5671</v>
          </cell>
          <cell r="CG33">
            <v>727.32</v>
          </cell>
          <cell r="CJ33">
            <v>0</v>
          </cell>
          <cell r="CK33">
            <v>0</v>
          </cell>
          <cell r="CL33">
            <v>0</v>
          </cell>
          <cell r="CM33">
            <v>0</v>
          </cell>
          <cell r="CN33">
            <v>0</v>
          </cell>
          <cell r="CO33">
            <v>0</v>
          </cell>
          <cell r="CX33">
            <v>0</v>
          </cell>
          <cell r="CY33">
            <v>0</v>
          </cell>
          <cell r="DB33">
            <v>0</v>
          </cell>
          <cell r="DC33">
            <v>0</v>
          </cell>
          <cell r="DJ33" t="str">
            <v>НКРЕ</v>
          </cell>
          <cell r="DL33">
            <v>40526</v>
          </cell>
          <cell r="DM33" t="str">
            <v>№ 1703</v>
          </cell>
          <cell r="DO33" t="str">
            <v>Тариф на теплову енергію</v>
          </cell>
          <cell r="DT33">
            <v>229.72</v>
          </cell>
        </row>
        <row r="34">
          <cell r="W34">
            <v>467.33</v>
          </cell>
          <cell r="AF34">
            <v>39864</v>
          </cell>
          <cell r="AG34">
            <v>311</v>
          </cell>
          <cell r="AH34">
            <v>417.25531914893617</v>
          </cell>
          <cell r="AM34">
            <v>6110</v>
          </cell>
          <cell r="AO34">
            <v>2855386.3</v>
          </cell>
          <cell r="AQ34">
            <v>2549430</v>
          </cell>
          <cell r="AU34">
            <v>0</v>
          </cell>
          <cell r="AW34">
            <v>0</v>
          </cell>
          <cell r="AY34">
            <v>2076547.1925000001</v>
          </cell>
          <cell r="AZ34">
            <v>339.86042430441898</v>
          </cell>
          <cell r="BA34">
            <v>0</v>
          </cell>
          <cell r="BB34">
            <v>0</v>
          </cell>
          <cell r="BC34">
            <v>0</v>
          </cell>
          <cell r="BD34">
            <v>0</v>
          </cell>
          <cell r="BG34">
            <v>0</v>
          </cell>
          <cell r="BH34">
            <v>0</v>
          </cell>
          <cell r="BI34">
            <v>108040</v>
          </cell>
          <cell r="BJ34">
            <v>17.682487725040918</v>
          </cell>
          <cell r="BK34">
            <v>0</v>
          </cell>
          <cell r="BL34">
            <v>0</v>
          </cell>
          <cell r="BM34">
            <v>286678</v>
          </cell>
          <cell r="BN34">
            <v>46.919476268412438</v>
          </cell>
          <cell r="BO34">
            <v>0</v>
          </cell>
          <cell r="BP34">
            <v>0</v>
          </cell>
          <cell r="BY34">
            <v>1779.68</v>
          </cell>
          <cell r="CF34">
            <v>969.33</v>
          </cell>
          <cell r="CG34">
            <v>2142.25</v>
          </cell>
          <cell r="CJ34">
            <v>0</v>
          </cell>
          <cell r="CK34">
            <v>0</v>
          </cell>
          <cell r="CL34">
            <v>0</v>
          </cell>
          <cell r="CM34">
            <v>0</v>
          </cell>
          <cell r="CN34">
            <v>0</v>
          </cell>
          <cell r="CO34">
            <v>0</v>
          </cell>
          <cell r="CX34">
            <v>0</v>
          </cell>
          <cell r="CY34">
            <v>0</v>
          </cell>
          <cell r="DB34">
            <v>0</v>
          </cell>
          <cell r="DC34">
            <v>0</v>
          </cell>
          <cell r="DJ34" t="str">
            <v>НКРКП</v>
          </cell>
          <cell r="DL34">
            <v>40816</v>
          </cell>
          <cell r="DM34" t="str">
            <v>№ 85</v>
          </cell>
          <cell r="DT34">
            <v>722.6</v>
          </cell>
        </row>
        <row r="35">
          <cell r="W35">
            <v>479.85</v>
          </cell>
          <cell r="AF35">
            <v>39864</v>
          </cell>
          <cell r="AG35">
            <v>311</v>
          </cell>
          <cell r="AH35">
            <v>417.255033557047</v>
          </cell>
          <cell r="AM35">
            <v>1788</v>
          </cell>
          <cell r="AO35">
            <v>857971.8</v>
          </cell>
          <cell r="AQ35">
            <v>746052</v>
          </cell>
          <cell r="AU35">
            <v>0</v>
          </cell>
          <cell r="AW35">
            <v>0</v>
          </cell>
          <cell r="AY35">
            <v>607670.63500000001</v>
          </cell>
          <cell r="AZ35">
            <v>339.86053411633111</v>
          </cell>
          <cell r="BA35">
            <v>0</v>
          </cell>
          <cell r="BB35">
            <v>0</v>
          </cell>
          <cell r="BC35">
            <v>0</v>
          </cell>
          <cell r="BD35">
            <v>0</v>
          </cell>
          <cell r="BG35">
            <v>0</v>
          </cell>
          <cell r="BH35">
            <v>0</v>
          </cell>
          <cell r="BI35">
            <v>31616</v>
          </cell>
          <cell r="BJ35">
            <v>17.682326621923938</v>
          </cell>
          <cell r="BK35">
            <v>0</v>
          </cell>
          <cell r="BL35">
            <v>0</v>
          </cell>
          <cell r="BM35">
            <v>83892</v>
          </cell>
          <cell r="BN35">
            <v>46.919463087248324</v>
          </cell>
          <cell r="BO35">
            <v>0</v>
          </cell>
          <cell r="BP35">
            <v>0</v>
          </cell>
          <cell r="BY35">
            <v>1779.68</v>
          </cell>
          <cell r="CF35">
            <v>283.66000000000003</v>
          </cell>
          <cell r="CG35">
            <v>2142.25</v>
          </cell>
          <cell r="CJ35">
            <v>0</v>
          </cell>
          <cell r="CK35">
            <v>0</v>
          </cell>
          <cell r="CL35">
            <v>0</v>
          </cell>
          <cell r="CM35">
            <v>0</v>
          </cell>
          <cell r="CN35">
            <v>0</v>
          </cell>
          <cell r="CO35">
            <v>0</v>
          </cell>
          <cell r="CX35">
            <v>0</v>
          </cell>
          <cell r="CY35">
            <v>0</v>
          </cell>
          <cell r="DB35">
            <v>0</v>
          </cell>
          <cell r="DC35">
            <v>0</v>
          </cell>
          <cell r="DJ35" t="str">
            <v>НКРКП</v>
          </cell>
          <cell r="DL35">
            <v>40816</v>
          </cell>
          <cell r="DM35" t="str">
            <v>№ 85</v>
          </cell>
          <cell r="DT35">
            <v>735.12</v>
          </cell>
        </row>
        <row r="36">
          <cell r="W36">
            <v>231.22</v>
          </cell>
          <cell r="AF36">
            <v>39770</v>
          </cell>
          <cell r="AG36">
            <v>247</v>
          </cell>
          <cell r="AH36">
            <v>225.96157265281448</v>
          </cell>
          <cell r="AM36">
            <v>84367</v>
          </cell>
          <cell r="AO36">
            <v>19507337.739999998</v>
          </cell>
          <cell r="AQ36">
            <v>19063700</v>
          </cell>
          <cell r="AU36">
            <v>0</v>
          </cell>
          <cell r="AW36">
            <v>0</v>
          </cell>
          <cell r="AY36">
            <v>10168499.964084001</v>
          </cell>
          <cell r="AZ36">
            <v>120.52698287344579</v>
          </cell>
          <cell r="BA36">
            <v>0</v>
          </cell>
          <cell r="BB36">
            <v>0</v>
          </cell>
          <cell r="BC36">
            <v>0</v>
          </cell>
          <cell r="BD36">
            <v>0</v>
          </cell>
          <cell r="BG36">
            <v>0</v>
          </cell>
          <cell r="BH36">
            <v>0</v>
          </cell>
          <cell r="BI36">
            <v>1999240</v>
          </cell>
          <cell r="BJ36">
            <v>23.696943117569667</v>
          </cell>
          <cell r="BK36">
            <v>0</v>
          </cell>
          <cell r="BL36">
            <v>0</v>
          </cell>
          <cell r="BM36">
            <v>5610705</v>
          </cell>
          <cell r="BN36">
            <v>66.503549966219026</v>
          </cell>
          <cell r="BO36">
            <v>0</v>
          </cell>
          <cell r="BP36">
            <v>0</v>
          </cell>
          <cell r="BY36">
            <v>1988.33</v>
          </cell>
          <cell r="CF36">
            <v>13980.778700000001</v>
          </cell>
          <cell r="CG36">
            <v>727.32</v>
          </cell>
          <cell r="CJ36">
            <v>0</v>
          </cell>
          <cell r="CK36">
            <v>0</v>
          </cell>
          <cell r="CL36">
            <v>0</v>
          </cell>
          <cell r="CM36">
            <v>0</v>
          </cell>
          <cell r="CN36">
            <v>0</v>
          </cell>
          <cell r="CO36">
            <v>0</v>
          </cell>
          <cell r="CX36">
            <v>0</v>
          </cell>
          <cell r="CY36">
            <v>0</v>
          </cell>
          <cell r="DB36">
            <v>0</v>
          </cell>
          <cell r="DC36">
            <v>0</v>
          </cell>
          <cell r="DJ36" t="str">
            <v>НКРЕ</v>
          </cell>
          <cell r="DL36">
            <v>40526</v>
          </cell>
          <cell r="DM36" t="str">
            <v>№ 1769</v>
          </cell>
          <cell r="DO36" t="str">
            <v>Тариф на теплову енергію</v>
          </cell>
          <cell r="DT36">
            <v>254.35</v>
          </cell>
        </row>
        <row r="37">
          <cell r="W37">
            <v>577.32000000000005</v>
          </cell>
          <cell r="AF37">
            <v>39853</v>
          </cell>
          <cell r="AG37">
            <v>300</v>
          </cell>
          <cell r="AH37">
            <v>465.90515636974055</v>
          </cell>
          <cell r="AM37">
            <v>27403</v>
          </cell>
          <cell r="AO37">
            <v>15820299.960000001</v>
          </cell>
          <cell r="AQ37">
            <v>12767199</v>
          </cell>
          <cell r="AU37">
            <v>0</v>
          </cell>
          <cell r="AW37">
            <v>0</v>
          </cell>
          <cell r="AY37">
            <v>9853409.9807000011</v>
          </cell>
          <cell r="AZ37">
            <v>359.57413351457876</v>
          </cell>
          <cell r="BA37">
            <v>0</v>
          </cell>
          <cell r="BB37">
            <v>0</v>
          </cell>
          <cell r="BC37">
            <v>0</v>
          </cell>
          <cell r="BD37">
            <v>0</v>
          </cell>
          <cell r="BG37">
            <v>0</v>
          </cell>
          <cell r="BH37">
            <v>0</v>
          </cell>
          <cell r="BI37">
            <v>681101</v>
          </cell>
          <cell r="BJ37">
            <v>24.854979381819508</v>
          </cell>
          <cell r="BK37">
            <v>0</v>
          </cell>
          <cell r="BL37">
            <v>0</v>
          </cell>
          <cell r="BM37">
            <v>1822415</v>
          </cell>
          <cell r="BN37">
            <v>66.504214866985365</v>
          </cell>
          <cell r="BO37">
            <v>0</v>
          </cell>
          <cell r="BP37">
            <v>0</v>
          </cell>
          <cell r="BY37">
            <v>1988.33</v>
          </cell>
          <cell r="CF37">
            <v>4599.5612000000001</v>
          </cell>
          <cell r="CG37">
            <v>2142.25</v>
          </cell>
          <cell r="CJ37">
            <v>0</v>
          </cell>
          <cell r="CK37">
            <v>0</v>
          </cell>
          <cell r="CL37">
            <v>0</v>
          </cell>
          <cell r="CM37">
            <v>0</v>
          </cell>
          <cell r="CN37">
            <v>0</v>
          </cell>
          <cell r="CO37">
            <v>0</v>
          </cell>
          <cell r="CX37">
            <v>0</v>
          </cell>
          <cell r="CY37">
            <v>0</v>
          </cell>
          <cell r="DB37">
            <v>0</v>
          </cell>
          <cell r="DC37">
            <v>0</v>
          </cell>
          <cell r="DJ37" t="str">
            <v>НКРКП</v>
          </cell>
          <cell r="DL37">
            <v>40816</v>
          </cell>
          <cell r="DM37" t="str">
            <v>№ 84</v>
          </cell>
          <cell r="DT37">
            <v>847.49</v>
          </cell>
        </row>
        <row r="38">
          <cell r="W38">
            <v>577.32000000000005</v>
          </cell>
          <cell r="AF38">
            <v>39853</v>
          </cell>
          <cell r="AG38">
            <v>300</v>
          </cell>
          <cell r="AH38">
            <v>465.90500836053826</v>
          </cell>
          <cell r="AM38">
            <v>12559</v>
          </cell>
          <cell r="AO38">
            <v>7250561.8800000008</v>
          </cell>
          <cell r="AQ38">
            <v>5851301</v>
          </cell>
          <cell r="AU38">
            <v>0</v>
          </cell>
          <cell r="AW38">
            <v>0</v>
          </cell>
          <cell r="AY38">
            <v>4515890.84925</v>
          </cell>
          <cell r="AZ38">
            <v>359.574078290469</v>
          </cell>
          <cell r="BA38">
            <v>0</v>
          </cell>
          <cell r="BB38">
            <v>0</v>
          </cell>
          <cell r="BC38">
            <v>0</v>
          </cell>
          <cell r="BD38">
            <v>0</v>
          </cell>
          <cell r="BG38">
            <v>0</v>
          </cell>
          <cell r="BH38">
            <v>0</v>
          </cell>
          <cell r="BI38">
            <v>312154</v>
          </cell>
          <cell r="BJ38">
            <v>24.855004379329564</v>
          </cell>
          <cell r="BK38">
            <v>0</v>
          </cell>
          <cell r="BL38">
            <v>0</v>
          </cell>
          <cell r="BM38">
            <v>835226</v>
          </cell>
          <cell r="BN38">
            <v>66.504180269129705</v>
          </cell>
          <cell r="BO38">
            <v>0</v>
          </cell>
          <cell r="BP38">
            <v>0</v>
          </cell>
          <cell r="BY38">
            <v>1988.33</v>
          </cell>
          <cell r="CF38">
            <v>2108.0129999999999</v>
          </cell>
          <cell r="CG38">
            <v>2142.25</v>
          </cell>
          <cell r="CJ38">
            <v>0</v>
          </cell>
          <cell r="CK38">
            <v>0</v>
          </cell>
          <cell r="CL38">
            <v>0</v>
          </cell>
          <cell r="CM38">
            <v>0</v>
          </cell>
          <cell r="CN38">
            <v>0</v>
          </cell>
          <cell r="CO38">
            <v>0</v>
          </cell>
          <cell r="CX38">
            <v>0</v>
          </cell>
          <cell r="CY38">
            <v>0</v>
          </cell>
          <cell r="DB38">
            <v>0</v>
          </cell>
          <cell r="DC38">
            <v>0</v>
          </cell>
          <cell r="DJ38" t="str">
            <v>НКРКП</v>
          </cell>
          <cell r="DL38">
            <v>40816</v>
          </cell>
          <cell r="DM38" t="str">
            <v>№ 84</v>
          </cell>
          <cell r="DT38">
            <v>847.49</v>
          </cell>
        </row>
        <row r="39">
          <cell r="W39">
            <v>257.75</v>
          </cell>
          <cell r="AF39">
            <v>39770</v>
          </cell>
          <cell r="AG39">
            <v>242</v>
          </cell>
          <cell r="AH39">
            <v>252.69882587505538</v>
          </cell>
          <cell r="AM39">
            <v>54168</v>
          </cell>
          <cell r="AO39">
            <v>13961802</v>
          </cell>
          <cell r="AQ39">
            <v>13688190</v>
          </cell>
          <cell r="AU39">
            <v>0</v>
          </cell>
          <cell r="AW39">
            <v>0</v>
          </cell>
          <cell r="AY39">
            <v>6372399.6336000003</v>
          </cell>
          <cell r="AZ39">
            <v>117.6414051395658</v>
          </cell>
          <cell r="BA39">
            <v>0</v>
          </cell>
          <cell r="BB39">
            <v>0</v>
          </cell>
          <cell r="BC39">
            <v>0</v>
          </cell>
          <cell r="BD39">
            <v>0</v>
          </cell>
          <cell r="BG39">
            <v>0</v>
          </cell>
          <cell r="BH39">
            <v>0</v>
          </cell>
          <cell r="BI39">
            <v>1162445</v>
          </cell>
          <cell r="BJ39">
            <v>21.45999483089647</v>
          </cell>
          <cell r="BK39">
            <v>0</v>
          </cell>
          <cell r="BL39">
            <v>0</v>
          </cell>
          <cell r="BM39">
            <v>4292814</v>
          </cell>
          <cell r="BN39">
            <v>79.25</v>
          </cell>
          <cell r="BO39">
            <v>0</v>
          </cell>
          <cell r="BP39">
            <v>0</v>
          </cell>
          <cell r="BY39">
            <v>2187</v>
          </cell>
          <cell r="CF39">
            <v>8761.48</v>
          </cell>
          <cell r="CG39">
            <v>727.32</v>
          </cell>
          <cell r="CJ39">
            <v>0</v>
          </cell>
          <cell r="CK39">
            <v>0</v>
          </cell>
          <cell r="CL39">
            <v>0</v>
          </cell>
          <cell r="CM39">
            <v>0</v>
          </cell>
          <cell r="CN39">
            <v>0</v>
          </cell>
          <cell r="CO39">
            <v>0</v>
          </cell>
          <cell r="CX39">
            <v>0</v>
          </cell>
          <cell r="CY39">
            <v>0</v>
          </cell>
          <cell r="DB39">
            <v>0</v>
          </cell>
          <cell r="DC39">
            <v>0</v>
          </cell>
          <cell r="DJ39" t="str">
            <v>НКРЕ</v>
          </cell>
          <cell r="DL39">
            <v>40526</v>
          </cell>
          <cell r="DM39" t="str">
            <v>№ 1771</v>
          </cell>
          <cell r="DO39" t="str">
            <v>Тариф на теплову енергію</v>
          </cell>
          <cell r="DT39">
            <v>283.52999999999997</v>
          </cell>
        </row>
        <row r="40">
          <cell r="W40">
            <v>549.17999999999995</v>
          </cell>
          <cell r="AF40">
            <v>39854</v>
          </cell>
          <cell r="AG40">
            <v>302</v>
          </cell>
          <cell r="AH40">
            <v>490.33687036563538</v>
          </cell>
          <cell r="AM40">
            <v>15644</v>
          </cell>
          <cell r="AO40">
            <v>8591371.9199999999</v>
          </cell>
          <cell r="AQ40">
            <v>7670830</v>
          </cell>
          <cell r="AU40">
            <v>0</v>
          </cell>
          <cell r="AW40">
            <v>0</v>
          </cell>
          <cell r="AY40">
            <v>5453559.886775</v>
          </cell>
          <cell r="AZ40">
            <v>348.60393037426491</v>
          </cell>
          <cell r="BA40">
            <v>0</v>
          </cell>
          <cell r="BB40">
            <v>0</v>
          </cell>
          <cell r="BC40">
            <v>0</v>
          </cell>
          <cell r="BD40">
            <v>0</v>
          </cell>
          <cell r="BG40">
            <v>0</v>
          </cell>
          <cell r="BH40">
            <v>0</v>
          </cell>
          <cell r="BI40">
            <v>335720</v>
          </cell>
          <cell r="BJ40">
            <v>21.459984658655074</v>
          </cell>
          <cell r="BK40">
            <v>0</v>
          </cell>
          <cell r="BL40">
            <v>0</v>
          </cell>
          <cell r="BM40">
            <v>1239787</v>
          </cell>
          <cell r="BN40">
            <v>79.25</v>
          </cell>
          <cell r="BO40">
            <v>0</v>
          </cell>
          <cell r="BP40">
            <v>0</v>
          </cell>
          <cell r="BY40">
            <v>2187</v>
          </cell>
          <cell r="CF40">
            <v>2545.7159000000001</v>
          </cell>
          <cell r="CG40">
            <v>2142.25</v>
          </cell>
          <cell r="CJ40">
            <v>0</v>
          </cell>
          <cell r="CK40">
            <v>0</v>
          </cell>
          <cell r="CL40">
            <v>0</v>
          </cell>
          <cell r="CM40">
            <v>0</v>
          </cell>
          <cell r="CN40">
            <v>0</v>
          </cell>
          <cell r="CO40">
            <v>0</v>
          </cell>
          <cell r="CX40">
            <v>0</v>
          </cell>
          <cell r="CY40">
            <v>0</v>
          </cell>
          <cell r="DB40">
            <v>0</v>
          </cell>
          <cell r="DC40">
            <v>0</v>
          </cell>
          <cell r="DJ40" t="str">
            <v>НКРКП</v>
          </cell>
          <cell r="DL40">
            <v>40816</v>
          </cell>
          <cell r="DM40" t="str">
            <v>№ 83</v>
          </cell>
          <cell r="DT40">
            <v>811.12</v>
          </cell>
        </row>
        <row r="41">
          <cell r="W41">
            <v>549.17999999999995</v>
          </cell>
          <cell r="AF41">
            <v>39854</v>
          </cell>
          <cell r="AG41">
            <v>302</v>
          </cell>
          <cell r="AH41">
            <v>490.33687002652522</v>
          </cell>
          <cell r="AM41">
            <v>3770</v>
          </cell>
          <cell r="AO41">
            <v>2070408.5999999999</v>
          </cell>
          <cell r="AQ41">
            <v>1848570</v>
          </cell>
          <cell r="AU41">
            <v>0</v>
          </cell>
          <cell r="AW41">
            <v>0</v>
          </cell>
          <cell r="AY41">
            <v>1314238.0270250002</v>
          </cell>
          <cell r="AZ41">
            <v>348.60425120026531</v>
          </cell>
          <cell r="BA41">
            <v>0</v>
          </cell>
          <cell r="BB41">
            <v>0</v>
          </cell>
          <cell r="BC41">
            <v>0</v>
          </cell>
          <cell r="BD41">
            <v>0</v>
          </cell>
          <cell r="BG41">
            <v>0</v>
          </cell>
          <cell r="BH41">
            <v>0</v>
          </cell>
          <cell r="BI41">
            <v>80915</v>
          </cell>
          <cell r="BJ41">
            <v>21.46286472148541</v>
          </cell>
          <cell r="BK41">
            <v>0</v>
          </cell>
          <cell r="BL41">
            <v>0</v>
          </cell>
          <cell r="BM41">
            <v>298773</v>
          </cell>
          <cell r="BN41">
            <v>79.250132625994695</v>
          </cell>
          <cell r="BO41">
            <v>0</v>
          </cell>
          <cell r="BP41">
            <v>0</v>
          </cell>
          <cell r="BY41">
            <v>2187</v>
          </cell>
          <cell r="CF41">
            <v>613.48490000000004</v>
          </cell>
          <cell r="CG41">
            <v>2142.25</v>
          </cell>
          <cell r="CJ41">
            <v>0</v>
          </cell>
          <cell r="CK41">
            <v>0</v>
          </cell>
          <cell r="CL41">
            <v>0</v>
          </cell>
          <cell r="CM41">
            <v>0</v>
          </cell>
          <cell r="CN41">
            <v>0</v>
          </cell>
          <cell r="CO41">
            <v>0</v>
          </cell>
          <cell r="CX41">
            <v>0</v>
          </cell>
          <cell r="CY41">
            <v>0</v>
          </cell>
          <cell r="DB41">
            <v>0</v>
          </cell>
          <cell r="DC41">
            <v>0</v>
          </cell>
          <cell r="DJ41" t="str">
            <v>НКРКП</v>
          </cell>
          <cell r="DL41">
            <v>40816</v>
          </cell>
          <cell r="DM41" t="str">
            <v>№ 83</v>
          </cell>
          <cell r="DT41">
            <v>811.12</v>
          </cell>
        </row>
        <row r="42">
          <cell r="W42">
            <v>216.44</v>
          </cell>
          <cell r="AF42">
            <v>39924</v>
          </cell>
          <cell r="AG42">
            <v>340</v>
          </cell>
          <cell r="AH42">
            <v>193.24520347684182</v>
          </cell>
          <cell r="AM42">
            <v>176482</v>
          </cell>
          <cell r="AO42">
            <v>38197764.079999998</v>
          </cell>
          <cell r="AQ42">
            <v>34104300</v>
          </cell>
          <cell r="AU42">
            <v>0</v>
          </cell>
          <cell r="AW42">
            <v>0</v>
          </cell>
          <cell r="AY42">
            <v>20437401.072000001</v>
          </cell>
          <cell r="AZ42">
            <v>115.80445072018676</v>
          </cell>
          <cell r="BA42">
            <v>0</v>
          </cell>
          <cell r="BB42">
            <v>0</v>
          </cell>
          <cell r="BC42">
            <v>0</v>
          </cell>
          <cell r="BD42">
            <v>0</v>
          </cell>
          <cell r="BG42">
            <v>0</v>
          </cell>
          <cell r="BH42">
            <v>0</v>
          </cell>
          <cell r="BI42">
            <v>4768900</v>
          </cell>
          <cell r="BJ42">
            <v>27.022019242755636</v>
          </cell>
          <cell r="BK42">
            <v>0</v>
          </cell>
          <cell r="BL42">
            <v>0</v>
          </cell>
          <cell r="BM42">
            <v>5142900</v>
          </cell>
          <cell r="BN42">
            <v>29.141215534728754</v>
          </cell>
          <cell r="BO42">
            <v>0</v>
          </cell>
          <cell r="BP42">
            <v>0</v>
          </cell>
          <cell r="BY42">
            <v>2210.2800000000002</v>
          </cell>
          <cell r="CF42">
            <v>28099.599999999999</v>
          </cell>
          <cell r="CG42">
            <v>727.32</v>
          </cell>
          <cell r="CJ42">
            <v>0</v>
          </cell>
          <cell r="CK42">
            <v>0</v>
          </cell>
          <cell r="CL42">
            <v>0</v>
          </cell>
          <cell r="CM42">
            <v>0</v>
          </cell>
          <cell r="CN42">
            <v>0</v>
          </cell>
          <cell r="CO42">
            <v>0</v>
          </cell>
          <cell r="CX42">
            <v>0</v>
          </cell>
          <cell r="CY42">
            <v>0</v>
          </cell>
          <cell r="DB42">
            <v>0</v>
          </cell>
          <cell r="DC42">
            <v>0</v>
          </cell>
          <cell r="DJ42" t="str">
            <v>НКРЕ</v>
          </cell>
          <cell r="DL42">
            <v>40526</v>
          </cell>
          <cell r="DM42" t="str">
            <v>№ 1772</v>
          </cell>
          <cell r="DO42" t="str">
            <v>Тариф на теплову енергію</v>
          </cell>
          <cell r="DT42">
            <v>238.07</v>
          </cell>
        </row>
        <row r="43">
          <cell r="W43">
            <v>476.65</v>
          </cell>
          <cell r="AF43">
            <v>39854</v>
          </cell>
          <cell r="AG43">
            <v>305</v>
          </cell>
          <cell r="AH43">
            <v>425.58171676785628</v>
          </cell>
          <cell r="AM43">
            <v>20259</v>
          </cell>
          <cell r="AO43">
            <v>9656452.3499999996</v>
          </cell>
          <cell r="AQ43">
            <v>8621860</v>
          </cell>
          <cell r="AU43">
            <v>0</v>
          </cell>
          <cell r="AW43">
            <v>0</v>
          </cell>
          <cell r="AY43">
            <v>6915889.9424999999</v>
          </cell>
          <cell r="AZ43">
            <v>341.37370761143194</v>
          </cell>
          <cell r="BA43">
            <v>0</v>
          </cell>
          <cell r="BB43">
            <v>0</v>
          </cell>
          <cell r="BC43">
            <v>0</v>
          </cell>
          <cell r="BD43">
            <v>0</v>
          </cell>
          <cell r="BG43">
            <v>0</v>
          </cell>
          <cell r="BH43">
            <v>0</v>
          </cell>
          <cell r="BI43">
            <v>524100</v>
          </cell>
          <cell r="BJ43">
            <v>25.869983710943284</v>
          </cell>
          <cell r="BK43">
            <v>0</v>
          </cell>
          <cell r="BL43">
            <v>0</v>
          </cell>
          <cell r="BM43">
            <v>625800</v>
          </cell>
          <cell r="BN43">
            <v>30.889974826003257</v>
          </cell>
          <cell r="BO43">
            <v>0</v>
          </cell>
          <cell r="BP43">
            <v>0</v>
          </cell>
          <cell r="BY43">
            <v>2337.71</v>
          </cell>
          <cell r="CF43">
            <v>3228.33</v>
          </cell>
          <cell r="CG43">
            <v>2142.25</v>
          </cell>
          <cell r="CJ43">
            <v>0</v>
          </cell>
          <cell r="CK43">
            <v>0</v>
          </cell>
          <cell r="CL43">
            <v>0</v>
          </cell>
          <cell r="CM43">
            <v>0</v>
          </cell>
          <cell r="CN43">
            <v>0</v>
          </cell>
          <cell r="CO43">
            <v>0</v>
          </cell>
          <cell r="CX43">
            <v>0</v>
          </cell>
          <cell r="CY43">
            <v>0</v>
          </cell>
          <cell r="DB43">
            <v>0</v>
          </cell>
          <cell r="DC43">
            <v>0</v>
          </cell>
          <cell r="DJ43" t="str">
            <v>НКРКП</v>
          </cell>
          <cell r="DL43">
            <v>40816</v>
          </cell>
          <cell r="DM43" t="str">
            <v>№ 82</v>
          </cell>
          <cell r="DT43">
            <v>733.16</v>
          </cell>
        </row>
        <row r="44">
          <cell r="W44">
            <v>476.65</v>
          </cell>
          <cell r="AF44">
            <v>39854</v>
          </cell>
          <cell r="AG44">
            <v>305</v>
          </cell>
          <cell r="AH44">
            <v>425.57688113413303</v>
          </cell>
          <cell r="AM44">
            <v>9170</v>
          </cell>
          <cell r="AO44">
            <v>4370880.5</v>
          </cell>
          <cell r="AQ44">
            <v>3902540</v>
          </cell>
          <cell r="AU44">
            <v>0</v>
          </cell>
          <cell r="AW44">
            <v>0</v>
          </cell>
          <cell r="AY44">
            <v>3130512.77</v>
          </cell>
          <cell r="AZ44">
            <v>341.38634351145038</v>
          </cell>
          <cell r="BA44">
            <v>0</v>
          </cell>
          <cell r="BB44">
            <v>0</v>
          </cell>
          <cell r="BC44">
            <v>0</v>
          </cell>
          <cell r="BD44">
            <v>0</v>
          </cell>
          <cell r="BG44">
            <v>0</v>
          </cell>
          <cell r="BH44">
            <v>0</v>
          </cell>
          <cell r="BI44">
            <v>237200</v>
          </cell>
          <cell r="BJ44">
            <v>25.866957470010906</v>
          </cell>
          <cell r="BK44">
            <v>0</v>
          </cell>
          <cell r="BL44">
            <v>0</v>
          </cell>
          <cell r="BM44">
            <v>283100</v>
          </cell>
          <cell r="BN44">
            <v>30.872410032715376</v>
          </cell>
          <cell r="BO44">
            <v>0</v>
          </cell>
          <cell r="BP44">
            <v>0</v>
          </cell>
          <cell r="BY44">
            <v>2337.71</v>
          </cell>
          <cell r="CF44">
            <v>1461.32</v>
          </cell>
          <cell r="CG44">
            <v>2142.25</v>
          </cell>
          <cell r="CJ44">
            <v>0</v>
          </cell>
          <cell r="CK44">
            <v>0</v>
          </cell>
          <cell r="CL44">
            <v>0</v>
          </cell>
          <cell r="CM44">
            <v>0</v>
          </cell>
          <cell r="CN44">
            <v>0</v>
          </cell>
          <cell r="CO44">
            <v>0</v>
          </cell>
          <cell r="CX44">
            <v>0</v>
          </cell>
          <cell r="CY44">
            <v>0</v>
          </cell>
          <cell r="DB44">
            <v>0</v>
          </cell>
          <cell r="DC44">
            <v>0</v>
          </cell>
          <cell r="DJ44" t="str">
            <v>НКРКП</v>
          </cell>
          <cell r="DL44">
            <v>40816</v>
          </cell>
          <cell r="DM44" t="str">
            <v>№ 82</v>
          </cell>
          <cell r="DT44">
            <v>733.16</v>
          </cell>
        </row>
        <row r="45">
          <cell r="W45">
            <v>188.61135374957965</v>
          </cell>
          <cell r="AF45">
            <v>40072</v>
          </cell>
          <cell r="AG45" t="str">
            <v>№ В 346/01-15/2651</v>
          </cell>
          <cell r="AH45">
            <v>188.60664723685684</v>
          </cell>
          <cell r="AM45">
            <v>89210</v>
          </cell>
          <cell r="AO45">
            <v>16826018.868000001</v>
          </cell>
          <cell r="AQ45">
            <v>16825599</v>
          </cell>
          <cell r="AU45">
            <v>0</v>
          </cell>
          <cell r="AW45">
            <v>0</v>
          </cell>
          <cell r="AY45">
            <v>11503759</v>
          </cell>
          <cell r="AZ45">
            <v>128.95145163098309</v>
          </cell>
          <cell r="BA45">
            <v>0</v>
          </cell>
          <cell r="BB45">
            <v>0</v>
          </cell>
          <cell r="BC45">
            <v>0</v>
          </cell>
          <cell r="BD45">
            <v>0</v>
          </cell>
          <cell r="BG45">
            <v>0</v>
          </cell>
          <cell r="BH45">
            <v>0</v>
          </cell>
          <cell r="BI45">
            <v>2581922</v>
          </cell>
          <cell r="BJ45">
            <v>28.942069274744984</v>
          </cell>
          <cell r="BK45">
            <v>0</v>
          </cell>
          <cell r="BL45">
            <v>0</v>
          </cell>
          <cell r="BM45">
            <v>665918</v>
          </cell>
          <cell r="BN45">
            <v>7.464611590628853</v>
          </cell>
          <cell r="BO45">
            <v>0</v>
          </cell>
          <cell r="BP45">
            <v>0</v>
          </cell>
          <cell r="BY45">
            <v>1410.05</v>
          </cell>
          <cell r="CF45">
            <v>13986.547313175983</v>
          </cell>
          <cell r="CG45">
            <v>822.48740467655807</v>
          </cell>
          <cell r="CJ45">
            <v>0</v>
          </cell>
          <cell r="CK45">
            <v>0</v>
          </cell>
          <cell r="CL45">
            <v>0</v>
          </cell>
          <cell r="CM45">
            <v>0</v>
          </cell>
          <cell r="CN45">
            <v>0</v>
          </cell>
          <cell r="CO45">
            <v>0</v>
          </cell>
          <cell r="CX45">
            <v>0</v>
          </cell>
          <cell r="CY45">
            <v>0</v>
          </cell>
          <cell r="DB45">
            <v>0</v>
          </cell>
          <cell r="DC45">
            <v>0</v>
          </cell>
          <cell r="DJ45" t="str">
            <v>МОС</v>
          </cell>
          <cell r="DL45">
            <v>40100</v>
          </cell>
          <cell r="DM45" t="str">
            <v>№ 14901/07-26</v>
          </cell>
          <cell r="DO45" t="str">
            <v>Тарифи на виробництво, транспортування та постачання т/е</v>
          </cell>
          <cell r="DT45">
            <v>188.61135374957965</v>
          </cell>
        </row>
        <row r="46">
          <cell r="W46">
            <v>409.86411267587533</v>
          </cell>
          <cell r="AF46">
            <v>40072</v>
          </cell>
          <cell r="AG46" t="str">
            <v>№ В 346/01-15/2652</v>
          </cell>
          <cell r="AH46">
            <v>405.2443302280758</v>
          </cell>
          <cell r="AM46">
            <v>31130</v>
          </cell>
          <cell r="AO46">
            <v>12759069.827599999</v>
          </cell>
          <cell r="AQ46">
            <v>12615256</v>
          </cell>
          <cell r="AU46">
            <v>0</v>
          </cell>
          <cell r="AW46">
            <v>0</v>
          </cell>
          <cell r="AY46">
            <v>10652761.987247998</v>
          </cell>
          <cell r="AZ46">
            <v>342.20244096524249</v>
          </cell>
          <cell r="BA46">
            <v>0</v>
          </cell>
          <cell r="BB46">
            <v>0</v>
          </cell>
          <cell r="BC46">
            <v>0</v>
          </cell>
          <cell r="BD46">
            <v>0</v>
          </cell>
          <cell r="BG46">
            <v>0</v>
          </cell>
          <cell r="BH46">
            <v>0</v>
          </cell>
          <cell r="BI46">
            <v>900966</v>
          </cell>
          <cell r="BJ46">
            <v>28.942049469964665</v>
          </cell>
          <cell r="BK46">
            <v>0</v>
          </cell>
          <cell r="BL46">
            <v>0</v>
          </cell>
          <cell r="BM46">
            <v>232374</v>
          </cell>
          <cell r="BN46">
            <v>7.4646321876003858</v>
          </cell>
          <cell r="BO46">
            <v>0</v>
          </cell>
          <cell r="BP46">
            <v>0</v>
          </cell>
          <cell r="BY46">
            <v>1410.05</v>
          </cell>
          <cell r="CF46">
            <v>4880.6327999999994</v>
          </cell>
          <cell r="CG46">
            <v>2182.66</v>
          </cell>
          <cell r="CJ46">
            <v>0</v>
          </cell>
          <cell r="CK46">
            <v>0</v>
          </cell>
          <cell r="CL46">
            <v>0</v>
          </cell>
          <cell r="CM46">
            <v>0</v>
          </cell>
          <cell r="CN46">
            <v>0</v>
          </cell>
          <cell r="CO46">
            <v>0</v>
          </cell>
          <cell r="CX46">
            <v>0</v>
          </cell>
          <cell r="CY46">
            <v>0</v>
          </cell>
          <cell r="DB46">
            <v>0</v>
          </cell>
          <cell r="DC46">
            <v>0</v>
          </cell>
          <cell r="DJ46" t="str">
            <v>НКРКП</v>
          </cell>
          <cell r="DL46">
            <v>40942</v>
          </cell>
          <cell r="DM46" t="str">
            <v>№ 62</v>
          </cell>
          <cell r="DT46">
            <v>676.72</v>
          </cell>
        </row>
        <row r="47">
          <cell r="W47">
            <v>426.04923236614479</v>
          </cell>
          <cell r="AF47">
            <v>40072</v>
          </cell>
          <cell r="AG47" t="str">
            <v>№ В 346/01-15/2653</v>
          </cell>
          <cell r="AH47">
            <v>411.74189203985549</v>
          </cell>
          <cell r="AM47">
            <v>182660</v>
          </cell>
          <cell r="AO47">
            <v>77822152.784000009</v>
          </cell>
          <cell r="AQ47">
            <v>75208774</v>
          </cell>
          <cell r="AU47">
            <v>0</v>
          </cell>
          <cell r="AW47">
            <v>0</v>
          </cell>
          <cell r="AY47">
            <v>62506694.919383995</v>
          </cell>
          <cell r="AZ47">
            <v>342.20242482965068</v>
          </cell>
          <cell r="BA47">
            <v>0</v>
          </cell>
          <cell r="BB47">
            <v>0</v>
          </cell>
          <cell r="BC47">
            <v>0</v>
          </cell>
          <cell r="BD47">
            <v>0</v>
          </cell>
          <cell r="BG47">
            <v>0</v>
          </cell>
          <cell r="BH47">
            <v>0</v>
          </cell>
          <cell r="BI47">
            <v>5286556</v>
          </cell>
          <cell r="BJ47">
            <v>28.942056279426257</v>
          </cell>
          <cell r="BK47">
            <v>0</v>
          </cell>
          <cell r="BL47">
            <v>0</v>
          </cell>
          <cell r="BM47">
            <v>1502472</v>
          </cell>
          <cell r="BN47">
            <v>8.2255118799956204</v>
          </cell>
          <cell r="BO47">
            <v>0</v>
          </cell>
          <cell r="BP47">
            <v>0</v>
          </cell>
          <cell r="BY47">
            <v>1393.36</v>
          </cell>
          <cell r="CF47">
            <v>28637.8524</v>
          </cell>
          <cell r="CG47">
            <v>2182.66</v>
          </cell>
          <cell r="CJ47">
            <v>0</v>
          </cell>
          <cell r="CK47">
            <v>0</v>
          </cell>
          <cell r="CL47">
            <v>0</v>
          </cell>
          <cell r="CM47">
            <v>0</v>
          </cell>
          <cell r="CN47">
            <v>0</v>
          </cell>
          <cell r="CO47">
            <v>0</v>
          </cell>
          <cell r="CX47">
            <v>0</v>
          </cell>
          <cell r="CY47">
            <v>0</v>
          </cell>
          <cell r="DB47">
            <v>0</v>
          </cell>
          <cell r="DC47">
            <v>0</v>
          </cell>
          <cell r="DJ47" t="str">
            <v>НКРКП</v>
          </cell>
          <cell r="DL47">
            <v>40942</v>
          </cell>
          <cell r="DM47" t="str">
            <v>№ 62</v>
          </cell>
          <cell r="DT47">
            <v>692.91</v>
          </cell>
        </row>
        <row r="48">
          <cell r="W48">
            <v>247.89</v>
          </cell>
          <cell r="AF48">
            <v>40078</v>
          </cell>
          <cell r="AG48">
            <v>159</v>
          </cell>
          <cell r="AH48">
            <v>247.8941073795132</v>
          </cell>
          <cell r="AM48">
            <v>30937</v>
          </cell>
          <cell r="AO48">
            <v>7668972.9299999997</v>
          </cell>
          <cell r="AQ48">
            <v>7669100</v>
          </cell>
          <cell r="AU48">
            <v>0</v>
          </cell>
          <cell r="AW48">
            <v>0</v>
          </cell>
          <cell r="AY48">
            <v>3676852.9435439999</v>
          </cell>
          <cell r="AZ48">
            <v>118.84969271564793</v>
          </cell>
          <cell r="BA48">
            <v>0</v>
          </cell>
          <cell r="BB48">
            <v>0</v>
          </cell>
          <cell r="BC48">
            <v>0</v>
          </cell>
          <cell r="BD48">
            <v>0</v>
          </cell>
          <cell r="BG48">
            <v>0</v>
          </cell>
          <cell r="BH48">
            <v>0</v>
          </cell>
          <cell r="BI48">
            <v>841400</v>
          </cell>
          <cell r="BJ48">
            <v>27.197207227591559</v>
          </cell>
          <cell r="BK48">
            <v>0</v>
          </cell>
          <cell r="BL48">
            <v>0</v>
          </cell>
          <cell r="BM48">
            <v>1334706</v>
          </cell>
          <cell r="BN48">
            <v>43.14270937712125</v>
          </cell>
          <cell r="BO48">
            <v>0</v>
          </cell>
          <cell r="BP48">
            <v>0</v>
          </cell>
          <cell r="BY48">
            <v>1936.32</v>
          </cell>
          <cell r="CF48">
            <v>5055.3441999999995</v>
          </cell>
          <cell r="CG48">
            <v>727.32</v>
          </cell>
          <cell r="CJ48">
            <v>0</v>
          </cell>
          <cell r="CK48">
            <v>0</v>
          </cell>
          <cell r="CL48">
            <v>0</v>
          </cell>
          <cell r="CM48">
            <v>0</v>
          </cell>
          <cell r="CN48">
            <v>0</v>
          </cell>
          <cell r="CO48">
            <v>0</v>
          </cell>
          <cell r="CX48">
            <v>0</v>
          </cell>
          <cell r="CY48">
            <v>0</v>
          </cell>
          <cell r="DB48">
            <v>0</v>
          </cell>
          <cell r="DC48">
            <v>0</v>
          </cell>
          <cell r="DJ48" t="str">
            <v>НКРЕ</v>
          </cell>
          <cell r="DL48">
            <v>40526</v>
          </cell>
          <cell r="DM48">
            <v>1766</v>
          </cell>
          <cell r="DO48" t="str">
            <v>Тариф на теплову енергію</v>
          </cell>
          <cell r="DT48">
            <v>272.68</v>
          </cell>
        </row>
        <row r="49">
          <cell r="W49">
            <v>577.16</v>
          </cell>
          <cell r="AF49">
            <v>40078</v>
          </cell>
          <cell r="AG49">
            <v>160</v>
          </cell>
          <cell r="AH49">
            <v>501.87018701870187</v>
          </cell>
          <cell r="AM49">
            <v>8181</v>
          </cell>
          <cell r="AO49">
            <v>4721745.96</v>
          </cell>
          <cell r="AQ49">
            <v>4105800</v>
          </cell>
          <cell r="AU49">
            <v>0</v>
          </cell>
          <cell r="AW49">
            <v>0</v>
          </cell>
          <cell r="AY49">
            <v>2957785.8631399996</v>
          </cell>
          <cell r="AZ49">
            <v>361.54331538198261</v>
          </cell>
          <cell r="BA49">
            <v>0</v>
          </cell>
          <cell r="BB49">
            <v>0</v>
          </cell>
          <cell r="BC49">
            <v>0</v>
          </cell>
          <cell r="BD49">
            <v>0</v>
          </cell>
          <cell r="BG49">
            <v>0</v>
          </cell>
          <cell r="BH49">
            <v>0</v>
          </cell>
          <cell r="BI49">
            <v>222496</v>
          </cell>
          <cell r="BJ49">
            <v>27.196675223077865</v>
          </cell>
          <cell r="BK49">
            <v>0</v>
          </cell>
          <cell r="BL49">
            <v>0</v>
          </cell>
          <cell r="BM49">
            <v>352900</v>
          </cell>
          <cell r="BN49">
            <v>43.136535875809805</v>
          </cell>
          <cell r="BO49">
            <v>0</v>
          </cell>
          <cell r="BP49">
            <v>0</v>
          </cell>
          <cell r="BY49">
            <v>1936.32</v>
          </cell>
          <cell r="CF49">
            <v>1355.1289999999999</v>
          </cell>
          <cell r="CG49">
            <v>2182.66</v>
          </cell>
          <cell r="CJ49">
            <v>0</v>
          </cell>
          <cell r="CK49">
            <v>0</v>
          </cell>
          <cell r="CL49">
            <v>0</v>
          </cell>
          <cell r="CM49">
            <v>0</v>
          </cell>
          <cell r="CN49">
            <v>0</v>
          </cell>
          <cell r="CO49">
            <v>0</v>
          </cell>
          <cell r="CX49">
            <v>0</v>
          </cell>
          <cell r="CY49">
            <v>0</v>
          </cell>
          <cell r="DB49">
            <v>0</v>
          </cell>
          <cell r="DC49">
            <v>0</v>
          </cell>
          <cell r="DJ49" t="str">
            <v>НКРКП</v>
          </cell>
          <cell r="DL49">
            <v>40816</v>
          </cell>
          <cell r="DM49">
            <v>86</v>
          </cell>
          <cell r="DT49">
            <v>837.11</v>
          </cell>
        </row>
        <row r="50">
          <cell r="W50">
            <v>652.44000000000005</v>
          </cell>
          <cell r="AF50">
            <v>40078</v>
          </cell>
          <cell r="AG50">
            <v>160</v>
          </cell>
          <cell r="AH50">
            <v>501.8738229755179</v>
          </cell>
          <cell r="AM50">
            <v>2124</v>
          </cell>
          <cell r="AO50">
            <v>1385782.56</v>
          </cell>
          <cell r="AQ50">
            <v>1065980</v>
          </cell>
          <cell r="AU50">
            <v>0</v>
          </cell>
          <cell r="AW50">
            <v>0</v>
          </cell>
          <cell r="AY50">
            <v>768126.07252000005</v>
          </cell>
          <cell r="AZ50">
            <v>361.64127708097931</v>
          </cell>
          <cell r="BA50">
            <v>0</v>
          </cell>
          <cell r="BB50">
            <v>0</v>
          </cell>
          <cell r="BC50">
            <v>0</v>
          </cell>
          <cell r="BD50">
            <v>0</v>
          </cell>
          <cell r="BG50">
            <v>0</v>
          </cell>
          <cell r="BH50">
            <v>0</v>
          </cell>
          <cell r="BI50">
            <v>57772</v>
          </cell>
          <cell r="BJ50">
            <v>27.199623352165727</v>
          </cell>
          <cell r="BK50">
            <v>0</v>
          </cell>
          <cell r="BL50">
            <v>0</v>
          </cell>
          <cell r="BM50">
            <v>91631</v>
          </cell>
          <cell r="BN50">
            <v>43.140772128060263</v>
          </cell>
          <cell r="BO50">
            <v>0</v>
          </cell>
          <cell r="BP50">
            <v>0</v>
          </cell>
          <cell r="BY50">
            <v>1936.32</v>
          </cell>
          <cell r="CF50">
            <v>351.92200000000003</v>
          </cell>
          <cell r="CG50">
            <v>2182.66</v>
          </cell>
          <cell r="CJ50">
            <v>0</v>
          </cell>
          <cell r="CK50">
            <v>0</v>
          </cell>
          <cell r="CL50">
            <v>0</v>
          </cell>
          <cell r="CM50">
            <v>0</v>
          </cell>
          <cell r="CN50">
            <v>0</v>
          </cell>
          <cell r="CO50">
            <v>0</v>
          </cell>
          <cell r="CX50">
            <v>0</v>
          </cell>
          <cell r="CY50">
            <v>0</v>
          </cell>
          <cell r="DB50">
            <v>0</v>
          </cell>
          <cell r="DC50">
            <v>0</v>
          </cell>
          <cell r="DJ50" t="str">
            <v>НКРКП</v>
          </cell>
          <cell r="DL50">
            <v>40816</v>
          </cell>
          <cell r="DM50">
            <v>86</v>
          </cell>
          <cell r="DT50">
            <v>912.39</v>
          </cell>
        </row>
        <row r="51">
          <cell r="W51">
            <v>236.67</v>
          </cell>
          <cell r="AF51">
            <v>39783</v>
          </cell>
          <cell r="AG51">
            <v>253</v>
          </cell>
          <cell r="AH51">
            <v>261.46577504568864</v>
          </cell>
          <cell r="AM51">
            <v>24076</v>
          </cell>
          <cell r="AO51">
            <v>5698066.9199999999</v>
          </cell>
          <cell r="AQ51">
            <v>6295050</v>
          </cell>
          <cell r="AU51">
            <v>0</v>
          </cell>
          <cell r="AW51">
            <v>0</v>
          </cell>
          <cell r="AY51">
            <v>2759670.2760000005</v>
          </cell>
          <cell r="AZ51">
            <v>114.62328775544113</v>
          </cell>
          <cell r="BA51">
            <v>0</v>
          </cell>
          <cell r="BB51">
            <v>0</v>
          </cell>
          <cell r="BC51">
            <v>0</v>
          </cell>
          <cell r="BD51">
            <v>0</v>
          </cell>
          <cell r="BG51">
            <v>0</v>
          </cell>
          <cell r="BH51">
            <v>0</v>
          </cell>
          <cell r="BI51">
            <v>524890</v>
          </cell>
          <cell r="BJ51">
            <v>21.80137896660575</v>
          </cell>
          <cell r="BK51">
            <v>0</v>
          </cell>
          <cell r="BL51">
            <v>0</v>
          </cell>
          <cell r="BM51">
            <v>2374030</v>
          </cell>
          <cell r="BN51">
            <v>98.605665392922418</v>
          </cell>
          <cell r="BO51">
            <v>0</v>
          </cell>
          <cell r="BP51">
            <v>0</v>
          </cell>
          <cell r="BY51">
            <v>2046.56</v>
          </cell>
          <cell r="CF51">
            <v>3794.3</v>
          </cell>
          <cell r="CG51">
            <v>727.32</v>
          </cell>
          <cell r="CJ51">
            <v>0</v>
          </cell>
          <cell r="CK51">
            <v>0</v>
          </cell>
          <cell r="CL51">
            <v>0</v>
          </cell>
          <cell r="CM51">
            <v>0</v>
          </cell>
          <cell r="CN51">
            <v>0</v>
          </cell>
          <cell r="CO51">
            <v>0</v>
          </cell>
          <cell r="CX51">
            <v>0</v>
          </cell>
          <cell r="CY51">
            <v>0</v>
          </cell>
          <cell r="DB51">
            <v>0</v>
          </cell>
          <cell r="DC51">
            <v>0</v>
          </cell>
          <cell r="DJ51" t="str">
            <v>НКРЕ</v>
          </cell>
          <cell r="DL51">
            <v>40526</v>
          </cell>
          <cell r="DM51">
            <v>1765</v>
          </cell>
          <cell r="DO51" t="str">
            <v>Тариф на теплову енергію</v>
          </cell>
          <cell r="DT51">
            <v>287.62</v>
          </cell>
        </row>
        <row r="52">
          <cell r="W52">
            <v>546.92999999999995</v>
          </cell>
          <cell r="AF52">
            <v>39860</v>
          </cell>
          <cell r="AG52">
            <v>38</v>
          </cell>
          <cell r="AH52">
            <v>481.70962574632301</v>
          </cell>
          <cell r="AM52">
            <v>6867</v>
          </cell>
          <cell r="AO52">
            <v>3755768.3099999996</v>
          </cell>
          <cell r="AQ52">
            <v>3307900</v>
          </cell>
          <cell r="AU52">
            <v>0</v>
          </cell>
          <cell r="AW52">
            <v>0</v>
          </cell>
          <cell r="AY52">
            <v>2318064.4575</v>
          </cell>
          <cell r="AZ52">
            <v>337.56581585845345</v>
          </cell>
          <cell r="BA52">
            <v>0</v>
          </cell>
          <cell r="BB52">
            <v>0</v>
          </cell>
          <cell r="BC52">
            <v>0</v>
          </cell>
          <cell r="BD52">
            <v>0</v>
          </cell>
          <cell r="BG52">
            <v>0</v>
          </cell>
          <cell r="BH52">
            <v>0</v>
          </cell>
          <cell r="BI52">
            <v>149720</v>
          </cell>
          <cell r="BJ52">
            <v>21.802825105577398</v>
          </cell>
          <cell r="BK52">
            <v>0</v>
          </cell>
          <cell r="BL52">
            <v>0</v>
          </cell>
          <cell r="BM52">
            <v>677130</v>
          </cell>
          <cell r="BN52">
            <v>98.606378331148974</v>
          </cell>
          <cell r="BO52">
            <v>0</v>
          </cell>
          <cell r="BP52">
            <v>0</v>
          </cell>
          <cell r="BY52">
            <v>2046.56</v>
          </cell>
          <cell r="CF52">
            <v>1082.07</v>
          </cell>
          <cell r="CG52">
            <v>2142.25</v>
          </cell>
          <cell r="CJ52">
            <v>0</v>
          </cell>
          <cell r="CK52">
            <v>0</v>
          </cell>
          <cell r="CL52">
            <v>0</v>
          </cell>
          <cell r="CM52">
            <v>0</v>
          </cell>
          <cell r="CN52">
            <v>0</v>
          </cell>
          <cell r="CO52">
            <v>0</v>
          </cell>
          <cell r="CX52">
            <v>0</v>
          </cell>
          <cell r="CY52">
            <v>0</v>
          </cell>
          <cell r="DB52">
            <v>0</v>
          </cell>
          <cell r="DC52">
            <v>0</v>
          </cell>
          <cell r="DJ52" t="str">
            <v>НКРКП</v>
          </cell>
          <cell r="DL52">
            <v>40816</v>
          </cell>
          <cell r="DM52">
            <v>87</v>
          </cell>
          <cell r="DT52">
            <v>800.6</v>
          </cell>
        </row>
        <row r="53">
          <cell r="W53">
            <v>554.15</v>
          </cell>
          <cell r="AF53">
            <v>39860</v>
          </cell>
          <cell r="AG53">
            <v>38</v>
          </cell>
          <cell r="AH53">
            <v>481.70790878214461</v>
          </cell>
          <cell r="AM53">
            <v>2061</v>
          </cell>
          <cell r="AO53">
            <v>1142103.1499999999</v>
          </cell>
          <cell r="AQ53">
            <v>992800</v>
          </cell>
          <cell r="AU53">
            <v>0</v>
          </cell>
          <cell r="AW53">
            <v>0</v>
          </cell>
          <cell r="AY53">
            <v>695738.53249999997</v>
          </cell>
          <cell r="AZ53">
            <v>337.57328117418729</v>
          </cell>
          <cell r="BA53">
            <v>0</v>
          </cell>
          <cell r="BB53">
            <v>0</v>
          </cell>
          <cell r="BC53">
            <v>0</v>
          </cell>
          <cell r="BD53">
            <v>0</v>
          </cell>
          <cell r="BG53">
            <v>0</v>
          </cell>
          <cell r="BH53">
            <v>0</v>
          </cell>
          <cell r="BI53">
            <v>44930</v>
          </cell>
          <cell r="BJ53">
            <v>21.800097040271712</v>
          </cell>
          <cell r="BK53">
            <v>0</v>
          </cell>
          <cell r="BL53">
            <v>0</v>
          </cell>
          <cell r="BM53">
            <v>203220</v>
          </cell>
          <cell r="BN53">
            <v>98.602620087336248</v>
          </cell>
          <cell r="BO53">
            <v>0</v>
          </cell>
          <cell r="BP53">
            <v>0</v>
          </cell>
          <cell r="BY53">
            <v>2046.56</v>
          </cell>
          <cell r="CF53">
            <v>324.77</v>
          </cell>
          <cell r="CG53">
            <v>2142.25</v>
          </cell>
          <cell r="CJ53">
            <v>0</v>
          </cell>
          <cell r="CK53">
            <v>0</v>
          </cell>
          <cell r="CL53">
            <v>0</v>
          </cell>
          <cell r="CM53">
            <v>0</v>
          </cell>
          <cell r="CN53">
            <v>0</v>
          </cell>
          <cell r="CO53">
            <v>0</v>
          </cell>
          <cell r="CX53">
            <v>0</v>
          </cell>
          <cell r="CY53">
            <v>0</v>
          </cell>
          <cell r="DB53">
            <v>0</v>
          </cell>
          <cell r="DC53">
            <v>0</v>
          </cell>
          <cell r="DJ53" t="str">
            <v>НКРКП</v>
          </cell>
          <cell r="DL53">
            <v>40816</v>
          </cell>
          <cell r="DM53">
            <v>87</v>
          </cell>
          <cell r="DT53">
            <v>807.82</v>
          </cell>
        </row>
        <row r="54">
          <cell r="W54">
            <v>684.37</v>
          </cell>
          <cell r="AF54">
            <v>39602</v>
          </cell>
          <cell r="AG54">
            <v>238</v>
          </cell>
          <cell r="AH54">
            <v>618.61904761904759</v>
          </cell>
          <cell r="AM54">
            <v>420</v>
          </cell>
          <cell r="AO54">
            <v>287435.40000000002</v>
          </cell>
          <cell r="AQ54">
            <v>259820</v>
          </cell>
          <cell r="AU54">
            <v>221110</v>
          </cell>
          <cell r="AW54">
            <v>0</v>
          </cell>
          <cell r="AY54">
            <v>0</v>
          </cell>
          <cell r="AZ54">
            <v>0</v>
          </cell>
          <cell r="BA54">
            <v>0</v>
          </cell>
          <cell r="BB54">
            <v>0</v>
          </cell>
          <cell r="BC54">
            <v>0</v>
          </cell>
          <cell r="BD54">
            <v>0</v>
          </cell>
          <cell r="BG54">
            <v>0</v>
          </cell>
          <cell r="BH54">
            <v>0</v>
          </cell>
          <cell r="BI54">
            <v>0</v>
          </cell>
          <cell r="BJ54">
            <v>0</v>
          </cell>
          <cell r="BK54">
            <v>0</v>
          </cell>
          <cell r="BL54">
            <v>0</v>
          </cell>
          <cell r="BM54">
            <v>26610</v>
          </cell>
          <cell r="BN54">
            <v>63.357142857142854</v>
          </cell>
          <cell r="BO54">
            <v>0</v>
          </cell>
          <cell r="BP54">
            <v>0</v>
          </cell>
          <cell r="BY54">
            <v>1625</v>
          </cell>
          <cell r="CF54">
            <v>0</v>
          </cell>
          <cell r="CG54">
            <v>0</v>
          </cell>
          <cell r="CJ54">
            <v>500</v>
          </cell>
          <cell r="CK54">
            <v>442.22</v>
          </cell>
          <cell r="CL54">
            <v>734.41</v>
          </cell>
          <cell r="CM54">
            <v>0</v>
          </cell>
          <cell r="CN54">
            <v>0</v>
          </cell>
          <cell r="CO54">
            <v>0</v>
          </cell>
          <cell r="CX54">
            <v>0</v>
          </cell>
          <cell r="CY54">
            <v>0</v>
          </cell>
          <cell r="DB54">
            <v>0</v>
          </cell>
          <cell r="DC54">
            <v>0</v>
          </cell>
          <cell r="DJ54" t="str">
            <v>НКРКП</v>
          </cell>
          <cell r="DL54">
            <v>40984</v>
          </cell>
          <cell r="DM54">
            <v>138</v>
          </cell>
          <cell r="DO54" t="str">
            <v xml:space="preserve"> з теплоносієм у вигляді гарячої води</v>
          </cell>
          <cell r="DT54">
            <v>956.43</v>
          </cell>
        </row>
        <row r="55">
          <cell r="W55">
            <v>709.78</v>
          </cell>
          <cell r="AF55">
            <v>39602</v>
          </cell>
          <cell r="AG55">
            <v>238</v>
          </cell>
          <cell r="AH55">
            <v>827.7</v>
          </cell>
          <cell r="AM55">
            <v>60</v>
          </cell>
          <cell r="AO55">
            <v>42586.799999999996</v>
          </cell>
          <cell r="AQ55">
            <v>49662</v>
          </cell>
          <cell r="AU55">
            <v>44222</v>
          </cell>
          <cell r="AW55">
            <v>0</v>
          </cell>
          <cell r="AY55">
            <v>0</v>
          </cell>
          <cell r="AZ55">
            <v>0</v>
          </cell>
          <cell r="BA55">
            <v>0</v>
          </cell>
          <cell r="BB55">
            <v>0</v>
          </cell>
          <cell r="BC55">
            <v>0</v>
          </cell>
          <cell r="BD55">
            <v>0</v>
          </cell>
          <cell r="BG55">
            <v>0</v>
          </cell>
          <cell r="BH55">
            <v>0</v>
          </cell>
          <cell r="BI55">
            <v>0</v>
          </cell>
          <cell r="BJ55">
            <v>0</v>
          </cell>
          <cell r="BK55">
            <v>0</v>
          </cell>
          <cell r="BL55">
            <v>0</v>
          </cell>
          <cell r="BM55">
            <v>3500</v>
          </cell>
          <cell r="BN55">
            <v>58.333333333333336</v>
          </cell>
          <cell r="BO55">
            <v>0</v>
          </cell>
          <cell r="BP55">
            <v>0</v>
          </cell>
          <cell r="BY55">
            <v>1625</v>
          </cell>
          <cell r="CF55">
            <v>0</v>
          </cell>
          <cell r="CG55">
            <v>0</v>
          </cell>
          <cell r="CJ55">
            <v>100</v>
          </cell>
          <cell r="CK55">
            <v>442.22</v>
          </cell>
          <cell r="CL55">
            <v>734.41</v>
          </cell>
          <cell r="CM55">
            <v>0</v>
          </cell>
          <cell r="CN55">
            <v>0</v>
          </cell>
          <cell r="CO55">
            <v>0</v>
          </cell>
          <cell r="CX55">
            <v>0</v>
          </cell>
          <cell r="CY55">
            <v>0</v>
          </cell>
          <cell r="DB55">
            <v>0</v>
          </cell>
          <cell r="DC55">
            <v>0</v>
          </cell>
          <cell r="DJ55" t="str">
            <v>НКРКП</v>
          </cell>
          <cell r="DL55">
            <v>40984</v>
          </cell>
          <cell r="DM55">
            <v>138</v>
          </cell>
          <cell r="DO55" t="str">
            <v>з теплоносієм у вигляді пари</v>
          </cell>
          <cell r="DT55">
            <v>956.43</v>
          </cell>
        </row>
        <row r="56">
          <cell r="W56">
            <v>235.97</v>
          </cell>
          <cell r="AF56">
            <v>39617</v>
          </cell>
          <cell r="AG56">
            <v>279</v>
          </cell>
          <cell r="AH56">
            <v>303.74665915915915</v>
          </cell>
          <cell r="AM56">
            <v>26640</v>
          </cell>
          <cell r="AO56">
            <v>6286240.7999999998</v>
          </cell>
          <cell r="AQ56">
            <v>8091811</v>
          </cell>
          <cell r="AU56">
            <v>7979741</v>
          </cell>
          <cell r="AW56">
            <v>0</v>
          </cell>
          <cell r="AY56">
            <v>0</v>
          </cell>
          <cell r="AZ56">
            <v>0</v>
          </cell>
          <cell r="BA56">
            <v>0</v>
          </cell>
          <cell r="BB56">
            <v>0</v>
          </cell>
          <cell r="BC56">
            <v>0</v>
          </cell>
          <cell r="BD56">
            <v>0</v>
          </cell>
          <cell r="BG56">
            <v>0</v>
          </cell>
          <cell r="BH56">
            <v>0</v>
          </cell>
          <cell r="BI56">
            <v>0</v>
          </cell>
          <cell r="BJ56">
            <v>0</v>
          </cell>
          <cell r="BK56">
            <v>0</v>
          </cell>
          <cell r="BL56">
            <v>0</v>
          </cell>
          <cell r="BM56">
            <v>64510</v>
          </cell>
          <cell r="BN56">
            <v>2.4215465465465464</v>
          </cell>
          <cell r="BO56">
            <v>0</v>
          </cell>
          <cell r="BP56">
            <v>0</v>
          </cell>
          <cell r="BY56">
            <v>1625</v>
          </cell>
          <cell r="CF56">
            <v>0</v>
          </cell>
          <cell r="CG56">
            <v>0</v>
          </cell>
          <cell r="CJ56">
            <v>34100</v>
          </cell>
          <cell r="CK56">
            <v>234.01</v>
          </cell>
          <cell r="CL56">
            <v>258.62</v>
          </cell>
          <cell r="CM56">
            <v>0</v>
          </cell>
          <cell r="CN56">
            <v>0</v>
          </cell>
          <cell r="CO56">
            <v>0</v>
          </cell>
          <cell r="CX56">
            <v>0</v>
          </cell>
          <cell r="CY56">
            <v>0</v>
          </cell>
          <cell r="DB56">
            <v>0</v>
          </cell>
          <cell r="DC56">
            <v>0</v>
          </cell>
          <cell r="DJ56" t="str">
            <v>МОС</v>
          </cell>
          <cell r="DL56">
            <v>40479</v>
          </cell>
          <cell r="DM56" t="str">
            <v>384/В-10</v>
          </cell>
          <cell r="DO56" t="str">
            <v>тариф натеплову енергію для ОСББ</v>
          </cell>
          <cell r="DT56">
            <v>235.97</v>
          </cell>
        </row>
        <row r="57">
          <cell r="W57">
            <v>658.76</v>
          </cell>
          <cell r="AF57">
            <v>39617</v>
          </cell>
          <cell r="AG57">
            <v>277</v>
          </cell>
          <cell r="AH57">
            <v>645.02993959478533</v>
          </cell>
          <cell r="AM57">
            <v>2281.2600000000002</v>
          </cell>
          <cell r="AO57">
            <v>1502802.8376000002</v>
          </cell>
          <cell r="AQ57">
            <v>1471481</v>
          </cell>
          <cell r="AU57">
            <v>1298357.9200000002</v>
          </cell>
          <cell r="AW57">
            <v>0</v>
          </cell>
          <cell r="AY57">
            <v>0</v>
          </cell>
          <cell r="AZ57">
            <v>0</v>
          </cell>
          <cell r="BA57">
            <v>0</v>
          </cell>
          <cell r="BB57">
            <v>0</v>
          </cell>
          <cell r="BC57">
            <v>0</v>
          </cell>
          <cell r="BD57">
            <v>0</v>
          </cell>
          <cell r="BG57">
            <v>0</v>
          </cell>
          <cell r="BH57">
            <v>0</v>
          </cell>
          <cell r="BI57">
            <v>0</v>
          </cell>
          <cell r="BJ57">
            <v>0</v>
          </cell>
          <cell r="BK57">
            <v>0</v>
          </cell>
          <cell r="BL57">
            <v>0</v>
          </cell>
          <cell r="BM57">
            <v>117952</v>
          </cell>
          <cell r="BN57">
            <v>51.704759650368651</v>
          </cell>
          <cell r="BO57">
            <v>0</v>
          </cell>
          <cell r="BP57">
            <v>0</v>
          </cell>
          <cell r="BY57">
            <v>1625</v>
          </cell>
          <cell r="CF57">
            <v>0</v>
          </cell>
          <cell r="CG57">
            <v>0</v>
          </cell>
          <cell r="CJ57">
            <v>2936</v>
          </cell>
          <cell r="CK57">
            <v>442.22</v>
          </cell>
          <cell r="CL57">
            <v>734.41</v>
          </cell>
          <cell r="CM57">
            <v>0</v>
          </cell>
          <cell r="CN57">
            <v>0</v>
          </cell>
          <cell r="CO57">
            <v>0</v>
          </cell>
          <cell r="CX57">
            <v>0</v>
          </cell>
          <cell r="CY57">
            <v>0</v>
          </cell>
          <cell r="DB57">
            <v>0</v>
          </cell>
          <cell r="DC57">
            <v>0</v>
          </cell>
          <cell r="DJ57" t="str">
            <v>НКРКП</v>
          </cell>
          <cell r="DL57">
            <v>40984</v>
          </cell>
          <cell r="DM57">
            <v>138</v>
          </cell>
          <cell r="DT57">
            <v>956.43</v>
          </cell>
        </row>
        <row r="58">
          <cell r="W58">
            <v>658.76</v>
          </cell>
          <cell r="AF58">
            <v>39617</v>
          </cell>
          <cell r="AG58">
            <v>277</v>
          </cell>
          <cell r="AH58">
            <v>645.03018990201406</v>
          </cell>
          <cell r="AM58">
            <v>438.226</v>
          </cell>
          <cell r="AO58">
            <v>288685.75975999999</v>
          </cell>
          <cell r="AQ58">
            <v>282669</v>
          </cell>
          <cell r="AU58">
            <v>249412.08000000002</v>
          </cell>
          <cell r="AW58">
            <v>0</v>
          </cell>
          <cell r="AY58">
            <v>0</v>
          </cell>
          <cell r="AZ58">
            <v>0</v>
          </cell>
          <cell r="BA58">
            <v>0</v>
          </cell>
          <cell r="BB58">
            <v>0</v>
          </cell>
          <cell r="BC58">
            <v>0</v>
          </cell>
          <cell r="BD58">
            <v>0</v>
          </cell>
          <cell r="BG58">
            <v>0</v>
          </cell>
          <cell r="BH58">
            <v>0</v>
          </cell>
          <cell r="BI58">
            <v>0</v>
          </cell>
          <cell r="BJ58">
            <v>0</v>
          </cell>
          <cell r="BK58">
            <v>0</v>
          </cell>
          <cell r="BL58">
            <v>0</v>
          </cell>
          <cell r="BM58">
            <v>22658</v>
          </cell>
          <cell r="BN58">
            <v>51.703915331358708</v>
          </cell>
          <cell r="BO58">
            <v>0</v>
          </cell>
          <cell r="BP58">
            <v>0</v>
          </cell>
          <cell r="BY58">
            <v>1625</v>
          </cell>
          <cell r="CF58">
            <v>0</v>
          </cell>
          <cell r="CG58">
            <v>0</v>
          </cell>
          <cell r="CJ58">
            <v>564</v>
          </cell>
          <cell r="CK58">
            <v>442.22</v>
          </cell>
          <cell r="CL58">
            <v>734.41</v>
          </cell>
          <cell r="CM58">
            <v>0</v>
          </cell>
          <cell r="CN58">
            <v>0</v>
          </cell>
          <cell r="CO58">
            <v>0</v>
          </cell>
          <cell r="CX58">
            <v>0</v>
          </cell>
          <cell r="CY58">
            <v>0</v>
          </cell>
          <cell r="DB58">
            <v>0</v>
          </cell>
          <cell r="DC58">
            <v>0</v>
          </cell>
          <cell r="DJ58" t="str">
            <v>НКРКП</v>
          </cell>
          <cell r="DL58">
            <v>40984</v>
          </cell>
          <cell r="DM58">
            <v>138</v>
          </cell>
          <cell r="DO58" t="str">
            <v>для підприємств ЖКГ</v>
          </cell>
          <cell r="DT58">
            <v>956.43</v>
          </cell>
        </row>
        <row r="59">
          <cell r="W59">
            <v>155.77000000000001</v>
          </cell>
          <cell r="AF59">
            <v>39742</v>
          </cell>
          <cell r="AG59">
            <v>414</v>
          </cell>
          <cell r="AH59">
            <v>311.54256553003944</v>
          </cell>
          <cell r="AM59">
            <v>21555</v>
          </cell>
          <cell r="AO59">
            <v>3357622.35</v>
          </cell>
          <cell r="AQ59">
            <v>6715300</v>
          </cell>
          <cell r="AU59">
            <v>0</v>
          </cell>
          <cell r="AW59">
            <v>0</v>
          </cell>
          <cell r="AY59">
            <v>3665505.8774999999</v>
          </cell>
          <cell r="AZ59">
            <v>170.05362456506612</v>
          </cell>
          <cell r="BA59">
            <v>0</v>
          </cell>
          <cell r="BB59">
            <v>0</v>
          </cell>
          <cell r="BC59">
            <v>0</v>
          </cell>
          <cell r="BD59">
            <v>0</v>
          </cell>
          <cell r="BG59">
            <v>0</v>
          </cell>
          <cell r="BH59">
            <v>0</v>
          </cell>
          <cell r="BI59">
            <v>329600</v>
          </cell>
          <cell r="BJ59">
            <v>15.291115750405938</v>
          </cell>
          <cell r="BK59">
            <v>0</v>
          </cell>
          <cell r="BL59">
            <v>0</v>
          </cell>
          <cell r="BM59">
            <v>1928741</v>
          </cell>
          <cell r="BN59">
            <v>89.479981442820687</v>
          </cell>
          <cell r="BO59">
            <v>0</v>
          </cell>
          <cell r="BP59">
            <v>0</v>
          </cell>
          <cell r="BY59">
            <v>1286.98</v>
          </cell>
          <cell r="CF59">
            <v>5071.75</v>
          </cell>
          <cell r="CG59">
            <v>722.73</v>
          </cell>
          <cell r="CJ59">
            <v>0</v>
          </cell>
          <cell r="CK59">
            <v>0</v>
          </cell>
          <cell r="CL59">
            <v>0</v>
          </cell>
          <cell r="CM59">
            <v>0</v>
          </cell>
          <cell r="CN59">
            <v>0</v>
          </cell>
          <cell r="CO59">
            <v>0</v>
          </cell>
          <cell r="CX59">
            <v>0</v>
          </cell>
          <cell r="CY59">
            <v>0</v>
          </cell>
          <cell r="DB59">
            <v>0</v>
          </cell>
          <cell r="DC59">
            <v>0</v>
          </cell>
          <cell r="DJ59" t="str">
            <v>НКРЕ</v>
          </cell>
          <cell r="DL59">
            <v>40526</v>
          </cell>
          <cell r="DM59" t="str">
            <v>№ 1696</v>
          </cell>
          <cell r="DO59" t="str">
            <v>тариф на теплову енергію</v>
          </cell>
          <cell r="DT59">
            <v>194.73</v>
          </cell>
        </row>
        <row r="60">
          <cell r="W60">
            <v>602.36699999999996</v>
          </cell>
          <cell r="AF60">
            <v>39884</v>
          </cell>
          <cell r="AG60">
            <v>154</v>
          </cell>
          <cell r="AH60">
            <v>498.99244152880777</v>
          </cell>
          <cell r="AM60">
            <v>14024</v>
          </cell>
          <cell r="AO60">
            <v>8447594.8080000002</v>
          </cell>
          <cell r="AQ60">
            <v>6997870</v>
          </cell>
          <cell r="AU60">
            <v>0</v>
          </cell>
          <cell r="AW60">
            <v>0</v>
          </cell>
          <cell r="AY60">
            <v>5019927.9514000006</v>
          </cell>
          <cell r="AZ60">
            <v>357.95264913006281</v>
          </cell>
          <cell r="BA60">
            <v>0</v>
          </cell>
          <cell r="BB60">
            <v>0</v>
          </cell>
          <cell r="BC60">
            <v>0</v>
          </cell>
          <cell r="BD60">
            <v>0</v>
          </cell>
          <cell r="BG60">
            <v>0</v>
          </cell>
          <cell r="BH60">
            <v>0</v>
          </cell>
          <cell r="BI60">
            <v>207061</v>
          </cell>
          <cell r="BJ60">
            <v>14.764760410724472</v>
          </cell>
          <cell r="BK60">
            <v>0</v>
          </cell>
          <cell r="BL60">
            <v>0</v>
          </cell>
          <cell r="BM60">
            <v>1254869</v>
          </cell>
          <cell r="BN60">
            <v>89.480105533371358</v>
          </cell>
          <cell r="BO60">
            <v>0</v>
          </cell>
          <cell r="BP60">
            <v>0</v>
          </cell>
          <cell r="BY60">
            <v>1286.98</v>
          </cell>
          <cell r="CF60">
            <v>2633.17</v>
          </cell>
          <cell r="CG60">
            <v>1906.42</v>
          </cell>
          <cell r="CJ60">
            <v>0</v>
          </cell>
          <cell r="CK60">
            <v>0</v>
          </cell>
          <cell r="CL60">
            <v>0</v>
          </cell>
          <cell r="CM60">
            <v>0</v>
          </cell>
          <cell r="CN60">
            <v>0</v>
          </cell>
          <cell r="CO60">
            <v>0</v>
          </cell>
          <cell r="CX60">
            <v>0</v>
          </cell>
          <cell r="CY60">
            <v>0</v>
          </cell>
          <cell r="DB60">
            <v>0</v>
          </cell>
          <cell r="DC60">
            <v>0</v>
          </cell>
          <cell r="DJ60" t="str">
            <v>НКРКП</v>
          </cell>
          <cell r="DL60">
            <v>40816</v>
          </cell>
          <cell r="DM60" t="str">
            <v>№ 64</v>
          </cell>
          <cell r="DT60">
            <v>948.76</v>
          </cell>
        </row>
        <row r="61">
          <cell r="W61">
            <v>602.36699999999996</v>
          </cell>
          <cell r="AF61">
            <v>39884</v>
          </cell>
          <cell r="AG61">
            <v>155</v>
          </cell>
          <cell r="AH61">
            <v>498.98885350318471</v>
          </cell>
          <cell r="AM61">
            <v>1256</v>
          </cell>
          <cell r="AO61">
            <v>756572.95199999993</v>
          </cell>
          <cell r="AQ61">
            <v>626730</v>
          </cell>
          <cell r="AU61">
            <v>0</v>
          </cell>
          <cell r="AW61">
            <v>0</v>
          </cell>
          <cell r="AY61">
            <v>449591.02860000002</v>
          </cell>
          <cell r="AZ61">
            <v>357.95464060509556</v>
          </cell>
          <cell r="BA61">
            <v>0</v>
          </cell>
          <cell r="BB61">
            <v>0</v>
          </cell>
          <cell r="BC61">
            <v>0</v>
          </cell>
          <cell r="BD61">
            <v>0</v>
          </cell>
          <cell r="BG61">
            <v>0</v>
          </cell>
          <cell r="BH61">
            <v>0</v>
          </cell>
          <cell r="BI61">
            <v>18539</v>
          </cell>
          <cell r="BJ61">
            <v>14.760350318471337</v>
          </cell>
          <cell r="BK61">
            <v>0</v>
          </cell>
          <cell r="BL61">
            <v>0</v>
          </cell>
          <cell r="BM61">
            <v>112386</v>
          </cell>
          <cell r="BN61">
            <v>89.479299363057322</v>
          </cell>
          <cell r="BO61">
            <v>0</v>
          </cell>
          <cell r="BP61">
            <v>0</v>
          </cell>
          <cell r="BY61">
            <v>1286.98</v>
          </cell>
          <cell r="CF61">
            <v>235.83</v>
          </cell>
          <cell r="CG61">
            <v>1906.42</v>
          </cell>
          <cell r="CJ61">
            <v>0</v>
          </cell>
          <cell r="CK61">
            <v>0</v>
          </cell>
          <cell r="CL61">
            <v>0</v>
          </cell>
          <cell r="CM61">
            <v>0</v>
          </cell>
          <cell r="CN61">
            <v>0</v>
          </cell>
          <cell r="CO61">
            <v>0</v>
          </cell>
          <cell r="CX61">
            <v>0</v>
          </cell>
          <cell r="CY61">
            <v>0</v>
          </cell>
          <cell r="DB61">
            <v>0</v>
          </cell>
          <cell r="DC61">
            <v>0</v>
          </cell>
          <cell r="DJ61" t="str">
            <v>НКРКП</v>
          </cell>
          <cell r="DL61">
            <v>40816</v>
          </cell>
          <cell r="DM61" t="str">
            <v>№ 64</v>
          </cell>
          <cell r="DT61">
            <v>948.76</v>
          </cell>
        </row>
        <row r="62">
          <cell r="W62">
            <v>691.45</v>
          </cell>
          <cell r="AF62" t="str">
            <v>немає</v>
          </cell>
          <cell r="AG62" t="str">
            <v>немає</v>
          </cell>
          <cell r="AH62">
            <v>634.50286776755331</v>
          </cell>
          <cell r="AM62">
            <v>31732</v>
          </cell>
          <cell r="AO62">
            <v>21941091.400000002</v>
          </cell>
          <cell r="AQ62">
            <v>20134045</v>
          </cell>
          <cell r="AU62">
            <v>0</v>
          </cell>
          <cell r="AW62">
            <v>0</v>
          </cell>
          <cell r="AY62">
            <v>17760987</v>
          </cell>
          <cell r="AZ62">
            <v>559.71848607084337</v>
          </cell>
          <cell r="BA62">
            <v>0</v>
          </cell>
          <cell r="BB62">
            <v>0</v>
          </cell>
          <cell r="BC62">
            <v>0</v>
          </cell>
          <cell r="BD62">
            <v>0</v>
          </cell>
          <cell r="BG62">
            <v>0</v>
          </cell>
          <cell r="BH62">
            <v>0</v>
          </cell>
          <cell r="BI62">
            <v>887200</v>
          </cell>
          <cell r="BJ62">
            <v>27.959157947812933</v>
          </cell>
          <cell r="BK62">
            <v>0</v>
          </cell>
          <cell r="BL62">
            <v>0</v>
          </cell>
          <cell r="BM62">
            <v>435600</v>
          </cell>
          <cell r="BN62">
            <v>13.727467540652968</v>
          </cell>
          <cell r="BO62">
            <v>0</v>
          </cell>
          <cell r="BP62">
            <v>0</v>
          </cell>
          <cell r="BY62">
            <v>2414.79</v>
          </cell>
          <cell r="CF62">
            <v>4525</v>
          </cell>
          <cell r="CG62">
            <v>3925.08</v>
          </cell>
          <cell r="CJ62">
            <v>0</v>
          </cell>
          <cell r="CK62">
            <v>0</v>
          </cell>
          <cell r="CL62">
            <v>0</v>
          </cell>
          <cell r="CM62">
            <v>0</v>
          </cell>
          <cell r="CN62">
            <v>0</v>
          </cell>
          <cell r="CO62">
            <v>0</v>
          </cell>
          <cell r="CX62">
            <v>0</v>
          </cell>
          <cell r="CY62">
            <v>0</v>
          </cell>
          <cell r="DB62">
            <v>0</v>
          </cell>
          <cell r="DC62">
            <v>0</v>
          </cell>
          <cell r="DJ62" t="str">
            <v>МОС</v>
          </cell>
          <cell r="DL62">
            <v>40918</v>
          </cell>
          <cell r="DM62">
            <v>15</v>
          </cell>
          <cell r="DT62">
            <v>691.45</v>
          </cell>
        </row>
        <row r="63">
          <cell r="W63">
            <v>336.23551599899218</v>
          </cell>
          <cell r="AF63">
            <v>40424</v>
          </cell>
          <cell r="AG63" t="str">
            <v>6/1/1-254</v>
          </cell>
          <cell r="AH63">
            <v>336.23551604014449</v>
          </cell>
          <cell r="AM63">
            <v>119070</v>
          </cell>
          <cell r="AO63">
            <v>40035562.890000001</v>
          </cell>
          <cell r="AQ63">
            <v>40035562.894900002</v>
          </cell>
          <cell r="AU63">
            <v>0</v>
          </cell>
          <cell r="AW63">
            <v>0</v>
          </cell>
          <cell r="AY63">
            <v>21846193.030000001</v>
          </cell>
          <cell r="AZ63">
            <v>183.47352842865541</v>
          </cell>
          <cell r="BA63">
            <v>0</v>
          </cell>
          <cell r="BB63">
            <v>0</v>
          </cell>
          <cell r="BC63">
            <v>0</v>
          </cell>
          <cell r="BD63">
            <v>0</v>
          </cell>
          <cell r="BG63">
            <v>2499872.63</v>
          </cell>
          <cell r="BH63">
            <v>20.994983035189385</v>
          </cell>
          <cell r="BI63">
            <v>102750.32</v>
          </cell>
          <cell r="BJ63">
            <v>0.86294045519442353</v>
          </cell>
          <cell r="BK63">
            <v>0</v>
          </cell>
          <cell r="BL63">
            <v>0</v>
          </cell>
          <cell r="BM63">
            <v>11487581.007100001</v>
          </cell>
          <cell r="BN63">
            <v>96.477542681615859</v>
          </cell>
          <cell r="BO63">
            <v>0</v>
          </cell>
          <cell r="BP63">
            <v>0</v>
          </cell>
          <cell r="BY63">
            <v>2403.5700000000002</v>
          </cell>
          <cell r="CF63">
            <v>20024.008276810266</v>
          </cell>
          <cell r="CG63">
            <v>1091</v>
          </cell>
          <cell r="CJ63">
            <v>0</v>
          </cell>
          <cell r="CK63">
            <v>0</v>
          </cell>
          <cell r="CL63">
            <v>0</v>
          </cell>
          <cell r="CM63">
            <v>0</v>
          </cell>
          <cell r="CN63">
            <v>0</v>
          </cell>
          <cell r="CO63">
            <v>0</v>
          </cell>
          <cell r="CX63">
            <v>0</v>
          </cell>
          <cell r="CY63">
            <v>0</v>
          </cell>
          <cell r="DB63">
            <v>0</v>
          </cell>
          <cell r="DC63">
            <v>0</v>
          </cell>
          <cell r="DJ63" t="str">
            <v>МОС</v>
          </cell>
          <cell r="DL63">
            <v>40469</v>
          </cell>
          <cell r="DM63" t="str">
            <v xml:space="preserve"> № 571</v>
          </cell>
          <cell r="DO63" t="str">
            <v>тариф на теплову енергію</v>
          </cell>
          <cell r="DT63">
            <v>336.24</v>
          </cell>
        </row>
        <row r="64">
          <cell r="W64">
            <v>618.73</v>
          </cell>
          <cell r="AF64">
            <v>40424</v>
          </cell>
          <cell r="AG64" t="str">
            <v>6/1/1-254</v>
          </cell>
          <cell r="AH64">
            <v>562.00000000000011</v>
          </cell>
          <cell r="AM64">
            <v>14049.999999999998</v>
          </cell>
          <cell r="AO64">
            <v>8693156.5</v>
          </cell>
          <cell r="AQ64">
            <v>7896100</v>
          </cell>
          <cell r="AU64">
            <v>0</v>
          </cell>
          <cell r="AW64">
            <v>0</v>
          </cell>
          <cell r="AY64">
            <v>5749794.0700000003</v>
          </cell>
          <cell r="AZ64">
            <v>409.23801209964421</v>
          </cell>
          <cell r="BA64">
            <v>0</v>
          </cell>
          <cell r="BB64">
            <v>0</v>
          </cell>
          <cell r="BC64">
            <v>0</v>
          </cell>
          <cell r="BD64">
            <v>0</v>
          </cell>
          <cell r="BG64">
            <v>294979.51</v>
          </cell>
          <cell r="BH64">
            <v>20.994982918149468</v>
          </cell>
          <cell r="BI64">
            <v>12124.31</v>
          </cell>
          <cell r="BJ64">
            <v>0.86294021352313177</v>
          </cell>
          <cell r="BK64">
            <v>0</v>
          </cell>
          <cell r="BL64">
            <v>0</v>
          </cell>
          <cell r="BM64">
            <v>1355509.4747000001</v>
          </cell>
          <cell r="BN64">
            <v>96.477542683274038</v>
          </cell>
          <cell r="BO64">
            <v>0</v>
          </cell>
          <cell r="BP64">
            <v>0</v>
          </cell>
          <cell r="BY64">
            <v>2403.5700000000002</v>
          </cell>
          <cell r="CF64">
            <v>2332.6304372520226</v>
          </cell>
          <cell r="CG64">
            <v>2464.94</v>
          </cell>
          <cell r="CJ64">
            <v>0</v>
          </cell>
          <cell r="CK64">
            <v>0</v>
          </cell>
          <cell r="CL64">
            <v>0</v>
          </cell>
          <cell r="CM64">
            <v>0</v>
          </cell>
          <cell r="CN64">
            <v>0</v>
          </cell>
          <cell r="CO64">
            <v>0</v>
          </cell>
          <cell r="CX64">
            <v>0</v>
          </cell>
          <cell r="CY64">
            <v>0</v>
          </cell>
          <cell r="DB64">
            <v>0</v>
          </cell>
          <cell r="DC64">
            <v>0</v>
          </cell>
          <cell r="DJ64" t="str">
            <v>МОС</v>
          </cell>
          <cell r="DL64">
            <v>40469</v>
          </cell>
          <cell r="DM64" t="str">
            <v xml:space="preserve"> № 571</v>
          </cell>
          <cell r="DT64">
            <v>618.73</v>
          </cell>
        </row>
        <row r="65">
          <cell r="W65">
            <v>729.69</v>
          </cell>
          <cell r="AF65">
            <v>40424</v>
          </cell>
          <cell r="AG65" t="str">
            <v>6/1/1-254</v>
          </cell>
          <cell r="AH65">
            <v>562</v>
          </cell>
          <cell r="AM65">
            <v>2300</v>
          </cell>
          <cell r="AO65">
            <v>1678287.0000000002</v>
          </cell>
          <cell r="AQ65">
            <v>1292600</v>
          </cell>
          <cell r="AU65">
            <v>0</v>
          </cell>
          <cell r="AW65">
            <v>0</v>
          </cell>
          <cell r="AY65">
            <v>941247.42999999993</v>
          </cell>
          <cell r="AZ65">
            <v>409.23801304347825</v>
          </cell>
          <cell r="BA65">
            <v>0</v>
          </cell>
          <cell r="BB65">
            <v>0</v>
          </cell>
          <cell r="BC65">
            <v>0</v>
          </cell>
          <cell r="BD65">
            <v>0</v>
          </cell>
          <cell r="BG65">
            <v>48288.46</v>
          </cell>
          <cell r="BH65">
            <v>20.994982608695651</v>
          </cell>
          <cell r="BI65">
            <v>1984.76</v>
          </cell>
          <cell r="BJ65">
            <v>0.86293913043478265</v>
          </cell>
          <cell r="BK65">
            <v>0</v>
          </cell>
          <cell r="BL65">
            <v>0</v>
          </cell>
          <cell r="BM65">
            <v>221898.3481</v>
          </cell>
          <cell r="BN65">
            <v>96.477542652173909</v>
          </cell>
          <cell r="BO65">
            <v>0</v>
          </cell>
          <cell r="BP65">
            <v>0</v>
          </cell>
          <cell r="BY65">
            <v>2403.5700000000002</v>
          </cell>
          <cell r="CF65">
            <v>381.85409381161406</v>
          </cell>
          <cell r="CG65">
            <v>2464.94</v>
          </cell>
          <cell r="CJ65">
            <v>0</v>
          </cell>
          <cell r="CK65">
            <v>0</v>
          </cell>
          <cell r="CL65">
            <v>0</v>
          </cell>
          <cell r="CM65">
            <v>0</v>
          </cell>
          <cell r="CN65">
            <v>0</v>
          </cell>
          <cell r="CO65">
            <v>0</v>
          </cell>
          <cell r="CX65">
            <v>0</v>
          </cell>
          <cell r="CY65">
            <v>0</v>
          </cell>
          <cell r="DB65">
            <v>0</v>
          </cell>
          <cell r="DC65">
            <v>0</v>
          </cell>
          <cell r="DJ65" t="str">
            <v>МОС</v>
          </cell>
          <cell r="DL65">
            <v>40469</v>
          </cell>
          <cell r="DM65" t="str">
            <v xml:space="preserve"> № 571</v>
          </cell>
          <cell r="DT65">
            <v>729.69</v>
          </cell>
        </row>
        <row r="66">
          <cell r="W66">
            <v>243.69</v>
          </cell>
          <cell r="AF66">
            <v>39738</v>
          </cell>
          <cell r="AG66">
            <v>449</v>
          </cell>
          <cell r="AH66">
            <v>235.00246327276437</v>
          </cell>
          <cell r="AM66">
            <v>101865.6982</v>
          </cell>
          <cell r="AO66">
            <v>24823651.994357999</v>
          </cell>
          <cell r="AQ66">
            <v>23938690</v>
          </cell>
          <cell r="AU66">
            <v>0</v>
          </cell>
          <cell r="AW66">
            <v>0</v>
          </cell>
          <cell r="AY66">
            <v>11744733.938938001</v>
          </cell>
          <cell r="AZ66">
            <v>115.29625915760916</v>
          </cell>
          <cell r="BA66">
            <v>0</v>
          </cell>
          <cell r="BB66">
            <v>0</v>
          </cell>
          <cell r="BC66">
            <v>0</v>
          </cell>
          <cell r="BD66">
            <v>0</v>
          </cell>
          <cell r="BG66">
            <v>0</v>
          </cell>
          <cell r="BH66">
            <v>0</v>
          </cell>
          <cell r="BI66">
            <v>1791680</v>
          </cell>
          <cell r="BJ66">
            <v>17.58864889417702</v>
          </cell>
          <cell r="BK66">
            <v>0</v>
          </cell>
          <cell r="BL66">
            <v>0</v>
          </cell>
          <cell r="BM66">
            <v>7977510</v>
          </cell>
          <cell r="BN66">
            <v>78.313997164552887</v>
          </cell>
          <cell r="BO66">
            <v>0</v>
          </cell>
          <cell r="BP66">
            <v>0</v>
          </cell>
          <cell r="BY66">
            <v>2337.34</v>
          </cell>
          <cell r="CF66">
            <v>16713.010600000001</v>
          </cell>
          <cell r="CG66">
            <v>702.73</v>
          </cell>
          <cell r="CJ66">
            <v>0</v>
          </cell>
          <cell r="CK66">
            <v>0</v>
          </cell>
          <cell r="CL66">
            <v>0</v>
          </cell>
          <cell r="CM66">
            <v>0</v>
          </cell>
          <cell r="CN66">
            <v>0</v>
          </cell>
          <cell r="CO66">
            <v>0</v>
          </cell>
          <cell r="CX66">
            <v>0</v>
          </cell>
          <cell r="CY66">
            <v>0</v>
          </cell>
          <cell r="DB66">
            <v>0</v>
          </cell>
          <cell r="DC66">
            <v>0</v>
          </cell>
          <cell r="DJ66" t="str">
            <v>НКРЕ</v>
          </cell>
          <cell r="DL66">
            <v>40526</v>
          </cell>
          <cell r="DM66" t="str">
            <v>№ 1787</v>
          </cell>
          <cell r="DO66" t="str">
            <v>Тариф на теплову енергію</v>
          </cell>
          <cell r="DT66">
            <v>268.06</v>
          </cell>
        </row>
        <row r="67">
          <cell r="W67">
            <v>532.64</v>
          </cell>
          <cell r="AF67">
            <v>39857</v>
          </cell>
          <cell r="AG67">
            <v>54</v>
          </cell>
          <cell r="AH67">
            <v>476.26610157759274</v>
          </cell>
          <cell r="AM67">
            <v>25426.080000000002</v>
          </cell>
          <cell r="AO67">
            <v>13542947.2512</v>
          </cell>
          <cell r="AQ67">
            <v>12109580</v>
          </cell>
          <cell r="AU67">
            <v>0</v>
          </cell>
          <cell r="AW67">
            <v>0</v>
          </cell>
          <cell r="AY67">
            <v>8720306.9032749999</v>
          </cell>
          <cell r="AZ67">
            <v>342.9670206054177</v>
          </cell>
          <cell r="BA67">
            <v>0</v>
          </cell>
          <cell r="BB67">
            <v>0</v>
          </cell>
          <cell r="BC67">
            <v>0</v>
          </cell>
          <cell r="BD67">
            <v>0</v>
          </cell>
          <cell r="BG67">
            <v>0</v>
          </cell>
          <cell r="BH67">
            <v>0</v>
          </cell>
          <cell r="BI67">
            <v>512620</v>
          </cell>
          <cell r="BJ67">
            <v>20.161188826590649</v>
          </cell>
          <cell r="BK67">
            <v>0</v>
          </cell>
          <cell r="BL67">
            <v>0</v>
          </cell>
          <cell r="BM67">
            <v>2210410</v>
          </cell>
          <cell r="BN67">
            <v>86.93475360731972</v>
          </cell>
          <cell r="BO67">
            <v>0</v>
          </cell>
          <cell r="BP67">
            <v>0</v>
          </cell>
          <cell r="BY67">
            <v>2337.34</v>
          </cell>
          <cell r="CF67">
            <v>4070.6298999999999</v>
          </cell>
          <cell r="CG67">
            <v>2142.25</v>
          </cell>
          <cell r="CJ67">
            <v>0</v>
          </cell>
          <cell r="CK67">
            <v>0</v>
          </cell>
          <cell r="CL67">
            <v>0</v>
          </cell>
          <cell r="CM67">
            <v>0</v>
          </cell>
          <cell r="CN67">
            <v>0</v>
          </cell>
          <cell r="CO67">
            <v>0</v>
          </cell>
          <cell r="CX67">
            <v>0</v>
          </cell>
          <cell r="CY67">
            <v>0</v>
          </cell>
          <cell r="DB67">
            <v>0</v>
          </cell>
          <cell r="DC67">
            <v>0</v>
          </cell>
          <cell r="DJ67" t="str">
            <v>НКРКП</v>
          </cell>
          <cell r="DL67">
            <v>40816</v>
          </cell>
          <cell r="DM67" t="str">
            <v>№ 66</v>
          </cell>
          <cell r="DT67">
            <v>790.35</v>
          </cell>
        </row>
        <row r="68">
          <cell r="W68">
            <v>576.42999999999995</v>
          </cell>
          <cell r="AF68">
            <v>39857</v>
          </cell>
          <cell r="AG68">
            <v>55</v>
          </cell>
          <cell r="AH68">
            <v>499.06486130449997</v>
          </cell>
          <cell r="AM68">
            <v>6620.9430000000002</v>
          </cell>
          <cell r="AO68">
            <v>3816510.17349</v>
          </cell>
          <cell r="AQ68">
            <v>3304280</v>
          </cell>
          <cell r="AU68">
            <v>0</v>
          </cell>
          <cell r="AW68">
            <v>0</v>
          </cell>
          <cell r="AY68">
            <v>2294113.8882749998</v>
          </cell>
          <cell r="AZ68">
            <v>346.4935264168563</v>
          </cell>
          <cell r="BA68">
            <v>0</v>
          </cell>
          <cell r="BB68">
            <v>0</v>
          </cell>
          <cell r="BC68">
            <v>0</v>
          </cell>
          <cell r="BD68">
            <v>0</v>
          </cell>
          <cell r="BG68">
            <v>0</v>
          </cell>
          <cell r="BH68">
            <v>0</v>
          </cell>
          <cell r="BI68">
            <v>133490</v>
          </cell>
          <cell r="BJ68">
            <v>20.161780580198318</v>
          </cell>
          <cell r="BK68">
            <v>0</v>
          </cell>
          <cell r="BL68">
            <v>0</v>
          </cell>
          <cell r="BM68">
            <v>575600</v>
          </cell>
          <cell r="BN68">
            <v>86.936256663136959</v>
          </cell>
          <cell r="BO68">
            <v>0</v>
          </cell>
          <cell r="BP68">
            <v>0</v>
          </cell>
          <cell r="BY68">
            <v>2337.34</v>
          </cell>
          <cell r="CF68">
            <v>1070.8898999999999</v>
          </cell>
          <cell r="CG68">
            <v>2142.25</v>
          </cell>
          <cell r="CJ68">
            <v>0</v>
          </cell>
          <cell r="CK68">
            <v>0</v>
          </cell>
          <cell r="CL68">
            <v>0</v>
          </cell>
          <cell r="CM68">
            <v>0</v>
          </cell>
          <cell r="CN68">
            <v>0</v>
          </cell>
          <cell r="CO68">
            <v>0</v>
          </cell>
          <cell r="CX68">
            <v>0</v>
          </cell>
          <cell r="CY68">
            <v>0</v>
          </cell>
          <cell r="DB68">
            <v>0</v>
          </cell>
          <cell r="DC68">
            <v>0</v>
          </cell>
          <cell r="DJ68" t="str">
            <v>НКРКП</v>
          </cell>
          <cell r="DL68">
            <v>40816</v>
          </cell>
          <cell r="DM68" t="str">
            <v>№ 66</v>
          </cell>
          <cell r="DT68">
            <v>836.77</v>
          </cell>
        </row>
        <row r="69">
          <cell r="W69">
            <v>255.84</v>
          </cell>
          <cell r="AF69">
            <v>39966</v>
          </cell>
          <cell r="AG69" t="str">
            <v>6/1/2-258</v>
          </cell>
          <cell r="AH69">
            <v>255.84183934057816</v>
          </cell>
          <cell r="AM69">
            <v>127263</v>
          </cell>
          <cell r="AO69">
            <v>32558965.920000002</v>
          </cell>
          <cell r="AQ69">
            <v>32559200</v>
          </cell>
          <cell r="AU69">
            <v>0</v>
          </cell>
          <cell r="AW69">
            <v>0</v>
          </cell>
          <cell r="AY69">
            <v>17879667.245189998</v>
          </cell>
          <cell r="AZ69">
            <v>140.4938375269324</v>
          </cell>
          <cell r="BA69">
            <v>0</v>
          </cell>
          <cell r="BB69">
            <v>0</v>
          </cell>
          <cell r="BC69">
            <v>0</v>
          </cell>
          <cell r="BD69">
            <v>0</v>
          </cell>
          <cell r="BG69">
            <v>2133439</v>
          </cell>
          <cell r="BH69">
            <v>16.764016249813377</v>
          </cell>
          <cell r="BI69">
            <v>904363</v>
          </cell>
          <cell r="BJ69">
            <v>7.1062524064339199</v>
          </cell>
          <cell r="BK69">
            <v>0</v>
          </cell>
          <cell r="BL69">
            <v>0</v>
          </cell>
          <cell r="BM69">
            <v>9013880</v>
          </cell>
          <cell r="BN69">
            <v>70.828756197795116</v>
          </cell>
          <cell r="BO69">
            <v>0</v>
          </cell>
          <cell r="BP69">
            <v>0</v>
          </cell>
          <cell r="BY69">
            <v>2032.2</v>
          </cell>
          <cell r="CF69">
            <v>24072.902999999998</v>
          </cell>
          <cell r="CG69">
            <v>742.73</v>
          </cell>
          <cell r="CJ69">
            <v>0</v>
          </cell>
          <cell r="CK69">
            <v>0</v>
          </cell>
          <cell r="CL69">
            <v>0</v>
          </cell>
          <cell r="CM69">
            <v>0</v>
          </cell>
          <cell r="CN69">
            <v>0</v>
          </cell>
          <cell r="CO69">
            <v>0</v>
          </cell>
          <cell r="CX69">
            <v>0</v>
          </cell>
          <cell r="CY69">
            <v>0</v>
          </cell>
          <cell r="DB69">
            <v>0</v>
          </cell>
          <cell r="DC69">
            <v>0</v>
          </cell>
          <cell r="DJ69" t="str">
            <v>НКРЕ</v>
          </cell>
          <cell r="DL69">
            <v>40526</v>
          </cell>
          <cell r="DM69">
            <v>1841</v>
          </cell>
          <cell r="DO69" t="str">
            <v xml:space="preserve"> тариф на теплову енергію </v>
          </cell>
          <cell r="DT69">
            <v>281.42</v>
          </cell>
        </row>
        <row r="70">
          <cell r="W70">
            <v>489.03</v>
          </cell>
          <cell r="AF70">
            <v>39966</v>
          </cell>
          <cell r="AG70" t="str">
            <v>6/1/2-258</v>
          </cell>
          <cell r="AH70">
            <v>483.70971278228461</v>
          </cell>
          <cell r="AM70">
            <v>22805</v>
          </cell>
          <cell r="AO70">
            <v>11152329.149999999</v>
          </cell>
          <cell r="AQ70">
            <v>11031000</v>
          </cell>
          <cell r="AU70">
            <v>0</v>
          </cell>
          <cell r="AW70">
            <v>0</v>
          </cell>
          <cell r="AY70">
            <v>8401075.8337999992</v>
          </cell>
          <cell r="AZ70">
            <v>368.38745160271867</v>
          </cell>
          <cell r="BA70">
            <v>0</v>
          </cell>
          <cell r="BB70">
            <v>0</v>
          </cell>
          <cell r="BC70">
            <v>0</v>
          </cell>
          <cell r="BD70">
            <v>0</v>
          </cell>
          <cell r="BG70">
            <v>384655</v>
          </cell>
          <cell r="BH70">
            <v>16.8671344003508</v>
          </cell>
          <cell r="BI70">
            <v>161469</v>
          </cell>
          <cell r="BJ70">
            <v>7.0804209603157204</v>
          </cell>
          <cell r="BK70">
            <v>0</v>
          </cell>
          <cell r="BL70">
            <v>0</v>
          </cell>
          <cell r="BM70">
            <v>1615120</v>
          </cell>
          <cell r="BN70">
            <v>70.823065117298839</v>
          </cell>
          <cell r="BO70">
            <v>0</v>
          </cell>
          <cell r="BP70">
            <v>0</v>
          </cell>
          <cell r="BY70">
            <v>2032.2</v>
          </cell>
          <cell r="CF70">
            <v>3935.8150000000001</v>
          </cell>
          <cell r="CG70">
            <v>2134.52</v>
          </cell>
          <cell r="CJ70">
            <v>0</v>
          </cell>
          <cell r="CK70">
            <v>0</v>
          </cell>
          <cell r="CL70">
            <v>0</v>
          </cell>
          <cell r="CM70">
            <v>0</v>
          </cell>
          <cell r="CN70">
            <v>0</v>
          </cell>
          <cell r="CO70">
            <v>0</v>
          </cell>
          <cell r="CX70">
            <v>0</v>
          </cell>
          <cell r="CY70">
            <v>0</v>
          </cell>
          <cell r="DB70">
            <v>0</v>
          </cell>
          <cell r="DC70">
            <v>0</v>
          </cell>
          <cell r="DJ70" t="str">
            <v>НКРКП</v>
          </cell>
          <cell r="DL70">
            <v>40816</v>
          </cell>
          <cell r="DM70">
            <v>14</v>
          </cell>
          <cell r="DT70">
            <v>768.32</v>
          </cell>
        </row>
        <row r="71">
          <cell r="W71">
            <v>725.57</v>
          </cell>
          <cell r="AF71">
            <v>39966</v>
          </cell>
          <cell r="AG71" t="str">
            <v>6/1/2-258</v>
          </cell>
          <cell r="AH71">
            <v>483.70944051275205</v>
          </cell>
          <cell r="AM71">
            <v>14978</v>
          </cell>
          <cell r="AO71">
            <v>10867587.460000001</v>
          </cell>
          <cell r="AQ71">
            <v>7245000</v>
          </cell>
          <cell r="AU71">
            <v>0</v>
          </cell>
          <cell r="AW71">
            <v>0</v>
          </cell>
          <cell r="AY71">
            <v>5517782.4834000003</v>
          </cell>
          <cell r="AZ71">
            <v>368.39247452263322</v>
          </cell>
          <cell r="BA71">
            <v>0</v>
          </cell>
          <cell r="BB71">
            <v>0</v>
          </cell>
          <cell r="BC71">
            <v>0</v>
          </cell>
          <cell r="BD71">
            <v>0</v>
          </cell>
          <cell r="BG71">
            <v>252606</v>
          </cell>
          <cell r="BH71">
            <v>16.865135532113769</v>
          </cell>
          <cell r="BI71">
            <v>106068</v>
          </cell>
          <cell r="BJ71">
            <v>7.0815863266123644</v>
          </cell>
          <cell r="BK71">
            <v>0</v>
          </cell>
          <cell r="BL71">
            <v>0</v>
          </cell>
          <cell r="BM71">
            <v>1060700</v>
          </cell>
          <cell r="BN71">
            <v>70.817198557884893</v>
          </cell>
          <cell r="BO71">
            <v>0</v>
          </cell>
          <cell r="BP71">
            <v>0</v>
          </cell>
          <cell r="BY71">
            <v>2032.2</v>
          </cell>
          <cell r="CF71">
            <v>2586.21</v>
          </cell>
          <cell r="CG71">
            <v>2133.54</v>
          </cell>
          <cell r="CJ71">
            <v>0</v>
          </cell>
          <cell r="CK71">
            <v>0</v>
          </cell>
          <cell r="CL71">
            <v>0</v>
          </cell>
          <cell r="CM71">
            <v>0</v>
          </cell>
          <cell r="CN71">
            <v>0</v>
          </cell>
          <cell r="CO71">
            <v>0</v>
          </cell>
          <cell r="CX71">
            <v>0</v>
          </cell>
          <cell r="CY71">
            <v>0</v>
          </cell>
          <cell r="DB71">
            <v>0</v>
          </cell>
          <cell r="DC71">
            <v>0</v>
          </cell>
          <cell r="DJ71" t="str">
            <v>НКРКП</v>
          </cell>
          <cell r="DL71">
            <v>40816</v>
          </cell>
          <cell r="DM71">
            <v>14</v>
          </cell>
          <cell r="DT71">
            <v>999.9</v>
          </cell>
        </row>
        <row r="72">
          <cell r="W72">
            <v>200.88</v>
          </cell>
          <cell r="AF72">
            <v>39689</v>
          </cell>
          <cell r="AG72">
            <v>94</v>
          </cell>
          <cell r="AH72">
            <v>195.0258260227925</v>
          </cell>
          <cell r="AM72">
            <v>121970</v>
          </cell>
          <cell r="AO72">
            <v>24501333.599999998</v>
          </cell>
          <cell r="AQ72">
            <v>23787300</v>
          </cell>
          <cell r="AU72">
            <v>0</v>
          </cell>
          <cell r="AW72">
            <v>0</v>
          </cell>
          <cell r="AY72">
            <v>15058869.672</v>
          </cell>
          <cell r="AZ72">
            <v>123.46371789784374</v>
          </cell>
          <cell r="BA72">
            <v>0</v>
          </cell>
          <cell r="BB72">
            <v>0</v>
          </cell>
          <cell r="BC72">
            <v>0</v>
          </cell>
          <cell r="BD72">
            <v>0</v>
          </cell>
          <cell r="BG72">
            <v>0</v>
          </cell>
          <cell r="BH72">
            <v>0</v>
          </cell>
          <cell r="BI72">
            <v>2548000</v>
          </cell>
          <cell r="BJ72">
            <v>20.89038288103632</v>
          </cell>
          <cell r="BK72">
            <v>0</v>
          </cell>
          <cell r="BL72">
            <v>0</v>
          </cell>
          <cell r="BM72">
            <v>4393800</v>
          </cell>
          <cell r="BN72">
            <v>36.023612363695989</v>
          </cell>
          <cell r="BO72">
            <v>0</v>
          </cell>
          <cell r="BP72">
            <v>0</v>
          </cell>
          <cell r="BY72">
            <v>1311.6</v>
          </cell>
          <cell r="CF72">
            <v>20704.599999999999</v>
          </cell>
          <cell r="CG72">
            <v>727.32</v>
          </cell>
          <cell r="CJ72">
            <v>0</v>
          </cell>
          <cell r="CK72">
            <v>0</v>
          </cell>
          <cell r="CL72">
            <v>0</v>
          </cell>
          <cell r="CM72">
            <v>0</v>
          </cell>
          <cell r="CN72">
            <v>0</v>
          </cell>
          <cell r="CO72">
            <v>0</v>
          </cell>
          <cell r="CX72">
            <v>0</v>
          </cell>
          <cell r="CY72">
            <v>0</v>
          </cell>
          <cell r="DB72">
            <v>0</v>
          </cell>
          <cell r="DC72">
            <v>0</v>
          </cell>
          <cell r="DJ72" t="str">
            <v>НКРЕ</v>
          </cell>
          <cell r="DL72">
            <v>40526</v>
          </cell>
          <cell r="DM72">
            <v>1848</v>
          </cell>
          <cell r="DO72" t="str">
            <v xml:space="preserve"> тариф на теплову енергію </v>
          </cell>
          <cell r="DT72">
            <v>220.97</v>
          </cell>
        </row>
        <row r="73">
          <cell r="W73">
            <v>455.57</v>
          </cell>
          <cell r="AF73">
            <v>39864</v>
          </cell>
          <cell r="AG73">
            <v>32</v>
          </cell>
          <cell r="AH73">
            <v>438.05308502633557</v>
          </cell>
          <cell r="AM73">
            <v>26580</v>
          </cell>
          <cell r="AO73">
            <v>12109050.6</v>
          </cell>
          <cell r="AQ73">
            <v>11643451</v>
          </cell>
          <cell r="AU73">
            <v>0</v>
          </cell>
          <cell r="AW73">
            <v>0</v>
          </cell>
          <cell r="AY73">
            <v>9664760.875</v>
          </cell>
          <cell r="AZ73">
            <v>363.6102661775771</v>
          </cell>
          <cell r="BA73">
            <v>0</v>
          </cell>
          <cell r="BB73">
            <v>0</v>
          </cell>
          <cell r="BC73">
            <v>0</v>
          </cell>
          <cell r="BD73">
            <v>0</v>
          </cell>
          <cell r="BG73">
            <v>0</v>
          </cell>
          <cell r="BH73">
            <v>0</v>
          </cell>
          <cell r="BI73">
            <v>636000</v>
          </cell>
          <cell r="BJ73">
            <v>23.927765237020317</v>
          </cell>
          <cell r="BK73">
            <v>0</v>
          </cell>
          <cell r="BL73">
            <v>0</v>
          </cell>
          <cell r="BM73">
            <v>957800</v>
          </cell>
          <cell r="BN73">
            <v>36.034612490594434</v>
          </cell>
          <cell r="BO73">
            <v>0</v>
          </cell>
          <cell r="BP73">
            <v>0</v>
          </cell>
          <cell r="BY73">
            <v>1311.6</v>
          </cell>
          <cell r="CF73">
            <v>4511.5</v>
          </cell>
          <cell r="CG73">
            <v>2142.25</v>
          </cell>
          <cell r="CJ73">
            <v>0</v>
          </cell>
          <cell r="CK73">
            <v>0</v>
          </cell>
          <cell r="CL73">
            <v>0</v>
          </cell>
          <cell r="CM73">
            <v>0</v>
          </cell>
          <cell r="CN73">
            <v>0</v>
          </cell>
          <cell r="CO73">
            <v>0</v>
          </cell>
          <cell r="CX73">
            <v>0</v>
          </cell>
          <cell r="CY73">
            <v>0</v>
          </cell>
          <cell r="DB73">
            <v>0</v>
          </cell>
          <cell r="DC73">
            <v>0</v>
          </cell>
          <cell r="DJ73" t="str">
            <v>НКРКП</v>
          </cell>
          <cell r="DL73">
            <v>40816</v>
          </cell>
          <cell r="DM73">
            <v>8</v>
          </cell>
          <cell r="DT73">
            <v>728.82</v>
          </cell>
        </row>
        <row r="74">
          <cell r="W74">
            <v>503.76</v>
          </cell>
          <cell r="AF74">
            <v>39864</v>
          </cell>
          <cell r="AG74">
            <v>31</v>
          </cell>
          <cell r="AH74">
            <v>438.05384615384617</v>
          </cell>
          <cell r="AM74">
            <v>13000</v>
          </cell>
          <cell r="AO74">
            <v>6548880</v>
          </cell>
          <cell r="AQ74">
            <v>5694700</v>
          </cell>
          <cell r="AU74">
            <v>0</v>
          </cell>
          <cell r="AW74">
            <v>0</v>
          </cell>
          <cell r="AY74">
            <v>4726874.625</v>
          </cell>
          <cell r="AZ74">
            <v>363.60574038461539</v>
          </cell>
          <cell r="BA74">
            <v>0</v>
          </cell>
          <cell r="BB74">
            <v>0</v>
          </cell>
          <cell r="BC74">
            <v>0</v>
          </cell>
          <cell r="BD74">
            <v>0</v>
          </cell>
          <cell r="BG74">
            <v>0</v>
          </cell>
          <cell r="BH74">
            <v>0</v>
          </cell>
          <cell r="BI74">
            <v>311400</v>
          </cell>
          <cell r="BJ74">
            <v>23.953846153846154</v>
          </cell>
          <cell r="BK74">
            <v>0</v>
          </cell>
          <cell r="BL74">
            <v>0</v>
          </cell>
          <cell r="BM74">
            <v>468500</v>
          </cell>
          <cell r="BN74">
            <v>36.03846153846154</v>
          </cell>
          <cell r="BO74">
            <v>0</v>
          </cell>
          <cell r="BP74">
            <v>0</v>
          </cell>
          <cell r="BY74">
            <v>1311.6</v>
          </cell>
          <cell r="CF74">
            <v>2206.5</v>
          </cell>
          <cell r="CG74">
            <v>2142.25</v>
          </cell>
          <cell r="CJ74">
            <v>0</v>
          </cell>
          <cell r="CK74">
            <v>0</v>
          </cell>
          <cell r="CL74">
            <v>0</v>
          </cell>
          <cell r="CM74">
            <v>0</v>
          </cell>
          <cell r="CN74">
            <v>0</v>
          </cell>
          <cell r="CO74">
            <v>0</v>
          </cell>
          <cell r="CX74">
            <v>0</v>
          </cell>
          <cell r="CY74">
            <v>0</v>
          </cell>
          <cell r="DB74">
            <v>0</v>
          </cell>
          <cell r="DC74">
            <v>0</v>
          </cell>
          <cell r="DJ74" t="str">
            <v>НКРКП</v>
          </cell>
          <cell r="DL74">
            <v>40816</v>
          </cell>
          <cell r="DM74">
            <v>8</v>
          </cell>
          <cell r="DT74">
            <v>777.01</v>
          </cell>
        </row>
        <row r="75">
          <cell r="W75">
            <v>179.83</v>
          </cell>
          <cell r="AF75">
            <v>39874</v>
          </cell>
          <cell r="AG75" t="str">
            <v>№25/447-35</v>
          </cell>
          <cell r="AH75">
            <v>201.13303064549174</v>
          </cell>
          <cell r="AM75">
            <v>75655.5</v>
          </cell>
          <cell r="AO75">
            <v>13605128.565000001</v>
          </cell>
          <cell r="AQ75">
            <v>15216820</v>
          </cell>
          <cell r="AU75">
            <v>0</v>
          </cell>
          <cell r="AW75">
            <v>0</v>
          </cell>
          <cell r="AY75">
            <v>8401807.9002000019</v>
          </cell>
          <cell r="AZ75">
            <v>111.0534977655293</v>
          </cell>
          <cell r="BA75">
            <v>0</v>
          </cell>
          <cell r="BB75">
            <v>0</v>
          </cell>
          <cell r="BC75">
            <v>0</v>
          </cell>
          <cell r="BD75">
            <v>0</v>
          </cell>
          <cell r="BG75">
            <v>0</v>
          </cell>
          <cell r="BH75">
            <v>0</v>
          </cell>
          <cell r="BI75">
            <v>1739090</v>
          </cell>
          <cell r="BJ75">
            <v>22.986960630753877</v>
          </cell>
          <cell r="BK75">
            <v>0</v>
          </cell>
          <cell r="BL75">
            <v>0</v>
          </cell>
          <cell r="BM75">
            <v>3802110</v>
          </cell>
          <cell r="BN75">
            <v>50.255566350100125</v>
          </cell>
          <cell r="BO75">
            <v>0</v>
          </cell>
          <cell r="BP75">
            <v>0</v>
          </cell>
          <cell r="BY75">
            <v>1476</v>
          </cell>
          <cell r="CF75">
            <v>11551.735000000001</v>
          </cell>
          <cell r="CG75">
            <v>727.32</v>
          </cell>
          <cell r="CJ75">
            <v>0</v>
          </cell>
          <cell r="CK75">
            <v>0</v>
          </cell>
          <cell r="CL75">
            <v>0</v>
          </cell>
          <cell r="CM75">
            <v>0</v>
          </cell>
          <cell r="CN75">
            <v>0</v>
          </cell>
          <cell r="CO75">
            <v>0</v>
          </cell>
          <cell r="CX75">
            <v>0</v>
          </cell>
          <cell r="CY75">
            <v>0</v>
          </cell>
          <cell r="DB75">
            <v>0</v>
          </cell>
          <cell r="DC75">
            <v>0</v>
          </cell>
          <cell r="DJ75" t="str">
            <v>НКРЕ</v>
          </cell>
          <cell r="DL75">
            <v>40526</v>
          </cell>
          <cell r="DM75">
            <v>1819</v>
          </cell>
          <cell r="DO75" t="str">
            <v>тариф на теплову енергію</v>
          </cell>
          <cell r="DT75">
            <v>224.79</v>
          </cell>
        </row>
        <row r="76">
          <cell r="W76">
            <v>425.04</v>
          </cell>
          <cell r="AF76">
            <v>39874</v>
          </cell>
          <cell r="AG76" t="str">
            <v>№25/448-36</v>
          </cell>
          <cell r="AH76">
            <v>412.95634507188998</v>
          </cell>
          <cell r="AM76">
            <v>19196</v>
          </cell>
          <cell r="AO76">
            <v>8159067.8400000008</v>
          </cell>
          <cell r="AQ76">
            <v>7927110</v>
          </cell>
          <cell r="AU76">
            <v>0</v>
          </cell>
          <cell r="AW76">
            <v>0</v>
          </cell>
          <cell r="AY76">
            <v>6220219.9620000003</v>
          </cell>
          <cell r="AZ76">
            <v>324.03729745780373</v>
          </cell>
          <cell r="BA76">
            <v>0</v>
          </cell>
          <cell r="BB76">
            <v>0</v>
          </cell>
          <cell r="BC76">
            <v>0</v>
          </cell>
          <cell r="BD76">
            <v>0</v>
          </cell>
          <cell r="BG76">
            <v>0</v>
          </cell>
          <cell r="BH76">
            <v>0</v>
          </cell>
          <cell r="BI76">
            <v>441260</v>
          </cell>
          <cell r="BJ76">
            <v>22.987080641800375</v>
          </cell>
          <cell r="BK76">
            <v>0</v>
          </cell>
          <cell r="BL76">
            <v>0</v>
          </cell>
          <cell r="BM76">
            <v>964710</v>
          </cell>
          <cell r="BN76">
            <v>50.255782454678055</v>
          </cell>
          <cell r="BO76">
            <v>0</v>
          </cell>
          <cell r="BP76">
            <v>0</v>
          </cell>
          <cell r="BY76">
            <v>1476</v>
          </cell>
          <cell r="CF76">
            <v>2903.5920000000001</v>
          </cell>
          <cell r="CG76">
            <v>2142.25</v>
          </cell>
          <cell r="CJ76">
            <v>0</v>
          </cell>
          <cell r="CK76">
            <v>0</v>
          </cell>
          <cell r="CL76">
            <v>0</v>
          </cell>
          <cell r="CM76">
            <v>0</v>
          </cell>
          <cell r="CN76">
            <v>0</v>
          </cell>
          <cell r="CO76">
            <v>0</v>
          </cell>
          <cell r="CX76">
            <v>0</v>
          </cell>
          <cell r="CY76">
            <v>0</v>
          </cell>
          <cell r="DB76">
            <v>0</v>
          </cell>
          <cell r="DC76">
            <v>0</v>
          </cell>
          <cell r="DJ76" t="str">
            <v>НКРКП</v>
          </cell>
          <cell r="DL76">
            <v>40816</v>
          </cell>
          <cell r="DM76">
            <v>32</v>
          </cell>
          <cell r="DT76">
            <v>668.51</v>
          </cell>
        </row>
        <row r="77">
          <cell r="W77">
            <v>429.71</v>
          </cell>
          <cell r="AF77">
            <v>39874</v>
          </cell>
          <cell r="AG77" t="str">
            <v>№25/449-37</v>
          </cell>
          <cell r="AH77">
            <v>417.62857025213083</v>
          </cell>
          <cell r="AM77">
            <v>7285.9</v>
          </cell>
          <cell r="AO77">
            <v>3130824.0889999997</v>
          </cell>
          <cell r="AQ77">
            <v>3042800</v>
          </cell>
          <cell r="AU77">
            <v>0</v>
          </cell>
          <cell r="AW77">
            <v>0</v>
          </cell>
          <cell r="AY77">
            <v>2394943.3832500004</v>
          </cell>
          <cell r="AZ77">
            <v>328.7093404040682</v>
          </cell>
          <cell r="BA77">
            <v>0</v>
          </cell>
          <cell r="BB77">
            <v>0</v>
          </cell>
          <cell r="BC77">
            <v>0</v>
          </cell>
          <cell r="BD77">
            <v>0</v>
          </cell>
          <cell r="BG77">
            <v>0</v>
          </cell>
          <cell r="BH77">
            <v>0</v>
          </cell>
          <cell r="BI77">
            <v>167480</v>
          </cell>
          <cell r="BJ77">
            <v>22.986865040695044</v>
          </cell>
          <cell r="BK77">
            <v>0</v>
          </cell>
          <cell r="BL77">
            <v>0</v>
          </cell>
          <cell r="BM77">
            <v>366160</v>
          </cell>
          <cell r="BN77">
            <v>50.255973867332798</v>
          </cell>
          <cell r="BO77">
            <v>0</v>
          </cell>
          <cell r="BP77">
            <v>0</v>
          </cell>
          <cell r="BY77">
            <v>1476</v>
          </cell>
          <cell r="CF77">
            <v>1117.9570000000001</v>
          </cell>
          <cell r="CG77">
            <v>2142.25</v>
          </cell>
          <cell r="CJ77">
            <v>0</v>
          </cell>
          <cell r="CK77">
            <v>0</v>
          </cell>
          <cell r="CL77">
            <v>0</v>
          </cell>
          <cell r="CM77">
            <v>0</v>
          </cell>
          <cell r="CN77">
            <v>0</v>
          </cell>
          <cell r="CO77">
            <v>0</v>
          </cell>
          <cell r="CX77">
            <v>0</v>
          </cell>
          <cell r="CY77">
            <v>0</v>
          </cell>
          <cell r="DB77">
            <v>0</v>
          </cell>
          <cell r="DC77">
            <v>0</v>
          </cell>
          <cell r="DJ77" t="str">
            <v>НКРКП</v>
          </cell>
          <cell r="DL77">
            <v>40816</v>
          </cell>
          <cell r="DM77">
            <v>32</v>
          </cell>
          <cell r="DT77">
            <v>676.7</v>
          </cell>
        </row>
        <row r="78">
          <cell r="W78">
            <v>240.09</v>
          </cell>
          <cell r="AF78">
            <v>40415</v>
          </cell>
          <cell r="AG78">
            <v>82</v>
          </cell>
          <cell r="AH78">
            <v>220.27331849456581</v>
          </cell>
          <cell r="AM78">
            <v>35007.001541088757</v>
          </cell>
          <cell r="AO78">
            <v>8404831</v>
          </cell>
          <cell r="AQ78">
            <v>7711108.4000000004</v>
          </cell>
          <cell r="AU78">
            <v>0</v>
          </cell>
          <cell r="AW78">
            <v>0</v>
          </cell>
          <cell r="AY78">
            <v>4257082</v>
          </cell>
          <cell r="AZ78">
            <v>121.60658761371883</v>
          </cell>
          <cell r="BA78">
            <v>0</v>
          </cell>
          <cell r="BB78">
            <v>0</v>
          </cell>
          <cell r="BC78">
            <v>0</v>
          </cell>
          <cell r="BD78">
            <v>0</v>
          </cell>
          <cell r="BG78">
            <v>0</v>
          </cell>
          <cell r="BH78">
            <v>0</v>
          </cell>
          <cell r="BI78">
            <v>732389</v>
          </cell>
          <cell r="BJ78">
            <v>20.921214835848573</v>
          </cell>
          <cell r="BK78">
            <v>0</v>
          </cell>
          <cell r="BL78">
            <v>0</v>
          </cell>
          <cell r="BM78">
            <v>2179068</v>
          </cell>
          <cell r="BN78">
            <v>62.246633646768153</v>
          </cell>
          <cell r="BO78">
            <v>0</v>
          </cell>
          <cell r="BP78">
            <v>0</v>
          </cell>
          <cell r="BY78">
            <v>2481.4299999999998</v>
          </cell>
          <cell r="CF78">
            <v>3902</v>
          </cell>
          <cell r="CG78">
            <v>1091</v>
          </cell>
          <cell r="CJ78">
            <v>0</v>
          </cell>
          <cell r="CK78">
            <v>0</v>
          </cell>
          <cell r="CL78">
            <v>0</v>
          </cell>
          <cell r="CM78">
            <v>0</v>
          </cell>
          <cell r="CN78">
            <v>0</v>
          </cell>
          <cell r="CO78">
            <v>0</v>
          </cell>
          <cell r="CX78">
            <v>0</v>
          </cell>
          <cell r="CY78">
            <v>0</v>
          </cell>
          <cell r="DB78">
            <v>0</v>
          </cell>
          <cell r="DC78">
            <v>0</v>
          </cell>
          <cell r="DJ78" t="str">
            <v>МОС</v>
          </cell>
          <cell r="DL78">
            <v>40430</v>
          </cell>
          <cell r="DM78">
            <v>262</v>
          </cell>
          <cell r="DO78" t="str">
            <v xml:space="preserve"> на теплову енергію для І групи споживачів (населення)</v>
          </cell>
          <cell r="DT78">
            <v>240.09</v>
          </cell>
        </row>
        <row r="79">
          <cell r="W79">
            <v>713.9</v>
          </cell>
          <cell r="AF79">
            <v>40443</v>
          </cell>
          <cell r="AG79">
            <v>124</v>
          </cell>
          <cell r="AH79">
            <v>620.7847851793457</v>
          </cell>
          <cell r="AM79">
            <v>10148</v>
          </cell>
          <cell r="AO79">
            <v>7244657.2000000002</v>
          </cell>
          <cell r="AQ79">
            <v>6299724</v>
          </cell>
          <cell r="AU79">
            <v>0</v>
          </cell>
          <cell r="AW79">
            <v>0</v>
          </cell>
          <cell r="AY79">
            <v>5257882</v>
          </cell>
          <cell r="AZ79">
            <v>518.12002364998034</v>
          </cell>
          <cell r="BA79">
            <v>0</v>
          </cell>
          <cell r="BB79">
            <v>0</v>
          </cell>
          <cell r="BC79">
            <v>0</v>
          </cell>
          <cell r="BD79">
            <v>0</v>
          </cell>
          <cell r="BG79">
            <v>0</v>
          </cell>
          <cell r="BH79">
            <v>0</v>
          </cell>
          <cell r="BI79">
            <v>211170</v>
          </cell>
          <cell r="BJ79">
            <v>20.809026409144661</v>
          </cell>
          <cell r="BK79">
            <v>0</v>
          </cell>
          <cell r="BL79">
            <v>0</v>
          </cell>
          <cell r="BM79">
            <v>631671</v>
          </cell>
          <cell r="BN79">
            <v>62.245861253448957</v>
          </cell>
          <cell r="BO79">
            <v>0</v>
          </cell>
          <cell r="BP79">
            <v>0</v>
          </cell>
          <cell r="BY79">
            <v>2481.4299999999998</v>
          </cell>
          <cell r="CF79">
            <v>2133.0669306352283</v>
          </cell>
          <cell r="CG79">
            <v>2464.94</v>
          </cell>
          <cell r="CJ79">
            <v>0</v>
          </cell>
          <cell r="CK79">
            <v>0</v>
          </cell>
          <cell r="CL79">
            <v>0</v>
          </cell>
          <cell r="CM79">
            <v>0</v>
          </cell>
          <cell r="CN79">
            <v>0</v>
          </cell>
          <cell r="CO79">
            <v>0</v>
          </cell>
          <cell r="CX79">
            <v>0</v>
          </cell>
          <cell r="CY79">
            <v>0</v>
          </cell>
          <cell r="DB79">
            <v>0</v>
          </cell>
          <cell r="DC79">
            <v>0</v>
          </cell>
          <cell r="DJ79" t="str">
            <v>НКРКП</v>
          </cell>
          <cell r="DL79">
            <v>40942</v>
          </cell>
          <cell r="DM79">
            <v>29</v>
          </cell>
          <cell r="DT79">
            <v>999.9</v>
          </cell>
        </row>
        <row r="80">
          <cell r="W80">
            <v>713.9</v>
          </cell>
          <cell r="AF80">
            <v>40443</v>
          </cell>
          <cell r="AG80">
            <v>124</v>
          </cell>
          <cell r="AH80">
            <v>620.7845382963493</v>
          </cell>
          <cell r="AM80">
            <v>1397</v>
          </cell>
          <cell r="AO80">
            <v>997318.29999999993</v>
          </cell>
          <cell r="AQ80">
            <v>867236</v>
          </cell>
          <cell r="AU80">
            <v>0</v>
          </cell>
          <cell r="AW80">
            <v>0</v>
          </cell>
          <cell r="AY80">
            <v>723814</v>
          </cell>
          <cell r="AZ80">
            <v>518.1202576950609</v>
          </cell>
          <cell r="BA80">
            <v>0</v>
          </cell>
          <cell r="BB80">
            <v>0</v>
          </cell>
          <cell r="BC80">
            <v>0</v>
          </cell>
          <cell r="BD80">
            <v>0</v>
          </cell>
          <cell r="BG80">
            <v>0</v>
          </cell>
          <cell r="BH80">
            <v>0</v>
          </cell>
          <cell r="BI80">
            <v>29069</v>
          </cell>
          <cell r="BJ80">
            <v>20.808160343593414</v>
          </cell>
          <cell r="BK80">
            <v>0</v>
          </cell>
          <cell r="BL80">
            <v>0</v>
          </cell>
          <cell r="BM80">
            <v>86958</v>
          </cell>
          <cell r="BN80">
            <v>62.246241947029347</v>
          </cell>
          <cell r="BO80">
            <v>0</v>
          </cell>
          <cell r="BP80">
            <v>0</v>
          </cell>
          <cell r="BY80">
            <v>2481.4299999999998</v>
          </cell>
          <cell r="CF80">
            <v>293.64365866917655</v>
          </cell>
          <cell r="CG80">
            <v>2464.94</v>
          </cell>
          <cell r="CJ80">
            <v>0</v>
          </cell>
          <cell r="CK80">
            <v>0</v>
          </cell>
          <cell r="CL80">
            <v>0</v>
          </cell>
          <cell r="CM80">
            <v>0</v>
          </cell>
          <cell r="CN80">
            <v>0</v>
          </cell>
          <cell r="CO80">
            <v>0</v>
          </cell>
          <cell r="CX80">
            <v>0</v>
          </cell>
          <cell r="CY80">
            <v>0</v>
          </cell>
          <cell r="DB80">
            <v>0</v>
          </cell>
          <cell r="DC80">
            <v>0</v>
          </cell>
          <cell r="DJ80" t="str">
            <v>НКРКП</v>
          </cell>
          <cell r="DL80">
            <v>40942</v>
          </cell>
          <cell r="DM80">
            <v>29</v>
          </cell>
          <cell r="DT80">
            <v>999.9</v>
          </cell>
        </row>
        <row r="81">
          <cell r="W81">
            <v>190.49</v>
          </cell>
          <cell r="AF81">
            <v>39612</v>
          </cell>
          <cell r="AG81" t="str">
            <v>4/6-5/1790</v>
          </cell>
          <cell r="AH81">
            <v>170.08501792114694</v>
          </cell>
          <cell r="AM81">
            <v>69750</v>
          </cell>
          <cell r="AO81">
            <v>13286677.5</v>
          </cell>
          <cell r="AQ81">
            <v>11863430</v>
          </cell>
          <cell r="AU81">
            <v>0</v>
          </cell>
          <cell r="AW81">
            <v>0</v>
          </cell>
          <cell r="AY81">
            <v>6460210.4602229996</v>
          </cell>
          <cell r="AZ81">
            <v>92.619504806064512</v>
          </cell>
          <cell r="BA81">
            <v>0</v>
          </cell>
          <cell r="BB81">
            <v>0</v>
          </cell>
          <cell r="BC81">
            <v>0</v>
          </cell>
          <cell r="BD81">
            <v>0</v>
          </cell>
          <cell r="BG81">
            <v>0</v>
          </cell>
          <cell r="BH81">
            <v>0</v>
          </cell>
          <cell r="BI81">
            <v>1429993.7531296946</v>
          </cell>
          <cell r="BJ81">
            <v>20.501702553830746</v>
          </cell>
          <cell r="BK81">
            <v>0</v>
          </cell>
          <cell r="BL81">
            <v>0</v>
          </cell>
          <cell r="BM81">
            <v>2020357.7601151727</v>
          </cell>
          <cell r="BN81">
            <v>28.965702653980969</v>
          </cell>
          <cell r="BO81">
            <v>0</v>
          </cell>
          <cell r="BP81">
            <v>0</v>
          </cell>
          <cell r="BY81">
            <v>1324.11</v>
          </cell>
          <cell r="CF81">
            <v>11148.11</v>
          </cell>
          <cell r="CG81">
            <v>579.48929999999996</v>
          </cell>
          <cell r="CJ81">
            <v>0</v>
          </cell>
          <cell r="CK81">
            <v>0</v>
          </cell>
          <cell r="CL81">
            <v>0</v>
          </cell>
          <cell r="CM81">
            <v>0</v>
          </cell>
          <cell r="CN81">
            <v>0</v>
          </cell>
          <cell r="CO81">
            <v>0</v>
          </cell>
          <cell r="CX81">
            <v>0</v>
          </cell>
          <cell r="CY81">
            <v>0</v>
          </cell>
          <cell r="DB81">
            <v>0</v>
          </cell>
          <cell r="DC81">
            <v>0</v>
          </cell>
          <cell r="DJ81" t="str">
            <v>НКРЕ</v>
          </cell>
          <cell r="DL81">
            <v>40526</v>
          </cell>
          <cell r="DM81">
            <v>1720</v>
          </cell>
          <cell r="DO81" t="str">
            <v>тариф на теплову енергію</v>
          </cell>
          <cell r="DT81">
            <v>238.11</v>
          </cell>
        </row>
        <row r="82">
          <cell r="W82">
            <v>254.27</v>
          </cell>
          <cell r="AF82">
            <v>39612</v>
          </cell>
          <cell r="AG82" t="str">
            <v>4/6-5/1790</v>
          </cell>
          <cell r="AH82">
            <v>275.41658341658342</v>
          </cell>
          <cell r="AM82">
            <v>10010</v>
          </cell>
          <cell r="AO82">
            <v>2545242.7000000002</v>
          </cell>
          <cell r="AQ82">
            <v>2756920</v>
          </cell>
          <cell r="AU82">
            <v>0</v>
          </cell>
          <cell r="AW82">
            <v>0</v>
          </cell>
          <cell r="AY82">
            <v>1812979.3491000002</v>
          </cell>
          <cell r="AZ82">
            <v>181.1168180919081</v>
          </cell>
          <cell r="BA82">
            <v>0</v>
          </cell>
          <cell r="BB82">
            <v>0</v>
          </cell>
          <cell r="BC82">
            <v>0</v>
          </cell>
          <cell r="BD82">
            <v>0</v>
          </cell>
          <cell r="BG82">
            <v>0</v>
          </cell>
          <cell r="BH82">
            <v>0</v>
          </cell>
          <cell r="BI82">
            <v>205222.04256384575</v>
          </cell>
          <cell r="BJ82">
            <v>20.501702553830743</v>
          </cell>
          <cell r="BK82">
            <v>0</v>
          </cell>
          <cell r="BL82">
            <v>0</v>
          </cell>
          <cell r="BM82">
            <v>289946.6835663495</v>
          </cell>
          <cell r="BN82">
            <v>28.965702653980969</v>
          </cell>
          <cell r="BO82">
            <v>0</v>
          </cell>
          <cell r="BP82">
            <v>0</v>
          </cell>
          <cell r="BY82">
            <v>1324.11</v>
          </cell>
          <cell r="CF82">
            <v>1599.89</v>
          </cell>
          <cell r="CG82">
            <v>1133.19</v>
          </cell>
          <cell r="CJ82">
            <v>0</v>
          </cell>
          <cell r="CK82">
            <v>0</v>
          </cell>
          <cell r="CL82">
            <v>0</v>
          </cell>
          <cell r="CM82">
            <v>0</v>
          </cell>
          <cell r="CN82">
            <v>0</v>
          </cell>
          <cell r="CO82">
            <v>0</v>
          </cell>
          <cell r="CX82">
            <v>0</v>
          </cell>
          <cell r="CY82">
            <v>0</v>
          </cell>
          <cell r="DB82">
            <v>0</v>
          </cell>
          <cell r="DC82">
            <v>0</v>
          </cell>
          <cell r="DJ82" t="str">
            <v>НКРКП</v>
          </cell>
          <cell r="DL82">
            <v>40816</v>
          </cell>
          <cell r="DM82">
            <v>18</v>
          </cell>
          <cell r="DT82">
            <v>633.46</v>
          </cell>
        </row>
        <row r="83">
          <cell r="W83">
            <v>430.39</v>
          </cell>
          <cell r="AF83">
            <v>39612</v>
          </cell>
          <cell r="AG83" t="str">
            <v>4/6-5/1790</v>
          </cell>
          <cell r="AH83">
            <v>278.95520159283228</v>
          </cell>
          <cell r="AM83">
            <v>20090</v>
          </cell>
          <cell r="AO83">
            <v>8646535.0999999996</v>
          </cell>
          <cell r="AQ83">
            <v>5604210</v>
          </cell>
          <cell r="AU83">
            <v>0</v>
          </cell>
          <cell r="AW83">
            <v>0</v>
          </cell>
          <cell r="AY83">
            <v>3711764.4408</v>
          </cell>
          <cell r="AZ83">
            <v>184.75681636635142</v>
          </cell>
          <cell r="BA83">
            <v>0</v>
          </cell>
          <cell r="BB83">
            <v>0</v>
          </cell>
          <cell r="BC83">
            <v>0</v>
          </cell>
          <cell r="BD83">
            <v>0</v>
          </cell>
          <cell r="BG83">
            <v>0</v>
          </cell>
          <cell r="BH83">
            <v>0</v>
          </cell>
          <cell r="BI83">
            <v>411879.20430645969</v>
          </cell>
          <cell r="BJ83">
            <v>20.501702553830746</v>
          </cell>
          <cell r="BK83">
            <v>0</v>
          </cell>
          <cell r="BL83">
            <v>0</v>
          </cell>
          <cell r="BM83">
            <v>581920.96631847776</v>
          </cell>
          <cell r="BN83">
            <v>28.965702653980973</v>
          </cell>
          <cell r="BO83">
            <v>0</v>
          </cell>
          <cell r="BP83">
            <v>0</v>
          </cell>
          <cell r="BY83">
            <v>1324.11</v>
          </cell>
          <cell r="CF83">
            <v>3210.98</v>
          </cell>
          <cell r="CG83">
            <v>1155.96</v>
          </cell>
          <cell r="CJ83">
            <v>0</v>
          </cell>
          <cell r="CK83">
            <v>0</v>
          </cell>
          <cell r="CL83">
            <v>0</v>
          </cell>
          <cell r="CM83">
            <v>0</v>
          </cell>
          <cell r="CN83">
            <v>0</v>
          </cell>
          <cell r="CO83">
            <v>0</v>
          </cell>
          <cell r="CX83">
            <v>0</v>
          </cell>
          <cell r="CY83">
            <v>0</v>
          </cell>
          <cell r="DB83">
            <v>0</v>
          </cell>
          <cell r="DC83">
            <v>0</v>
          </cell>
          <cell r="DJ83" t="str">
            <v>НКРКП</v>
          </cell>
          <cell r="DL83">
            <v>40816</v>
          </cell>
          <cell r="DM83">
            <v>18</v>
          </cell>
          <cell r="DT83">
            <v>797.95</v>
          </cell>
        </row>
        <row r="84">
          <cell r="W84">
            <v>125.47</v>
          </cell>
          <cell r="AF84">
            <v>40380</v>
          </cell>
          <cell r="AG84">
            <v>39</v>
          </cell>
          <cell r="AH84">
            <v>272.3899941656943</v>
          </cell>
          <cell r="AM84">
            <v>34280</v>
          </cell>
          <cell r="AO84">
            <v>4301111.5999999996</v>
          </cell>
          <cell r="AQ84">
            <v>9337529</v>
          </cell>
          <cell r="AU84">
            <v>0</v>
          </cell>
          <cell r="AW84">
            <v>0</v>
          </cell>
          <cell r="AY84">
            <v>5865216</v>
          </cell>
          <cell r="AZ84">
            <v>171.0973162193699</v>
          </cell>
          <cell r="BA84">
            <v>0</v>
          </cell>
          <cell r="BB84">
            <v>0</v>
          </cell>
          <cell r="BC84">
            <v>0</v>
          </cell>
          <cell r="BD84">
            <v>0</v>
          </cell>
          <cell r="BG84">
            <v>0</v>
          </cell>
          <cell r="BH84">
            <v>0</v>
          </cell>
          <cell r="BI84">
            <v>876673</v>
          </cell>
          <cell r="BJ84">
            <v>25.573891481913652</v>
          </cell>
          <cell r="BK84">
            <v>0</v>
          </cell>
          <cell r="BL84">
            <v>0</v>
          </cell>
          <cell r="BM84">
            <v>2420074</v>
          </cell>
          <cell r="BN84">
            <v>70.597257876312725</v>
          </cell>
          <cell r="BO84">
            <v>0</v>
          </cell>
          <cell r="BP84">
            <v>0</v>
          </cell>
          <cell r="BY84">
            <v>5021.74</v>
          </cell>
          <cell r="CF84">
            <v>5376</v>
          </cell>
          <cell r="CG84">
            <v>1091</v>
          </cell>
          <cell r="CJ84">
            <v>0</v>
          </cell>
          <cell r="CK84">
            <v>0</v>
          </cell>
          <cell r="CL84">
            <v>0</v>
          </cell>
          <cell r="CM84">
            <v>0</v>
          </cell>
          <cell r="CN84">
            <v>0</v>
          </cell>
          <cell r="CO84">
            <v>0</v>
          </cell>
          <cell r="CX84">
            <v>0</v>
          </cell>
          <cell r="CY84">
            <v>0</v>
          </cell>
          <cell r="DB84">
            <v>0</v>
          </cell>
          <cell r="DC84">
            <v>0</v>
          </cell>
          <cell r="DJ84" t="str">
            <v>МОС</v>
          </cell>
          <cell r="DL84">
            <v>40694</v>
          </cell>
          <cell r="DM84">
            <v>857</v>
          </cell>
          <cell r="DO84" t="str">
            <v>Тариф на теплову енергію, що виробляється підприємствами, установами та організаціями, на балансі яких знаходяться котельні, для потреб населення</v>
          </cell>
          <cell r="DT84">
            <v>169.38</v>
          </cell>
        </row>
        <row r="85">
          <cell r="W85">
            <v>460.68</v>
          </cell>
          <cell r="AF85">
            <v>40380</v>
          </cell>
          <cell r="AG85">
            <v>39</v>
          </cell>
          <cell r="AH85">
            <v>460.67738095238093</v>
          </cell>
          <cell r="AM85">
            <v>6720</v>
          </cell>
          <cell r="AO85">
            <v>3095769.6</v>
          </cell>
          <cell r="AQ85">
            <v>3095752</v>
          </cell>
          <cell r="AU85">
            <v>0</v>
          </cell>
          <cell r="AW85">
            <v>0</v>
          </cell>
          <cell r="AY85">
            <v>2316850.1</v>
          </cell>
          <cell r="AZ85">
            <v>344.76936011904763</v>
          </cell>
          <cell r="BA85">
            <v>0</v>
          </cell>
          <cell r="BB85">
            <v>0</v>
          </cell>
          <cell r="BC85">
            <v>0</v>
          </cell>
          <cell r="BD85">
            <v>0</v>
          </cell>
          <cell r="BG85">
            <v>0</v>
          </cell>
          <cell r="BH85">
            <v>0</v>
          </cell>
          <cell r="BI85">
            <v>171857</v>
          </cell>
          <cell r="BJ85">
            <v>25.573958333333334</v>
          </cell>
          <cell r="BK85">
            <v>0</v>
          </cell>
          <cell r="BL85">
            <v>0</v>
          </cell>
          <cell r="BM85">
            <v>474633</v>
          </cell>
          <cell r="BN85">
            <v>70.629910714285714</v>
          </cell>
          <cell r="BO85">
            <v>0</v>
          </cell>
          <cell r="BP85">
            <v>0</v>
          </cell>
          <cell r="BY85">
            <v>5021.74</v>
          </cell>
          <cell r="CF85">
            <v>1054</v>
          </cell>
          <cell r="CG85">
            <v>2198.15</v>
          </cell>
          <cell r="CJ85">
            <v>0</v>
          </cell>
          <cell r="CK85">
            <v>0</v>
          </cell>
          <cell r="CL85">
            <v>0</v>
          </cell>
          <cell r="CM85">
            <v>0</v>
          </cell>
          <cell r="CN85">
            <v>0</v>
          </cell>
          <cell r="CO85">
            <v>0</v>
          </cell>
          <cell r="CX85">
            <v>0</v>
          </cell>
          <cell r="CY85">
            <v>0</v>
          </cell>
          <cell r="DB85">
            <v>0</v>
          </cell>
          <cell r="DC85">
            <v>0</v>
          </cell>
          <cell r="DJ85" t="str">
            <v>НКРКП</v>
          </cell>
          <cell r="DL85">
            <v>40984</v>
          </cell>
          <cell r="DM85">
            <v>135</v>
          </cell>
          <cell r="DT85">
            <v>725.18</v>
          </cell>
        </row>
        <row r="86">
          <cell r="W86">
            <v>232.41</v>
          </cell>
          <cell r="AF86">
            <v>39868</v>
          </cell>
          <cell r="AG86">
            <v>17</v>
          </cell>
          <cell r="AH86">
            <v>232.4059980725398</v>
          </cell>
          <cell r="AM86">
            <v>130742</v>
          </cell>
          <cell r="AO86">
            <v>30385748.219999999</v>
          </cell>
          <cell r="AQ86">
            <v>30385225</v>
          </cell>
          <cell r="AU86">
            <v>0</v>
          </cell>
          <cell r="AW86">
            <v>0</v>
          </cell>
          <cell r="AY86">
            <v>16099228.200000001</v>
          </cell>
          <cell r="AZ86">
            <v>123.13738660874088</v>
          </cell>
          <cell r="BA86">
            <v>0</v>
          </cell>
          <cell r="BB86">
            <v>0</v>
          </cell>
          <cell r="BC86">
            <v>0</v>
          </cell>
          <cell r="BD86">
            <v>0</v>
          </cell>
          <cell r="BG86">
            <v>0</v>
          </cell>
          <cell r="BH86">
            <v>0</v>
          </cell>
          <cell r="BI86">
            <v>3408942</v>
          </cell>
          <cell r="BJ86">
            <v>26.073809487387372</v>
          </cell>
          <cell r="BK86">
            <v>0</v>
          </cell>
          <cell r="BL86">
            <v>0</v>
          </cell>
          <cell r="BM86">
            <v>7795277</v>
          </cell>
          <cell r="BN86">
            <v>59.623357452081201</v>
          </cell>
          <cell r="BO86">
            <v>0</v>
          </cell>
          <cell r="BP86">
            <v>0</v>
          </cell>
          <cell r="BY86">
            <v>1954.06</v>
          </cell>
          <cell r="CF86">
            <v>22135</v>
          </cell>
          <cell r="CG86">
            <v>727.32</v>
          </cell>
          <cell r="CJ86">
            <v>0</v>
          </cell>
          <cell r="CK86">
            <v>0</v>
          </cell>
          <cell r="CL86">
            <v>0</v>
          </cell>
          <cell r="CM86">
            <v>0</v>
          </cell>
          <cell r="CN86">
            <v>0</v>
          </cell>
          <cell r="CO86">
            <v>0</v>
          </cell>
          <cell r="CX86">
            <v>0</v>
          </cell>
          <cell r="CY86">
            <v>0</v>
          </cell>
          <cell r="DB86">
            <v>0</v>
          </cell>
          <cell r="DC86">
            <v>0</v>
          </cell>
          <cell r="DJ86" t="str">
            <v>НКРЕ</v>
          </cell>
          <cell r="DL86">
            <v>40526</v>
          </cell>
          <cell r="DM86">
            <v>1731</v>
          </cell>
          <cell r="DO86" t="str">
            <v>Тариф на теплову енергію для населення</v>
          </cell>
          <cell r="DT86">
            <v>255.65</v>
          </cell>
        </row>
        <row r="87">
          <cell r="W87">
            <v>523.32000000000005</v>
          </cell>
          <cell r="AF87">
            <v>39868</v>
          </cell>
          <cell r="AG87">
            <v>18</v>
          </cell>
          <cell r="AH87">
            <v>482.00243399576198</v>
          </cell>
          <cell r="AM87">
            <v>34922</v>
          </cell>
          <cell r="AO87">
            <v>18275381.040000003</v>
          </cell>
          <cell r="AQ87">
            <v>16832489</v>
          </cell>
          <cell r="AU87">
            <v>0</v>
          </cell>
          <cell r="AW87">
            <v>0</v>
          </cell>
          <cell r="AY87">
            <v>13016311</v>
          </cell>
          <cell r="AZ87">
            <v>372.72524483133839</v>
          </cell>
          <cell r="BA87">
            <v>0</v>
          </cell>
          <cell r="BB87">
            <v>0</v>
          </cell>
          <cell r="BC87">
            <v>0</v>
          </cell>
          <cell r="BD87">
            <v>0</v>
          </cell>
          <cell r="BG87">
            <v>0</v>
          </cell>
          <cell r="BH87">
            <v>0</v>
          </cell>
          <cell r="BI87">
            <v>910550</v>
          </cell>
          <cell r="BJ87">
            <v>26.073821659698758</v>
          </cell>
          <cell r="BK87">
            <v>0</v>
          </cell>
          <cell r="BL87">
            <v>0</v>
          </cell>
          <cell r="BM87">
            <v>2082167</v>
          </cell>
          <cell r="BN87">
            <v>59.623360632266191</v>
          </cell>
          <cell r="BO87">
            <v>0</v>
          </cell>
          <cell r="BP87">
            <v>0</v>
          </cell>
          <cell r="BY87">
            <v>1954.06</v>
          </cell>
          <cell r="CF87">
            <v>6076</v>
          </cell>
          <cell r="CG87">
            <v>2142.25</v>
          </cell>
          <cell r="CJ87">
            <v>0</v>
          </cell>
          <cell r="CK87">
            <v>0</v>
          </cell>
          <cell r="CL87">
            <v>0</v>
          </cell>
          <cell r="CM87">
            <v>0</v>
          </cell>
          <cell r="CN87">
            <v>0</v>
          </cell>
          <cell r="CO87">
            <v>0</v>
          </cell>
          <cell r="CX87">
            <v>0</v>
          </cell>
          <cell r="CY87">
            <v>0</v>
          </cell>
          <cell r="DB87">
            <v>0</v>
          </cell>
          <cell r="DC87">
            <v>0</v>
          </cell>
          <cell r="DJ87" t="str">
            <v>НКРКП</v>
          </cell>
          <cell r="DL87">
            <v>40970</v>
          </cell>
          <cell r="DM87">
            <v>50</v>
          </cell>
          <cell r="DT87">
            <v>834.47</v>
          </cell>
        </row>
        <row r="88">
          <cell r="W88">
            <v>562.25</v>
          </cell>
          <cell r="AF88">
            <v>39868</v>
          </cell>
          <cell r="AG88">
            <v>18</v>
          </cell>
          <cell r="AH88">
            <v>482.00137241446919</v>
          </cell>
          <cell r="AM88">
            <v>10201</v>
          </cell>
          <cell r="AO88">
            <v>5735512.25</v>
          </cell>
          <cell r="AQ88">
            <v>4916896</v>
          </cell>
          <cell r="AU88">
            <v>0</v>
          </cell>
          <cell r="AW88">
            <v>0</v>
          </cell>
          <cell r="AY88">
            <v>3802279.5250000004</v>
          </cell>
          <cell r="AZ88">
            <v>372.7359597098324</v>
          </cell>
          <cell r="BA88">
            <v>0</v>
          </cell>
          <cell r="BB88">
            <v>0</v>
          </cell>
          <cell r="BC88">
            <v>0</v>
          </cell>
          <cell r="BD88">
            <v>0</v>
          </cell>
          <cell r="BG88">
            <v>0</v>
          </cell>
          <cell r="BH88">
            <v>0</v>
          </cell>
          <cell r="BI88">
            <v>265979</v>
          </cell>
          <cell r="BJ88">
            <v>26.073816292520341</v>
          </cell>
          <cell r="BK88">
            <v>0</v>
          </cell>
          <cell r="BL88">
            <v>0</v>
          </cell>
          <cell r="BM88">
            <v>608218</v>
          </cell>
          <cell r="BN88">
            <v>59.623370257817861</v>
          </cell>
          <cell r="BO88">
            <v>0</v>
          </cell>
          <cell r="BP88">
            <v>0</v>
          </cell>
          <cell r="BY88">
            <v>1954.06</v>
          </cell>
          <cell r="CF88">
            <v>1774.9</v>
          </cell>
          <cell r="CG88">
            <v>2142.25</v>
          </cell>
          <cell r="CJ88">
            <v>0</v>
          </cell>
          <cell r="CK88">
            <v>0</v>
          </cell>
          <cell r="CL88">
            <v>0</v>
          </cell>
          <cell r="CM88">
            <v>0</v>
          </cell>
          <cell r="CN88">
            <v>0</v>
          </cell>
          <cell r="CO88">
            <v>0</v>
          </cell>
          <cell r="CX88">
            <v>0</v>
          </cell>
          <cell r="CY88">
            <v>0</v>
          </cell>
          <cell r="DB88">
            <v>0</v>
          </cell>
          <cell r="DC88">
            <v>0</v>
          </cell>
          <cell r="DJ88" t="str">
            <v>НКРКП</v>
          </cell>
          <cell r="DL88">
            <v>40970</v>
          </cell>
          <cell r="DM88">
            <v>50</v>
          </cell>
          <cell r="DT88">
            <v>873.4</v>
          </cell>
        </row>
        <row r="89">
          <cell r="W89">
            <v>232.42</v>
          </cell>
          <cell r="AF89">
            <v>40344</v>
          </cell>
          <cell r="AG89" t="str">
            <v>припис 01-15/1907</v>
          </cell>
          <cell r="AH89">
            <v>232.42000000008787</v>
          </cell>
          <cell r="AM89">
            <v>34853.584028899997</v>
          </cell>
          <cell r="AO89">
            <v>8100669.9999969369</v>
          </cell>
          <cell r="AQ89">
            <v>8100670</v>
          </cell>
          <cell r="AU89">
            <v>0</v>
          </cell>
          <cell r="AW89">
            <v>0</v>
          </cell>
          <cell r="AY89">
            <v>4114420.1472000005</v>
          </cell>
          <cell r="AZ89">
            <v>118.04869604768318</v>
          </cell>
          <cell r="BA89">
            <v>0</v>
          </cell>
          <cell r="BB89">
            <v>0</v>
          </cell>
          <cell r="BC89">
            <v>0</v>
          </cell>
          <cell r="BD89">
            <v>0</v>
          </cell>
          <cell r="BG89">
            <v>829610</v>
          </cell>
          <cell r="BH89">
            <v>23.802717083904529</v>
          </cell>
          <cell r="BI89">
            <v>44380</v>
          </cell>
          <cell r="BJ89">
            <v>1.2733267248269464</v>
          </cell>
          <cell r="BK89">
            <v>0</v>
          </cell>
          <cell r="BL89">
            <v>0</v>
          </cell>
          <cell r="BM89">
            <v>2457230</v>
          </cell>
          <cell r="BN89">
            <v>70.501501307943158</v>
          </cell>
          <cell r="BO89">
            <v>0</v>
          </cell>
          <cell r="BP89">
            <v>0</v>
          </cell>
          <cell r="BY89">
            <v>2063.9899999999998</v>
          </cell>
          <cell r="CF89">
            <v>5656.96</v>
          </cell>
          <cell r="CG89">
            <v>727.32</v>
          </cell>
          <cell r="CJ89">
            <v>0</v>
          </cell>
          <cell r="CK89">
            <v>0</v>
          </cell>
          <cell r="CL89">
            <v>0</v>
          </cell>
          <cell r="CM89">
            <v>0</v>
          </cell>
          <cell r="CN89">
            <v>0</v>
          </cell>
          <cell r="CO89">
            <v>0</v>
          </cell>
          <cell r="CX89">
            <v>0</v>
          </cell>
          <cell r="CY89">
            <v>0</v>
          </cell>
          <cell r="DB89">
            <v>0</v>
          </cell>
          <cell r="DC89">
            <v>0</v>
          </cell>
          <cell r="DJ89" t="str">
            <v>НКРЕ</v>
          </cell>
          <cell r="DL89">
            <v>40526</v>
          </cell>
          <cell r="DM89" t="str">
            <v>№ 1725</v>
          </cell>
          <cell r="DO89" t="str">
            <v xml:space="preserve"> тариф на теплову енергію</v>
          </cell>
          <cell r="DT89">
            <v>255.66</v>
          </cell>
        </row>
        <row r="90">
          <cell r="W90">
            <v>538.37</v>
          </cell>
          <cell r="AF90">
            <v>40344</v>
          </cell>
          <cell r="AG90" t="str">
            <v>припис 01-15/1907</v>
          </cell>
          <cell r="AH90">
            <v>467.90343382234403</v>
          </cell>
          <cell r="AM90">
            <v>12406</v>
          </cell>
          <cell r="AO90">
            <v>6679018.2199999997</v>
          </cell>
          <cell r="AQ90">
            <v>5804810</v>
          </cell>
          <cell r="AU90">
            <v>0</v>
          </cell>
          <cell r="AW90">
            <v>0</v>
          </cell>
          <cell r="AY90">
            <v>4385880.6572000002</v>
          </cell>
          <cell r="AZ90">
            <v>353.52899058520075</v>
          </cell>
          <cell r="BA90">
            <v>0</v>
          </cell>
          <cell r="BB90">
            <v>0</v>
          </cell>
          <cell r="BC90">
            <v>0</v>
          </cell>
          <cell r="BD90">
            <v>0</v>
          </cell>
          <cell r="BG90">
            <v>295300</v>
          </cell>
          <cell r="BH90">
            <v>23.80299854908915</v>
          </cell>
          <cell r="BI90">
            <v>15800</v>
          </cell>
          <cell r="BJ90">
            <v>1.2735773013058198</v>
          </cell>
          <cell r="BK90">
            <v>0</v>
          </cell>
          <cell r="BL90">
            <v>0</v>
          </cell>
          <cell r="BM90">
            <v>874670</v>
          </cell>
          <cell r="BN90">
            <v>70.503788489440595</v>
          </cell>
          <cell r="BO90">
            <v>0</v>
          </cell>
          <cell r="BP90">
            <v>0</v>
          </cell>
          <cell r="BY90">
            <v>2063.9899999999998</v>
          </cell>
          <cell r="CF90">
            <v>2009.42</v>
          </cell>
          <cell r="CG90">
            <v>2182.66</v>
          </cell>
          <cell r="CJ90">
            <v>0</v>
          </cell>
          <cell r="CK90">
            <v>0</v>
          </cell>
          <cell r="CL90">
            <v>0</v>
          </cell>
          <cell r="CM90">
            <v>0</v>
          </cell>
          <cell r="CN90">
            <v>0</v>
          </cell>
          <cell r="CO90">
            <v>0</v>
          </cell>
          <cell r="CX90">
            <v>0</v>
          </cell>
          <cell r="CY90">
            <v>0</v>
          </cell>
          <cell r="DB90">
            <v>0</v>
          </cell>
          <cell r="DC90">
            <v>0</v>
          </cell>
          <cell r="DJ90" t="str">
            <v>НКРКП</v>
          </cell>
          <cell r="DL90">
            <v>41558</v>
          </cell>
          <cell r="DM90" t="str">
            <v>№ 201</v>
          </cell>
          <cell r="DT90">
            <v>792.55</v>
          </cell>
        </row>
        <row r="91">
          <cell r="W91">
            <v>585.34</v>
          </cell>
          <cell r="AF91">
            <v>40344</v>
          </cell>
          <cell r="AG91" t="str">
            <v>припис 01-15/1907</v>
          </cell>
          <cell r="AH91">
            <v>467.90140225612612</v>
          </cell>
          <cell r="AM91">
            <v>2298.98862199</v>
          </cell>
          <cell r="AO91">
            <v>1345689.9999956267</v>
          </cell>
          <cell r="AQ91">
            <v>1075700</v>
          </cell>
          <cell r="AU91">
            <v>0</v>
          </cell>
          <cell r="AW91">
            <v>0</v>
          </cell>
          <cell r="AY91">
            <v>812757.10419999994</v>
          </cell>
          <cell r="AZ91">
            <v>353.52811076397541</v>
          </cell>
          <cell r="BA91">
            <v>0</v>
          </cell>
          <cell r="BB91">
            <v>0</v>
          </cell>
          <cell r="BC91">
            <v>0</v>
          </cell>
          <cell r="BD91">
            <v>0</v>
          </cell>
          <cell r="BG91">
            <v>54720</v>
          </cell>
          <cell r="BH91">
            <v>23.801770690206581</v>
          </cell>
          <cell r="BI91">
            <v>2930</v>
          </cell>
          <cell r="BJ91">
            <v>1.2744734671473918</v>
          </cell>
          <cell r="BK91">
            <v>0</v>
          </cell>
          <cell r="BL91">
            <v>0</v>
          </cell>
          <cell r="BM91">
            <v>162070</v>
          </cell>
          <cell r="BN91">
            <v>70.496216662313245</v>
          </cell>
          <cell r="BO91">
            <v>0</v>
          </cell>
          <cell r="BP91">
            <v>0</v>
          </cell>
          <cell r="BY91">
            <v>2063.9899999999998</v>
          </cell>
          <cell r="CF91">
            <v>372.37</v>
          </cell>
          <cell r="CG91">
            <v>2182.66</v>
          </cell>
          <cell r="CJ91">
            <v>0</v>
          </cell>
          <cell r="CK91">
            <v>0</v>
          </cell>
          <cell r="CL91">
            <v>0</v>
          </cell>
          <cell r="CM91">
            <v>0</v>
          </cell>
          <cell r="CN91">
            <v>0</v>
          </cell>
          <cell r="CO91">
            <v>0</v>
          </cell>
          <cell r="CX91">
            <v>0</v>
          </cell>
          <cell r="CY91">
            <v>0</v>
          </cell>
          <cell r="DB91">
            <v>0</v>
          </cell>
          <cell r="DC91">
            <v>0</v>
          </cell>
          <cell r="DJ91" t="str">
            <v>НКРКП</v>
          </cell>
          <cell r="DL91">
            <v>41558</v>
          </cell>
          <cell r="DM91" t="str">
            <v>№ 201</v>
          </cell>
          <cell r="DT91">
            <v>839.52</v>
          </cell>
        </row>
        <row r="92">
          <cell r="W92">
            <v>239.52</v>
          </cell>
          <cell r="AF92">
            <v>39784</v>
          </cell>
          <cell r="AG92">
            <v>560</v>
          </cell>
          <cell r="AH92">
            <v>232.54016653449642</v>
          </cell>
          <cell r="AM92">
            <v>25220</v>
          </cell>
          <cell r="AO92">
            <v>6040694.4000000004</v>
          </cell>
          <cell r="AQ92">
            <v>5864663</v>
          </cell>
          <cell r="AU92">
            <v>0</v>
          </cell>
          <cell r="AW92">
            <v>0</v>
          </cell>
          <cell r="AY92">
            <v>2916989.9999974277</v>
          </cell>
          <cell r="AZ92">
            <v>115.66177636785994</v>
          </cell>
          <cell r="BA92">
            <v>0</v>
          </cell>
          <cell r="BB92">
            <v>0</v>
          </cell>
          <cell r="BC92">
            <v>0</v>
          </cell>
          <cell r="BD92">
            <v>0</v>
          </cell>
          <cell r="BG92">
            <v>0</v>
          </cell>
          <cell r="BH92">
            <v>0</v>
          </cell>
          <cell r="BI92">
            <v>594941</v>
          </cell>
          <cell r="BJ92">
            <v>23.590047581284693</v>
          </cell>
          <cell r="BK92">
            <v>0</v>
          </cell>
          <cell r="BL92">
            <v>0</v>
          </cell>
          <cell r="BM92">
            <v>1960976</v>
          </cell>
          <cell r="BN92">
            <v>77.754797779540041</v>
          </cell>
          <cell r="BO92">
            <v>0</v>
          </cell>
          <cell r="BP92">
            <v>0</v>
          </cell>
          <cell r="BY92">
            <v>1480.39</v>
          </cell>
          <cell r="CF92">
            <v>4010.6005609600002</v>
          </cell>
          <cell r="CG92">
            <v>727.32</v>
          </cell>
          <cell r="CJ92">
            <v>0</v>
          </cell>
          <cell r="CK92">
            <v>0</v>
          </cell>
          <cell r="CL92">
            <v>0</v>
          </cell>
          <cell r="CM92">
            <v>0</v>
          </cell>
          <cell r="CN92">
            <v>0</v>
          </cell>
          <cell r="CO92">
            <v>0</v>
          </cell>
          <cell r="CX92">
            <v>0</v>
          </cell>
          <cell r="CY92">
            <v>0</v>
          </cell>
          <cell r="DB92">
            <v>0</v>
          </cell>
          <cell r="DC92">
            <v>0</v>
          </cell>
          <cell r="DJ92" t="str">
            <v>НКРЕ</v>
          </cell>
          <cell r="DL92">
            <v>40526</v>
          </cell>
          <cell r="DM92" t="str">
            <v>№ 1708</v>
          </cell>
          <cell r="DO92" t="str">
            <v>тариф на теплову енергію</v>
          </cell>
          <cell r="DT92">
            <v>263.47000000000003</v>
          </cell>
        </row>
        <row r="93">
          <cell r="W93">
            <v>526.16</v>
          </cell>
          <cell r="AF93">
            <v>39857</v>
          </cell>
          <cell r="AG93">
            <v>49</v>
          </cell>
          <cell r="AH93">
            <v>457.53057553956836</v>
          </cell>
          <cell r="AM93">
            <v>5560</v>
          </cell>
          <cell r="AO93">
            <v>2925449.5999999996</v>
          </cell>
          <cell r="AQ93">
            <v>2543870</v>
          </cell>
          <cell r="AU93">
            <v>0</v>
          </cell>
          <cell r="AW93">
            <v>0</v>
          </cell>
          <cell r="AY93">
            <v>1894026.9997825001</v>
          </cell>
          <cell r="AZ93">
            <v>340.65233809037773</v>
          </cell>
          <cell r="BA93">
            <v>0</v>
          </cell>
          <cell r="BB93">
            <v>0</v>
          </cell>
          <cell r="BC93">
            <v>0</v>
          </cell>
          <cell r="BD93">
            <v>0</v>
          </cell>
          <cell r="BG93">
            <v>0</v>
          </cell>
          <cell r="BH93">
            <v>0</v>
          </cell>
          <cell r="BI93">
            <v>131160</v>
          </cell>
          <cell r="BJ93">
            <v>23.589928057553958</v>
          </cell>
          <cell r="BK93">
            <v>0</v>
          </cell>
          <cell r="BL93">
            <v>0</v>
          </cell>
          <cell r="BM93">
            <v>432317</v>
          </cell>
          <cell r="BN93">
            <v>77.754856115107913</v>
          </cell>
          <cell r="BO93">
            <v>0</v>
          </cell>
          <cell r="BP93">
            <v>0</v>
          </cell>
          <cell r="BY93">
            <v>1480.39</v>
          </cell>
          <cell r="CF93">
            <v>884.12977000000001</v>
          </cell>
          <cell r="CG93">
            <v>2142.25</v>
          </cell>
          <cell r="CJ93">
            <v>0</v>
          </cell>
          <cell r="CK93">
            <v>0</v>
          </cell>
          <cell r="CL93">
            <v>0</v>
          </cell>
          <cell r="CM93">
            <v>0</v>
          </cell>
          <cell r="CN93">
            <v>0</v>
          </cell>
          <cell r="CO93">
            <v>0</v>
          </cell>
          <cell r="CX93">
            <v>0</v>
          </cell>
          <cell r="CY93">
            <v>0</v>
          </cell>
          <cell r="DB93">
            <v>0</v>
          </cell>
          <cell r="DC93">
            <v>0</v>
          </cell>
          <cell r="DJ93" t="str">
            <v>НКРКП</v>
          </cell>
          <cell r="DL93">
            <v>40816</v>
          </cell>
          <cell r="DM93" t="str">
            <v>№ 73</v>
          </cell>
          <cell r="DT93">
            <v>782.12</v>
          </cell>
        </row>
        <row r="94">
          <cell r="W94">
            <v>571.91999999999996</v>
          </cell>
          <cell r="AF94">
            <v>39857</v>
          </cell>
          <cell r="AG94">
            <v>49</v>
          </cell>
          <cell r="AH94">
            <v>457.53034482758619</v>
          </cell>
          <cell r="AM94">
            <v>1450</v>
          </cell>
          <cell r="AO94">
            <v>829283.99999999988</v>
          </cell>
          <cell r="AQ94">
            <v>663419</v>
          </cell>
          <cell r="AU94">
            <v>0</v>
          </cell>
          <cell r="AW94">
            <v>0</v>
          </cell>
          <cell r="AY94">
            <v>493938.58249999996</v>
          </cell>
          <cell r="AZ94">
            <v>340.64729827586206</v>
          </cell>
          <cell r="BA94">
            <v>0</v>
          </cell>
          <cell r="BB94">
            <v>0</v>
          </cell>
          <cell r="BC94">
            <v>0</v>
          </cell>
          <cell r="BD94">
            <v>0</v>
          </cell>
          <cell r="BG94">
            <v>0</v>
          </cell>
          <cell r="BH94">
            <v>0</v>
          </cell>
          <cell r="BI94">
            <v>34207</v>
          </cell>
          <cell r="BJ94">
            <v>23.591034482758619</v>
          </cell>
          <cell r="BK94">
            <v>0</v>
          </cell>
          <cell r="BL94">
            <v>0</v>
          </cell>
          <cell r="BM94">
            <v>112746</v>
          </cell>
          <cell r="BN94">
            <v>77.755862068965513</v>
          </cell>
          <cell r="BO94">
            <v>0</v>
          </cell>
          <cell r="BP94">
            <v>0</v>
          </cell>
          <cell r="BY94">
            <v>1480.39</v>
          </cell>
          <cell r="CF94">
            <v>230.57</v>
          </cell>
          <cell r="CG94">
            <v>2142.25</v>
          </cell>
          <cell r="CJ94">
            <v>0</v>
          </cell>
          <cell r="CK94">
            <v>0</v>
          </cell>
          <cell r="CL94">
            <v>0</v>
          </cell>
          <cell r="CM94">
            <v>0</v>
          </cell>
          <cell r="CN94">
            <v>0</v>
          </cell>
          <cell r="CO94">
            <v>0</v>
          </cell>
          <cell r="CX94">
            <v>0</v>
          </cell>
          <cell r="CY94">
            <v>0</v>
          </cell>
          <cell r="DB94">
            <v>0</v>
          </cell>
          <cell r="DC94">
            <v>0</v>
          </cell>
          <cell r="DJ94" t="str">
            <v>НКРКП</v>
          </cell>
          <cell r="DL94">
            <v>40816</v>
          </cell>
          <cell r="DM94" t="str">
            <v>№ 73</v>
          </cell>
          <cell r="DT94">
            <v>827.88</v>
          </cell>
        </row>
        <row r="95">
          <cell r="W95">
            <v>223.46</v>
          </cell>
          <cell r="AF95">
            <v>39974</v>
          </cell>
          <cell r="AG95">
            <v>127</v>
          </cell>
          <cell r="AH95">
            <v>222.55789822383741</v>
          </cell>
          <cell r="AM95">
            <v>102637</v>
          </cell>
          <cell r="AO95">
            <v>22935264.02</v>
          </cell>
          <cell r="AQ95">
            <v>22842675</v>
          </cell>
          <cell r="AU95">
            <v>0</v>
          </cell>
          <cell r="AW95">
            <v>0</v>
          </cell>
          <cell r="AY95">
            <v>12209375.376</v>
          </cell>
          <cell r="AZ95">
            <v>118.95686132681197</v>
          </cell>
          <cell r="BA95">
            <v>0</v>
          </cell>
          <cell r="BB95">
            <v>0</v>
          </cell>
          <cell r="BC95">
            <v>0</v>
          </cell>
          <cell r="BD95">
            <v>0</v>
          </cell>
          <cell r="BG95">
            <v>0</v>
          </cell>
          <cell r="BH95">
            <v>0</v>
          </cell>
          <cell r="BI95">
            <v>2076000</v>
          </cell>
          <cell r="BJ95">
            <v>20.226623927043853</v>
          </cell>
          <cell r="BK95">
            <v>0</v>
          </cell>
          <cell r="BL95">
            <v>0</v>
          </cell>
          <cell r="BM95">
            <v>4820300</v>
          </cell>
          <cell r="BN95">
            <v>46.96454494967702</v>
          </cell>
          <cell r="BO95">
            <v>0</v>
          </cell>
          <cell r="BP95">
            <v>0</v>
          </cell>
          <cell r="BY95">
            <v>1943</v>
          </cell>
          <cell r="CF95">
            <v>16786.8</v>
          </cell>
          <cell r="CG95">
            <v>727.32</v>
          </cell>
          <cell r="CJ95">
            <v>0</v>
          </cell>
          <cell r="CK95">
            <v>0</v>
          </cell>
          <cell r="CL95">
            <v>0</v>
          </cell>
          <cell r="CM95">
            <v>0</v>
          </cell>
          <cell r="CN95">
            <v>0</v>
          </cell>
          <cell r="CO95">
            <v>0</v>
          </cell>
          <cell r="CX95">
            <v>0</v>
          </cell>
          <cell r="CY95">
            <v>0</v>
          </cell>
          <cell r="DB95">
            <v>0</v>
          </cell>
          <cell r="DC95">
            <v>0</v>
          </cell>
          <cell r="DJ95" t="str">
            <v>НКРКП</v>
          </cell>
          <cell r="DL95">
            <v>41243</v>
          </cell>
          <cell r="DM95">
            <v>372</v>
          </cell>
          <cell r="DO95" t="str">
            <v>Тариф на теплову енергію</v>
          </cell>
          <cell r="DT95">
            <v>245.8</v>
          </cell>
        </row>
        <row r="96">
          <cell r="W96">
            <v>518.54</v>
          </cell>
          <cell r="AF96">
            <v>39974</v>
          </cell>
          <cell r="AG96">
            <v>128</v>
          </cell>
          <cell r="AH96">
            <v>455.8217717838973</v>
          </cell>
          <cell r="AM96">
            <v>12383</v>
          </cell>
          <cell r="AO96">
            <v>6421080.8199999994</v>
          </cell>
          <cell r="AQ96">
            <v>5644441</v>
          </cell>
          <cell r="AU96">
            <v>0</v>
          </cell>
          <cell r="AW96">
            <v>0</v>
          </cell>
          <cell r="AY96">
            <v>4420584.9512</v>
          </cell>
          <cell r="AZ96">
            <v>356.98820570136479</v>
          </cell>
          <cell r="BA96">
            <v>0</v>
          </cell>
          <cell r="BB96">
            <v>0</v>
          </cell>
          <cell r="BC96">
            <v>0</v>
          </cell>
          <cell r="BD96">
            <v>0</v>
          </cell>
          <cell r="BG96">
            <v>0</v>
          </cell>
          <cell r="BH96">
            <v>0</v>
          </cell>
          <cell r="BI96">
            <v>250500</v>
          </cell>
          <cell r="BJ96">
            <v>20.229346684971333</v>
          </cell>
          <cell r="BK96">
            <v>0</v>
          </cell>
          <cell r="BL96">
            <v>0</v>
          </cell>
          <cell r="BM96">
            <v>581600</v>
          </cell>
          <cell r="BN96">
            <v>46.967616894129051</v>
          </cell>
          <cell r="BO96">
            <v>0</v>
          </cell>
          <cell r="BP96">
            <v>0</v>
          </cell>
          <cell r="BY96">
            <v>1943</v>
          </cell>
          <cell r="CF96">
            <v>2025.32</v>
          </cell>
          <cell r="CG96">
            <v>2182.66</v>
          </cell>
          <cell r="CJ96">
            <v>0</v>
          </cell>
          <cell r="CK96">
            <v>0</v>
          </cell>
          <cell r="CL96">
            <v>0</v>
          </cell>
          <cell r="CM96">
            <v>0</v>
          </cell>
          <cell r="CN96">
            <v>0</v>
          </cell>
          <cell r="CO96">
            <v>0</v>
          </cell>
          <cell r="CX96">
            <v>0</v>
          </cell>
          <cell r="CY96">
            <v>0</v>
          </cell>
          <cell r="DB96">
            <v>0</v>
          </cell>
          <cell r="DC96">
            <v>0</v>
          </cell>
          <cell r="DJ96" t="str">
            <v>НКРКП</v>
          </cell>
          <cell r="DL96">
            <v>41243</v>
          </cell>
          <cell r="DM96">
            <v>372</v>
          </cell>
          <cell r="DT96">
            <v>775.2</v>
          </cell>
        </row>
        <row r="97">
          <cell r="W97">
            <v>554.66</v>
          </cell>
          <cell r="AF97">
            <v>39974</v>
          </cell>
          <cell r="AG97">
            <v>129</v>
          </cell>
          <cell r="AH97">
            <v>455.81497035573125</v>
          </cell>
          <cell r="AM97">
            <v>4048</v>
          </cell>
          <cell r="AO97">
            <v>2245263.6799999997</v>
          </cell>
          <cell r="AQ97">
            <v>1845139</v>
          </cell>
          <cell r="AU97">
            <v>0</v>
          </cell>
          <cell r="AW97">
            <v>0</v>
          </cell>
          <cell r="AY97">
            <v>1445095.5327999999</v>
          </cell>
          <cell r="AZ97">
            <v>356.9900031620553</v>
          </cell>
          <cell r="BA97">
            <v>0</v>
          </cell>
          <cell r="BB97">
            <v>0</v>
          </cell>
          <cell r="BC97">
            <v>0</v>
          </cell>
          <cell r="BD97">
            <v>0</v>
          </cell>
          <cell r="BG97">
            <v>0</v>
          </cell>
          <cell r="BH97">
            <v>0</v>
          </cell>
          <cell r="BI97">
            <v>81800</v>
          </cell>
          <cell r="BJ97">
            <v>20.207509881422926</v>
          </cell>
          <cell r="BK97">
            <v>0</v>
          </cell>
          <cell r="BL97">
            <v>0</v>
          </cell>
          <cell r="BM97">
            <v>190200</v>
          </cell>
          <cell r="BN97">
            <v>46.98616600790514</v>
          </cell>
          <cell r="BO97">
            <v>0</v>
          </cell>
          <cell r="BP97">
            <v>0</v>
          </cell>
          <cell r="BY97">
            <v>1943</v>
          </cell>
          <cell r="CF97">
            <v>662.08</v>
          </cell>
          <cell r="CG97">
            <v>2182.66</v>
          </cell>
          <cell r="CJ97">
            <v>0</v>
          </cell>
          <cell r="CK97">
            <v>0</v>
          </cell>
          <cell r="CL97">
            <v>0</v>
          </cell>
          <cell r="CM97">
            <v>0</v>
          </cell>
          <cell r="CN97">
            <v>0</v>
          </cell>
          <cell r="CO97">
            <v>0</v>
          </cell>
          <cell r="CX97">
            <v>0</v>
          </cell>
          <cell r="CY97">
            <v>0</v>
          </cell>
          <cell r="DB97">
            <v>0</v>
          </cell>
          <cell r="DC97">
            <v>0</v>
          </cell>
          <cell r="DJ97" t="str">
            <v>НКРКП</v>
          </cell>
          <cell r="DL97">
            <v>41243</v>
          </cell>
          <cell r="DM97">
            <v>372</v>
          </cell>
          <cell r="DT97">
            <v>811.33</v>
          </cell>
        </row>
        <row r="98">
          <cell r="W98">
            <v>238.76</v>
          </cell>
          <cell r="AF98">
            <v>39710</v>
          </cell>
          <cell r="AG98">
            <v>222</v>
          </cell>
          <cell r="AH98">
            <v>238.76000055914602</v>
          </cell>
          <cell r="AM98">
            <v>38630.339999999997</v>
          </cell>
          <cell r="AO98">
            <v>9223379.9783999994</v>
          </cell>
          <cell r="AQ98">
            <v>9223380</v>
          </cell>
          <cell r="AU98">
            <v>0</v>
          </cell>
          <cell r="AW98">
            <v>0</v>
          </cell>
          <cell r="AY98">
            <v>4457699.9336640006</v>
          </cell>
          <cell r="AZ98">
            <v>115.39375355391645</v>
          </cell>
          <cell r="BA98">
            <v>0</v>
          </cell>
          <cell r="BB98">
            <v>0</v>
          </cell>
          <cell r="BC98">
            <v>0</v>
          </cell>
          <cell r="BD98">
            <v>0</v>
          </cell>
          <cell r="BG98">
            <v>0</v>
          </cell>
          <cell r="BH98">
            <v>0</v>
          </cell>
          <cell r="BI98">
            <v>994950</v>
          </cell>
          <cell r="BJ98">
            <v>25.755662518114004</v>
          </cell>
          <cell r="BK98">
            <v>0</v>
          </cell>
          <cell r="BL98">
            <v>0</v>
          </cell>
          <cell r="BM98">
            <v>2391860</v>
          </cell>
          <cell r="BN98">
            <v>61.916617870823821</v>
          </cell>
          <cell r="BO98">
            <v>0</v>
          </cell>
          <cell r="BP98">
            <v>0</v>
          </cell>
          <cell r="BY98">
            <v>2249.4</v>
          </cell>
          <cell r="CF98">
            <v>6183.0059000000001</v>
          </cell>
          <cell r="CG98">
            <v>720.96</v>
          </cell>
          <cell r="CJ98">
            <v>0</v>
          </cell>
          <cell r="CK98">
            <v>0</v>
          </cell>
          <cell r="CL98">
            <v>0</v>
          </cell>
          <cell r="CM98">
            <v>0</v>
          </cell>
          <cell r="CN98">
            <v>0</v>
          </cell>
          <cell r="CO98">
            <v>0</v>
          </cell>
          <cell r="CX98">
            <v>0</v>
          </cell>
          <cell r="CY98">
            <v>0</v>
          </cell>
          <cell r="DB98">
            <v>0</v>
          </cell>
          <cell r="DC98">
            <v>0</v>
          </cell>
          <cell r="DJ98" t="str">
            <v>НКРЕ</v>
          </cell>
          <cell r="DL98">
            <v>40526</v>
          </cell>
          <cell r="DM98" t="str">
            <v>№ 1795</v>
          </cell>
          <cell r="DO98" t="str">
            <v>Тариф на теплову енергію</v>
          </cell>
          <cell r="DT98">
            <v>262.64</v>
          </cell>
        </row>
        <row r="99">
          <cell r="W99">
            <v>583.08000000000004</v>
          </cell>
          <cell r="AF99">
            <v>39856</v>
          </cell>
          <cell r="AG99">
            <v>90</v>
          </cell>
          <cell r="AH99">
            <v>429.78065241844769</v>
          </cell>
          <cell r="AM99">
            <v>8890</v>
          </cell>
          <cell r="AO99">
            <v>5183581.2</v>
          </cell>
          <cell r="AQ99">
            <v>3820750</v>
          </cell>
          <cell r="AU99">
            <v>0</v>
          </cell>
          <cell r="AW99">
            <v>0</v>
          </cell>
          <cell r="AY99">
            <v>2690439.9926250004</v>
          </cell>
          <cell r="AZ99">
            <v>302.63666958661423</v>
          </cell>
          <cell r="BA99">
            <v>0</v>
          </cell>
          <cell r="BB99">
            <v>0</v>
          </cell>
          <cell r="BC99">
            <v>0</v>
          </cell>
          <cell r="BD99">
            <v>0</v>
          </cell>
          <cell r="BG99">
            <v>0</v>
          </cell>
          <cell r="BH99">
            <v>0</v>
          </cell>
          <cell r="BI99">
            <v>262360</v>
          </cell>
          <cell r="BJ99">
            <v>29.511811023622048</v>
          </cell>
          <cell r="BK99">
            <v>0</v>
          </cell>
          <cell r="BL99">
            <v>0</v>
          </cell>
          <cell r="BM99">
            <v>550470</v>
          </cell>
          <cell r="BN99">
            <v>61.920134983127106</v>
          </cell>
          <cell r="BO99">
            <v>0</v>
          </cell>
          <cell r="BP99">
            <v>0</v>
          </cell>
          <cell r="BY99">
            <v>2249.4</v>
          </cell>
          <cell r="CF99">
            <v>1255.8945000000001</v>
          </cell>
          <cell r="CG99">
            <v>2142.25</v>
          </cell>
          <cell r="CJ99">
            <v>0</v>
          </cell>
          <cell r="CK99">
            <v>0</v>
          </cell>
          <cell r="CL99">
            <v>0</v>
          </cell>
          <cell r="CM99">
            <v>0</v>
          </cell>
          <cell r="CN99">
            <v>0</v>
          </cell>
          <cell r="CO99">
            <v>0</v>
          </cell>
          <cell r="CX99">
            <v>0</v>
          </cell>
          <cell r="CY99">
            <v>0</v>
          </cell>
          <cell r="DB99">
            <v>0</v>
          </cell>
          <cell r="DC99">
            <v>0</v>
          </cell>
          <cell r="DJ99" t="str">
            <v>НКРКП</v>
          </cell>
          <cell r="DL99">
            <v>40816</v>
          </cell>
          <cell r="DM99" t="str">
            <v>№ 59</v>
          </cell>
          <cell r="DT99">
            <v>848.15</v>
          </cell>
        </row>
        <row r="100">
          <cell r="W100">
            <v>583.08000000000004</v>
          </cell>
          <cell r="AF100">
            <v>39856</v>
          </cell>
          <cell r="AG100">
            <v>91</v>
          </cell>
          <cell r="AH100">
            <v>429.78160919540232</v>
          </cell>
          <cell r="AM100">
            <v>870</v>
          </cell>
          <cell r="AO100">
            <v>507279.60000000003</v>
          </cell>
          <cell r="AQ100">
            <v>373910</v>
          </cell>
          <cell r="AU100">
            <v>0</v>
          </cell>
          <cell r="AW100">
            <v>0</v>
          </cell>
          <cell r="AY100">
            <v>263292.80780000001</v>
          </cell>
          <cell r="AZ100">
            <v>302.6354112643678</v>
          </cell>
          <cell r="BA100">
            <v>0</v>
          </cell>
          <cell r="BB100">
            <v>0</v>
          </cell>
          <cell r="BC100">
            <v>0</v>
          </cell>
          <cell r="BD100">
            <v>0</v>
          </cell>
          <cell r="BG100">
            <v>0</v>
          </cell>
          <cell r="BH100">
            <v>0</v>
          </cell>
          <cell r="BI100">
            <v>25670</v>
          </cell>
          <cell r="BJ100">
            <v>29.505747126436781</v>
          </cell>
          <cell r="BK100">
            <v>0</v>
          </cell>
          <cell r="BL100">
            <v>0</v>
          </cell>
          <cell r="BM100">
            <v>53870</v>
          </cell>
          <cell r="BN100">
            <v>61.919540229885058</v>
          </cell>
          <cell r="BO100">
            <v>0</v>
          </cell>
          <cell r="BP100">
            <v>0</v>
          </cell>
          <cell r="BY100">
            <v>2249.4</v>
          </cell>
          <cell r="CF100">
            <v>122.90479999999999</v>
          </cell>
          <cell r="CG100">
            <v>2142.25</v>
          </cell>
          <cell r="CJ100">
            <v>0</v>
          </cell>
          <cell r="CK100">
            <v>0</v>
          </cell>
          <cell r="CL100">
            <v>0</v>
          </cell>
          <cell r="CM100">
            <v>0</v>
          </cell>
          <cell r="CN100">
            <v>0</v>
          </cell>
          <cell r="CO100">
            <v>0</v>
          </cell>
          <cell r="CX100">
            <v>0</v>
          </cell>
          <cell r="CY100">
            <v>0</v>
          </cell>
          <cell r="DB100">
            <v>0</v>
          </cell>
          <cell r="DC100">
            <v>0</v>
          </cell>
          <cell r="DJ100" t="str">
            <v>НКРКП</v>
          </cell>
          <cell r="DL100">
            <v>40816</v>
          </cell>
          <cell r="DM100" t="str">
            <v>№ 59</v>
          </cell>
          <cell r="DT100">
            <v>848.15</v>
          </cell>
        </row>
        <row r="101">
          <cell r="W101">
            <v>272.67</v>
          </cell>
          <cell r="AF101">
            <v>40091</v>
          </cell>
          <cell r="AG101">
            <v>443</v>
          </cell>
          <cell r="AH101">
            <v>259.18999059810517</v>
          </cell>
          <cell r="AM101">
            <v>69135</v>
          </cell>
          <cell r="AO101">
            <v>18851040.449999999</v>
          </cell>
          <cell r="AQ101">
            <v>17919100</v>
          </cell>
          <cell r="AU101">
            <v>0</v>
          </cell>
          <cell r="AW101">
            <v>0</v>
          </cell>
          <cell r="AY101">
            <v>7869602.4000000004</v>
          </cell>
          <cell r="AZ101">
            <v>113.82949880668258</v>
          </cell>
          <cell r="BA101">
            <v>0</v>
          </cell>
          <cell r="BB101">
            <v>0</v>
          </cell>
          <cell r="BC101">
            <v>0</v>
          </cell>
          <cell r="BD101">
            <v>0</v>
          </cell>
          <cell r="BG101">
            <v>0</v>
          </cell>
          <cell r="BH101">
            <v>0</v>
          </cell>
          <cell r="BI101">
            <v>1519683</v>
          </cell>
          <cell r="BJ101">
            <v>21.981384248210023</v>
          </cell>
          <cell r="BK101">
            <v>0</v>
          </cell>
          <cell r="BL101">
            <v>0</v>
          </cell>
          <cell r="BM101">
            <v>6535567</v>
          </cell>
          <cell r="BN101">
            <v>94.533405655601356</v>
          </cell>
          <cell r="BO101">
            <v>0</v>
          </cell>
          <cell r="BP101">
            <v>0</v>
          </cell>
          <cell r="BY101">
            <v>2309.48</v>
          </cell>
          <cell r="CF101">
            <v>10820</v>
          </cell>
          <cell r="CG101">
            <v>727.32</v>
          </cell>
          <cell r="CJ101">
            <v>0</v>
          </cell>
          <cell r="CK101">
            <v>0</v>
          </cell>
          <cell r="CL101">
            <v>0</v>
          </cell>
          <cell r="CM101">
            <v>0</v>
          </cell>
          <cell r="CN101">
            <v>0</v>
          </cell>
          <cell r="CO101">
            <v>0</v>
          </cell>
          <cell r="CX101">
            <v>0</v>
          </cell>
          <cell r="CY101">
            <v>0</v>
          </cell>
          <cell r="DB101">
            <v>0</v>
          </cell>
          <cell r="DC101">
            <v>0</v>
          </cell>
          <cell r="DJ101" t="str">
            <v>НКРЕ</v>
          </cell>
          <cell r="DL101">
            <v>40526</v>
          </cell>
          <cell r="DM101" t="str">
            <v>№ 1798</v>
          </cell>
          <cell r="DO101" t="str">
            <v>Тариф на теплову енергію</v>
          </cell>
          <cell r="DT101">
            <v>299.94</v>
          </cell>
        </row>
        <row r="102">
          <cell r="W102">
            <v>555.5</v>
          </cell>
          <cell r="AF102">
            <v>40091</v>
          </cell>
          <cell r="AG102">
            <v>444</v>
          </cell>
          <cell r="AH102">
            <v>483.06002670977716</v>
          </cell>
          <cell r="AM102">
            <v>14227</v>
          </cell>
          <cell r="AO102">
            <v>7903098.5</v>
          </cell>
          <cell r="AQ102">
            <v>6872495</v>
          </cell>
          <cell r="AU102">
            <v>0</v>
          </cell>
          <cell r="AW102">
            <v>0</v>
          </cell>
          <cell r="AY102">
            <v>4838937.7943259999</v>
          </cell>
          <cell r="AZ102">
            <v>340.1235534073241</v>
          </cell>
          <cell r="BA102">
            <v>0</v>
          </cell>
          <cell r="BB102">
            <v>0</v>
          </cell>
          <cell r="BC102">
            <v>0</v>
          </cell>
          <cell r="BD102">
            <v>0</v>
          </cell>
          <cell r="BG102">
            <v>0</v>
          </cell>
          <cell r="BH102">
            <v>0</v>
          </cell>
          <cell r="BI102">
            <v>312729</v>
          </cell>
          <cell r="BJ102">
            <v>21.981373444858367</v>
          </cell>
          <cell r="BK102">
            <v>0</v>
          </cell>
          <cell r="BL102">
            <v>0</v>
          </cell>
          <cell r="BM102">
            <v>1335517</v>
          </cell>
          <cell r="BN102">
            <v>93.872003936177691</v>
          </cell>
          <cell r="BO102">
            <v>0</v>
          </cell>
          <cell r="BP102">
            <v>0</v>
          </cell>
          <cell r="BY102">
            <v>2309.48</v>
          </cell>
          <cell r="CF102">
            <v>2216.9911000000002</v>
          </cell>
          <cell r="CG102">
            <v>2182.66</v>
          </cell>
          <cell r="CJ102">
            <v>0</v>
          </cell>
          <cell r="CK102">
            <v>0</v>
          </cell>
          <cell r="CL102">
            <v>0</v>
          </cell>
          <cell r="CM102">
            <v>0</v>
          </cell>
          <cell r="CN102">
            <v>0</v>
          </cell>
          <cell r="CO102">
            <v>0</v>
          </cell>
          <cell r="CX102">
            <v>0</v>
          </cell>
          <cell r="CY102">
            <v>0</v>
          </cell>
          <cell r="DB102">
            <v>0</v>
          </cell>
          <cell r="DC102">
            <v>0</v>
          </cell>
          <cell r="DJ102" t="str">
            <v>НКРКП</v>
          </cell>
          <cell r="DL102">
            <v>40816</v>
          </cell>
          <cell r="DM102" t="str">
            <v>№ 57</v>
          </cell>
          <cell r="DT102">
            <v>798.08</v>
          </cell>
        </row>
        <row r="103">
          <cell r="W103">
            <v>724.58</v>
          </cell>
          <cell r="AF103">
            <v>40091</v>
          </cell>
          <cell r="AG103">
            <v>445</v>
          </cell>
          <cell r="AH103">
            <v>483.06002928257686</v>
          </cell>
          <cell r="AM103">
            <v>2049</v>
          </cell>
          <cell r="AO103">
            <v>1484664.4200000002</v>
          </cell>
          <cell r="AQ103">
            <v>989790</v>
          </cell>
          <cell r="AU103">
            <v>0</v>
          </cell>
          <cell r="AW103">
            <v>0</v>
          </cell>
          <cell r="AY103">
            <v>696911.98816800001</v>
          </cell>
          <cell r="AZ103">
            <v>340.12298104831626</v>
          </cell>
          <cell r="BA103">
            <v>0</v>
          </cell>
          <cell r="BB103">
            <v>0</v>
          </cell>
          <cell r="BC103">
            <v>0</v>
          </cell>
          <cell r="BD103">
            <v>0</v>
          </cell>
          <cell r="BG103">
            <v>0</v>
          </cell>
          <cell r="BH103">
            <v>0</v>
          </cell>
          <cell r="BI103">
            <v>45041</v>
          </cell>
          <cell r="BJ103">
            <v>21.981942410932163</v>
          </cell>
          <cell r="BK103">
            <v>0</v>
          </cell>
          <cell r="BL103">
            <v>0</v>
          </cell>
          <cell r="BM103">
            <v>192344</v>
          </cell>
          <cell r="BN103">
            <v>93.872132747681789</v>
          </cell>
          <cell r="BO103">
            <v>0</v>
          </cell>
          <cell r="BP103">
            <v>0</v>
          </cell>
          <cell r="BY103">
            <v>2309.48</v>
          </cell>
          <cell r="CF103">
            <v>319.29480000000001</v>
          </cell>
          <cell r="CG103">
            <v>2182.66</v>
          </cell>
          <cell r="CJ103">
            <v>0</v>
          </cell>
          <cell r="CK103">
            <v>0</v>
          </cell>
          <cell r="CL103">
            <v>0</v>
          </cell>
          <cell r="CM103">
            <v>0</v>
          </cell>
          <cell r="CN103">
            <v>0</v>
          </cell>
          <cell r="CO103">
            <v>0</v>
          </cell>
          <cell r="CX103">
            <v>0</v>
          </cell>
          <cell r="CY103">
            <v>0</v>
          </cell>
          <cell r="DB103">
            <v>0</v>
          </cell>
          <cell r="DC103">
            <v>0</v>
          </cell>
          <cell r="DJ103" t="str">
            <v>НКРКП</v>
          </cell>
          <cell r="DL103">
            <v>40816</v>
          </cell>
          <cell r="DM103" t="str">
            <v>№ 57</v>
          </cell>
          <cell r="DT103">
            <v>967.16</v>
          </cell>
        </row>
        <row r="104">
          <cell r="W104">
            <v>199.83</v>
          </cell>
          <cell r="AF104">
            <v>39758</v>
          </cell>
          <cell r="AG104">
            <v>431</v>
          </cell>
          <cell r="AH104">
            <v>199.83018429845083</v>
          </cell>
          <cell r="AM104">
            <v>192090.6</v>
          </cell>
          <cell r="AO104">
            <v>38385464.598000005</v>
          </cell>
          <cell r="AQ104">
            <v>38385500</v>
          </cell>
          <cell r="AU104">
            <v>0</v>
          </cell>
          <cell r="AW104">
            <v>0</v>
          </cell>
          <cell r="AY104">
            <v>22326499.983257998</v>
          </cell>
          <cell r="AZ104">
            <v>116.22900851607521</v>
          </cell>
          <cell r="BA104">
            <v>0</v>
          </cell>
          <cell r="BB104">
            <v>0</v>
          </cell>
          <cell r="BC104">
            <v>0</v>
          </cell>
          <cell r="BD104">
            <v>0</v>
          </cell>
          <cell r="BG104">
            <v>1249400</v>
          </cell>
          <cell r="BH104">
            <v>6.5042224866807636</v>
          </cell>
          <cell r="BI104">
            <v>2356500</v>
          </cell>
          <cell r="BJ104">
            <v>12.267648703268145</v>
          </cell>
          <cell r="BK104">
            <v>0</v>
          </cell>
          <cell r="BL104">
            <v>0</v>
          </cell>
          <cell r="BM104">
            <v>8053000</v>
          </cell>
          <cell r="BN104">
            <v>41.922925952649429</v>
          </cell>
          <cell r="BO104">
            <v>0</v>
          </cell>
          <cell r="BP104">
            <v>0</v>
          </cell>
          <cell r="BY104">
            <v>1697.14</v>
          </cell>
          <cell r="CF104">
            <v>30974.181799999998</v>
          </cell>
          <cell r="CG104">
            <v>720.81</v>
          </cell>
          <cell r="CJ104">
            <v>0</v>
          </cell>
          <cell r="CK104">
            <v>0</v>
          </cell>
          <cell r="CL104">
            <v>0</v>
          </cell>
          <cell r="CM104">
            <v>0</v>
          </cell>
          <cell r="CN104">
            <v>0</v>
          </cell>
          <cell r="CO104">
            <v>0</v>
          </cell>
          <cell r="CX104">
            <v>0</v>
          </cell>
          <cell r="CY104">
            <v>0</v>
          </cell>
          <cell r="DB104">
            <v>0</v>
          </cell>
          <cell r="DC104">
            <v>0</v>
          </cell>
          <cell r="DJ104" t="str">
            <v>НКРЕ</v>
          </cell>
          <cell r="DL104">
            <v>40526</v>
          </cell>
          <cell r="DM104" t="str">
            <v>№ 1799</v>
          </cell>
          <cell r="DO104" t="str">
            <v>Тариф на теплову енергію</v>
          </cell>
          <cell r="DT104">
            <v>219.81</v>
          </cell>
        </row>
        <row r="105">
          <cell r="W105">
            <v>538.44000000000005</v>
          </cell>
          <cell r="AF105">
            <v>39876</v>
          </cell>
          <cell r="AG105">
            <v>143</v>
          </cell>
          <cell r="AH105">
            <v>375.93486104490512</v>
          </cell>
          <cell r="AM105">
            <v>25803.3</v>
          </cell>
          <cell r="AO105">
            <v>13893528.852000002</v>
          </cell>
          <cell r="AQ105">
            <v>9700360</v>
          </cell>
          <cell r="AU105">
            <v>0</v>
          </cell>
          <cell r="AW105">
            <v>0</v>
          </cell>
          <cell r="AY105">
            <v>7532097</v>
          </cell>
          <cell r="AZ105">
            <v>291.90440757577522</v>
          </cell>
          <cell r="BA105">
            <v>0</v>
          </cell>
          <cell r="BB105">
            <v>0</v>
          </cell>
          <cell r="BC105">
            <v>0</v>
          </cell>
          <cell r="BD105">
            <v>0</v>
          </cell>
          <cell r="BG105">
            <v>173500</v>
          </cell>
          <cell r="BH105">
            <v>6.7239461619250251</v>
          </cell>
          <cell r="BI105">
            <v>321900</v>
          </cell>
          <cell r="BJ105">
            <v>12.475148527513923</v>
          </cell>
          <cell r="BK105">
            <v>0</v>
          </cell>
          <cell r="BL105">
            <v>0</v>
          </cell>
          <cell r="BM105">
            <v>1081700</v>
          </cell>
          <cell r="BN105">
            <v>41.920994601465708</v>
          </cell>
          <cell r="BO105">
            <v>0</v>
          </cell>
          <cell r="BP105">
            <v>0</v>
          </cell>
          <cell r="BY105">
            <v>1697.14</v>
          </cell>
          <cell r="CF105">
            <v>3515.9747928579764</v>
          </cell>
          <cell r="CG105">
            <v>2142.25</v>
          </cell>
          <cell r="CJ105">
            <v>0</v>
          </cell>
          <cell r="CK105">
            <v>0</v>
          </cell>
          <cell r="CL105">
            <v>0</v>
          </cell>
          <cell r="CM105">
            <v>0</v>
          </cell>
          <cell r="CN105">
            <v>0</v>
          </cell>
          <cell r="CO105">
            <v>0</v>
          </cell>
          <cell r="CX105">
            <v>0</v>
          </cell>
          <cell r="CY105">
            <v>0</v>
          </cell>
          <cell r="DB105">
            <v>0</v>
          </cell>
          <cell r="DC105">
            <v>0</v>
          </cell>
          <cell r="DJ105" t="str">
            <v>НКРКП</v>
          </cell>
          <cell r="DL105">
            <v>40816</v>
          </cell>
          <cell r="DM105" t="str">
            <v>№ 56</v>
          </cell>
          <cell r="DT105">
            <v>797.94</v>
          </cell>
        </row>
        <row r="106">
          <cell r="W106">
            <v>538.44000000000005</v>
          </cell>
          <cell r="AF106">
            <v>39876</v>
          </cell>
          <cell r="AG106">
            <v>144</v>
          </cell>
          <cell r="AH106">
            <v>375.93141575194301</v>
          </cell>
          <cell r="AM106">
            <v>4992.3999999999996</v>
          </cell>
          <cell r="AO106">
            <v>2688107.8560000001</v>
          </cell>
          <cell r="AQ106">
            <v>1876800</v>
          </cell>
          <cell r="AU106">
            <v>0</v>
          </cell>
          <cell r="AW106">
            <v>0</v>
          </cell>
          <cell r="AY106">
            <v>1457303</v>
          </cell>
          <cell r="AZ106">
            <v>291.90429452768211</v>
          </cell>
          <cell r="BA106">
            <v>0</v>
          </cell>
          <cell r="BB106">
            <v>0</v>
          </cell>
          <cell r="BC106">
            <v>0</v>
          </cell>
          <cell r="BD106">
            <v>0</v>
          </cell>
          <cell r="BG106">
            <v>33530</v>
          </cell>
          <cell r="BH106">
            <v>6.7162086371284353</v>
          </cell>
          <cell r="BI106">
            <v>62300</v>
          </cell>
          <cell r="BJ106">
            <v>12.47896803140774</v>
          </cell>
          <cell r="BK106">
            <v>0</v>
          </cell>
          <cell r="BL106">
            <v>0</v>
          </cell>
          <cell r="BM106">
            <v>209300</v>
          </cell>
          <cell r="BN106">
            <v>41.92372406057207</v>
          </cell>
          <cell r="BO106">
            <v>0</v>
          </cell>
          <cell r="BP106">
            <v>0</v>
          </cell>
          <cell r="BY106">
            <v>1697.14</v>
          </cell>
          <cell r="CF106">
            <v>680.2674757848057</v>
          </cell>
          <cell r="CG106">
            <v>2142.25</v>
          </cell>
          <cell r="CJ106">
            <v>0</v>
          </cell>
          <cell r="CK106">
            <v>0</v>
          </cell>
          <cell r="CL106">
            <v>0</v>
          </cell>
          <cell r="CM106">
            <v>0</v>
          </cell>
          <cell r="CN106">
            <v>0</v>
          </cell>
          <cell r="CO106">
            <v>0</v>
          </cell>
          <cell r="CX106">
            <v>0</v>
          </cell>
          <cell r="CY106">
            <v>0</v>
          </cell>
          <cell r="DB106">
            <v>0</v>
          </cell>
          <cell r="DC106">
            <v>0</v>
          </cell>
          <cell r="DJ106" t="str">
            <v>НКРКП</v>
          </cell>
          <cell r="DL106">
            <v>40816</v>
          </cell>
          <cell r="DM106" t="str">
            <v>№ 56</v>
          </cell>
          <cell r="DT106">
            <v>797.94</v>
          </cell>
        </row>
        <row r="107">
          <cell r="W107">
            <v>160.16</v>
          </cell>
          <cell r="AF107">
            <v>39013</v>
          </cell>
          <cell r="AG107" t="str">
            <v>Акт ДЦІ від 23.10.06</v>
          </cell>
          <cell r="AH107">
            <v>148.29702557932367</v>
          </cell>
          <cell r="AM107">
            <v>172874</v>
          </cell>
          <cell r="AO107">
            <v>27687499.84</v>
          </cell>
          <cell r="AQ107">
            <v>25636700</v>
          </cell>
          <cell r="AU107">
            <v>0</v>
          </cell>
          <cell r="AW107">
            <v>0</v>
          </cell>
          <cell r="AY107">
            <v>16268013.189999999</v>
          </cell>
          <cell r="AZ107">
            <v>94.103295984358553</v>
          </cell>
          <cell r="BA107">
            <v>0</v>
          </cell>
          <cell r="BB107">
            <v>0</v>
          </cell>
          <cell r="BC107">
            <v>0</v>
          </cell>
          <cell r="BD107">
            <v>0</v>
          </cell>
          <cell r="BG107">
            <v>0</v>
          </cell>
          <cell r="BH107">
            <v>0</v>
          </cell>
          <cell r="BI107">
            <v>2676307</v>
          </cell>
          <cell r="BJ107">
            <v>15.481258026076796</v>
          </cell>
          <cell r="BK107">
            <v>0</v>
          </cell>
          <cell r="BL107">
            <v>0</v>
          </cell>
          <cell r="BM107">
            <v>4232240</v>
          </cell>
          <cell r="BN107">
            <v>24.481645591586936</v>
          </cell>
          <cell r="BO107">
            <v>0</v>
          </cell>
          <cell r="BP107">
            <v>0</v>
          </cell>
          <cell r="BY107">
            <v>789.69</v>
          </cell>
          <cell r="CF107">
            <v>28457</v>
          </cell>
          <cell r="CG107">
            <v>571.66999999999996</v>
          </cell>
          <cell r="CJ107">
            <v>0</v>
          </cell>
          <cell r="CK107">
            <v>0</v>
          </cell>
          <cell r="CL107">
            <v>0</v>
          </cell>
          <cell r="CM107">
            <v>0</v>
          </cell>
          <cell r="CN107">
            <v>0</v>
          </cell>
          <cell r="CO107">
            <v>0</v>
          </cell>
          <cell r="CX107">
            <v>0</v>
          </cell>
          <cell r="CY107">
            <v>0</v>
          </cell>
          <cell r="DB107">
            <v>0</v>
          </cell>
          <cell r="DC107">
            <v>0</v>
          </cell>
          <cell r="DJ107" t="str">
            <v>НКРЕ</v>
          </cell>
          <cell r="DL107">
            <v>40526</v>
          </cell>
          <cell r="DM107" t="str">
            <v>№ 1801</v>
          </cell>
          <cell r="DO107" t="str">
            <v>Тариф на теплову енергію</v>
          </cell>
          <cell r="DT107">
            <v>200.2</v>
          </cell>
        </row>
        <row r="108">
          <cell r="W108">
            <v>519.54999999999995</v>
          </cell>
          <cell r="AF108">
            <v>39988</v>
          </cell>
          <cell r="AG108">
            <v>82</v>
          </cell>
          <cell r="AH108">
            <v>451.78245411038893</v>
          </cell>
          <cell r="AM108">
            <v>37672.782209999998</v>
          </cell>
          <cell r="AO108">
            <v>19572893.997205496</v>
          </cell>
          <cell r="AQ108">
            <v>17019902</v>
          </cell>
          <cell r="AU108">
            <v>0</v>
          </cell>
          <cell r="AW108">
            <v>0</v>
          </cell>
          <cell r="AY108">
            <v>13130882.559999999</v>
          </cell>
          <cell r="AZ108">
            <v>348.55091102123299</v>
          </cell>
          <cell r="BA108">
            <v>0</v>
          </cell>
          <cell r="BB108">
            <v>0</v>
          </cell>
          <cell r="BC108">
            <v>0</v>
          </cell>
          <cell r="BD108">
            <v>0</v>
          </cell>
          <cell r="BG108">
            <v>0</v>
          </cell>
          <cell r="BH108">
            <v>0</v>
          </cell>
          <cell r="BI108">
            <v>895526</v>
          </cell>
          <cell r="BJ108">
            <v>23.771167072504891</v>
          </cell>
          <cell r="BK108">
            <v>0</v>
          </cell>
          <cell r="BL108">
            <v>0</v>
          </cell>
          <cell r="BM108">
            <v>1876215</v>
          </cell>
          <cell r="BN108">
            <v>49.802931717158145</v>
          </cell>
          <cell r="BO108">
            <v>0</v>
          </cell>
          <cell r="BP108">
            <v>0</v>
          </cell>
          <cell r="BY108">
            <v>1686</v>
          </cell>
          <cell r="CF108">
            <v>6016</v>
          </cell>
          <cell r="CG108">
            <v>2182.66</v>
          </cell>
          <cell r="CJ108">
            <v>0</v>
          </cell>
          <cell r="CK108">
            <v>0</v>
          </cell>
          <cell r="CL108">
            <v>0</v>
          </cell>
          <cell r="CM108">
            <v>0</v>
          </cell>
          <cell r="CN108">
            <v>0</v>
          </cell>
          <cell r="CO108">
            <v>0</v>
          </cell>
          <cell r="CX108">
            <v>0</v>
          </cell>
          <cell r="CY108">
            <v>0</v>
          </cell>
          <cell r="DB108">
            <v>0</v>
          </cell>
          <cell r="DC108">
            <v>0</v>
          </cell>
          <cell r="DJ108" t="str">
            <v>НКРКП</v>
          </cell>
          <cell r="DL108">
            <v>40816</v>
          </cell>
          <cell r="DM108" t="str">
            <v>№ 55</v>
          </cell>
          <cell r="DT108">
            <v>770.15</v>
          </cell>
        </row>
        <row r="109">
          <cell r="W109">
            <v>542.15</v>
          </cell>
          <cell r="AF109">
            <v>39988</v>
          </cell>
          <cell r="AG109">
            <v>82</v>
          </cell>
          <cell r="AH109">
            <v>451.78471711976488</v>
          </cell>
          <cell r="AM109">
            <v>8166</v>
          </cell>
          <cell r="AO109">
            <v>4427196.8999999994</v>
          </cell>
          <cell r="AQ109">
            <v>3689274</v>
          </cell>
          <cell r="AU109">
            <v>0</v>
          </cell>
          <cell r="AW109">
            <v>0</v>
          </cell>
          <cell r="AY109">
            <v>2846188.6399999997</v>
          </cell>
          <cell r="AZ109">
            <v>348.54134704873866</v>
          </cell>
          <cell r="BA109">
            <v>0</v>
          </cell>
          <cell r="BB109">
            <v>0</v>
          </cell>
          <cell r="BC109">
            <v>0</v>
          </cell>
          <cell r="BD109">
            <v>0</v>
          </cell>
          <cell r="BG109">
            <v>0</v>
          </cell>
          <cell r="BH109">
            <v>0</v>
          </cell>
          <cell r="BI109">
            <v>194114</v>
          </cell>
          <cell r="BJ109">
            <v>23.771001714425669</v>
          </cell>
          <cell r="BK109">
            <v>0</v>
          </cell>
          <cell r="BL109">
            <v>0</v>
          </cell>
          <cell r="BM109">
            <v>406688</v>
          </cell>
          <cell r="BN109">
            <v>49.802596130296351</v>
          </cell>
          <cell r="BO109">
            <v>0</v>
          </cell>
          <cell r="BP109">
            <v>0</v>
          </cell>
          <cell r="BY109">
            <v>1686</v>
          </cell>
          <cell r="CF109">
            <v>1304</v>
          </cell>
          <cell r="CG109">
            <v>2182.66</v>
          </cell>
          <cell r="CJ109">
            <v>0</v>
          </cell>
          <cell r="CK109">
            <v>0</v>
          </cell>
          <cell r="CL109">
            <v>0</v>
          </cell>
          <cell r="CM109">
            <v>0</v>
          </cell>
          <cell r="CN109">
            <v>0</v>
          </cell>
          <cell r="CO109">
            <v>0</v>
          </cell>
          <cell r="CX109">
            <v>0</v>
          </cell>
          <cell r="CY109">
            <v>0</v>
          </cell>
          <cell r="DB109">
            <v>0</v>
          </cell>
          <cell r="DC109">
            <v>0</v>
          </cell>
          <cell r="DJ109" t="str">
            <v>НКРКП</v>
          </cell>
          <cell r="DL109">
            <v>40816</v>
          </cell>
          <cell r="DM109" t="str">
            <v>№ 55</v>
          </cell>
          <cell r="DT109">
            <v>792.73</v>
          </cell>
        </row>
        <row r="110">
          <cell r="W110">
            <v>226.03</v>
          </cell>
          <cell r="AF110">
            <v>39800</v>
          </cell>
          <cell r="AG110">
            <v>173</v>
          </cell>
          <cell r="AH110">
            <v>231.43570712420768</v>
          </cell>
          <cell r="AM110">
            <v>27540.892800000001</v>
          </cell>
          <cell r="AO110">
            <v>6225067.9995840006</v>
          </cell>
          <cell r="AQ110">
            <v>6373946</v>
          </cell>
          <cell r="AU110">
            <v>0</v>
          </cell>
          <cell r="AW110">
            <v>0</v>
          </cell>
          <cell r="AY110">
            <v>2857722.9999946319</v>
          </cell>
          <cell r="AZ110">
            <v>103.76290343044477</v>
          </cell>
          <cell r="BA110">
            <v>0</v>
          </cell>
          <cell r="BB110">
            <v>0</v>
          </cell>
          <cell r="BC110">
            <v>0</v>
          </cell>
          <cell r="BD110">
            <v>0</v>
          </cell>
          <cell r="BG110">
            <v>0</v>
          </cell>
          <cell r="BH110">
            <v>0</v>
          </cell>
          <cell r="BI110">
            <v>400557</v>
          </cell>
          <cell r="BJ110">
            <v>14.54408188248712</v>
          </cell>
          <cell r="BK110">
            <v>0</v>
          </cell>
          <cell r="BL110">
            <v>0</v>
          </cell>
          <cell r="BM110">
            <v>1375404</v>
          </cell>
          <cell r="BN110">
            <v>49.940428946442864</v>
          </cell>
          <cell r="BO110">
            <v>0</v>
          </cell>
          <cell r="BP110">
            <v>0</v>
          </cell>
          <cell r="BY110">
            <v>1792</v>
          </cell>
          <cell r="CF110">
            <v>3929.1137325999998</v>
          </cell>
          <cell r="CG110">
            <v>727.32</v>
          </cell>
          <cell r="CJ110">
            <v>0</v>
          </cell>
          <cell r="CK110">
            <v>0</v>
          </cell>
          <cell r="CL110">
            <v>0</v>
          </cell>
          <cell r="CM110">
            <v>0</v>
          </cell>
          <cell r="CN110">
            <v>0</v>
          </cell>
          <cell r="CO110">
            <v>0</v>
          </cell>
          <cell r="CX110">
            <v>0</v>
          </cell>
          <cell r="CY110">
            <v>0</v>
          </cell>
          <cell r="DB110">
            <v>0</v>
          </cell>
          <cell r="DC110">
            <v>0</v>
          </cell>
          <cell r="DJ110" t="str">
            <v>НКРЕ</v>
          </cell>
          <cell r="DL110">
            <v>40526</v>
          </cell>
          <cell r="DM110" t="str">
            <v>№ 1713</v>
          </cell>
          <cell r="DO110" t="str">
            <v>Тариф на теплову енергію</v>
          </cell>
          <cell r="DT110">
            <v>248.63</v>
          </cell>
        </row>
        <row r="111">
          <cell r="W111">
            <v>451.92</v>
          </cell>
          <cell r="AF111">
            <v>39862</v>
          </cell>
          <cell r="AG111">
            <v>36</v>
          </cell>
          <cell r="AH111">
            <v>429.3131228538054</v>
          </cell>
          <cell r="AM111">
            <v>5903.4719999999998</v>
          </cell>
          <cell r="AO111">
            <v>2667897.0662400001</v>
          </cell>
          <cell r="AQ111">
            <v>2534438</v>
          </cell>
          <cell r="AU111">
            <v>0</v>
          </cell>
          <cell r="AW111">
            <v>0</v>
          </cell>
          <cell r="AY111">
            <v>1780819.9913349999</v>
          </cell>
          <cell r="AZ111">
            <v>301.65637972620181</v>
          </cell>
          <cell r="BA111">
            <v>0</v>
          </cell>
          <cell r="BB111">
            <v>0</v>
          </cell>
          <cell r="BC111">
            <v>0</v>
          </cell>
          <cell r="BD111">
            <v>0</v>
          </cell>
          <cell r="BG111">
            <v>0</v>
          </cell>
          <cell r="BH111">
            <v>0</v>
          </cell>
          <cell r="BI111">
            <v>85862</v>
          </cell>
          <cell r="BJ111">
            <v>14.544322391975435</v>
          </cell>
          <cell r="BK111">
            <v>0</v>
          </cell>
          <cell r="BL111">
            <v>0</v>
          </cell>
          <cell r="BM111">
            <v>294827</v>
          </cell>
          <cell r="BN111">
            <v>49.941288787344128</v>
          </cell>
          <cell r="BO111">
            <v>0</v>
          </cell>
          <cell r="BP111">
            <v>0</v>
          </cell>
          <cell r="BY111">
            <v>1792</v>
          </cell>
          <cell r="CF111">
            <v>831.28485999999998</v>
          </cell>
          <cell r="CG111">
            <v>2142.25</v>
          </cell>
          <cell r="CJ111">
            <v>0</v>
          </cell>
          <cell r="CK111">
            <v>0</v>
          </cell>
          <cell r="CL111">
            <v>0</v>
          </cell>
          <cell r="CM111">
            <v>0</v>
          </cell>
          <cell r="CN111">
            <v>0</v>
          </cell>
          <cell r="CO111">
            <v>0</v>
          </cell>
          <cell r="CX111">
            <v>0</v>
          </cell>
          <cell r="CY111">
            <v>0</v>
          </cell>
          <cell r="DB111">
            <v>0</v>
          </cell>
          <cell r="DC111">
            <v>0</v>
          </cell>
          <cell r="DJ111" t="str">
            <v>НКРКП</v>
          </cell>
          <cell r="DL111">
            <v>40816</v>
          </cell>
          <cell r="DM111" t="str">
            <v>№ 54</v>
          </cell>
          <cell r="DT111">
            <v>678.57</v>
          </cell>
        </row>
        <row r="112">
          <cell r="W112">
            <v>451.92</v>
          </cell>
          <cell r="AF112">
            <v>39862</v>
          </cell>
          <cell r="AG112">
            <v>36</v>
          </cell>
          <cell r="AH112">
            <v>429.3132551679962</v>
          </cell>
          <cell r="AM112">
            <v>1754.742</v>
          </cell>
          <cell r="AO112">
            <v>793003.00464000006</v>
          </cell>
          <cell r="AQ112">
            <v>753334</v>
          </cell>
          <cell r="AU112">
            <v>0</v>
          </cell>
          <cell r="AW112">
            <v>0</v>
          </cell>
          <cell r="AY112">
            <v>529312.99976499996</v>
          </cell>
          <cell r="AZ112">
            <v>301.64719358458393</v>
          </cell>
          <cell r="BA112">
            <v>0</v>
          </cell>
          <cell r="BB112">
            <v>0</v>
          </cell>
          <cell r="BC112">
            <v>0</v>
          </cell>
          <cell r="BD112">
            <v>0</v>
          </cell>
          <cell r="BG112">
            <v>0</v>
          </cell>
          <cell r="BH112">
            <v>0</v>
          </cell>
          <cell r="BI112">
            <v>25521</v>
          </cell>
          <cell r="BJ112">
            <v>14.544018436898416</v>
          </cell>
          <cell r="BK112">
            <v>0</v>
          </cell>
          <cell r="BL112">
            <v>0</v>
          </cell>
          <cell r="BM112">
            <v>87634</v>
          </cell>
          <cell r="BN112">
            <v>49.941244923755171</v>
          </cell>
          <cell r="BO112">
            <v>0</v>
          </cell>
          <cell r="BP112">
            <v>0</v>
          </cell>
          <cell r="BY112">
            <v>1792</v>
          </cell>
          <cell r="CF112">
            <v>247.08274</v>
          </cell>
          <cell r="CG112">
            <v>2142.25</v>
          </cell>
          <cell r="CJ112">
            <v>0</v>
          </cell>
          <cell r="CK112">
            <v>0</v>
          </cell>
          <cell r="CL112">
            <v>0</v>
          </cell>
          <cell r="CM112">
            <v>0</v>
          </cell>
          <cell r="CN112">
            <v>0</v>
          </cell>
          <cell r="CO112">
            <v>0</v>
          </cell>
          <cell r="CX112">
            <v>0</v>
          </cell>
          <cell r="CY112">
            <v>0</v>
          </cell>
          <cell r="DB112">
            <v>0</v>
          </cell>
          <cell r="DC112">
            <v>0</v>
          </cell>
          <cell r="DJ112" t="str">
            <v>НКРКП</v>
          </cell>
          <cell r="DL112">
            <v>40816</v>
          </cell>
          <cell r="DM112" t="str">
            <v>№ 54</v>
          </cell>
          <cell r="DT112">
            <v>678.57</v>
          </cell>
        </row>
        <row r="113">
          <cell r="W113">
            <v>206.3</v>
          </cell>
          <cell r="AF113">
            <v>40092</v>
          </cell>
          <cell r="AG113">
            <v>745</v>
          </cell>
          <cell r="AH113">
            <v>213.18598045898659</v>
          </cell>
          <cell r="AM113">
            <v>88020</v>
          </cell>
          <cell r="AO113">
            <v>18158526</v>
          </cell>
          <cell r="AQ113">
            <v>18764630</v>
          </cell>
          <cell r="AU113">
            <v>0</v>
          </cell>
          <cell r="AW113">
            <v>0</v>
          </cell>
          <cell r="AY113">
            <v>10024651.999955868</v>
          </cell>
          <cell r="AZ113">
            <v>113.89061576864199</v>
          </cell>
          <cell r="BA113">
            <v>0</v>
          </cell>
          <cell r="BB113">
            <v>0</v>
          </cell>
          <cell r="BC113">
            <v>0</v>
          </cell>
          <cell r="BD113">
            <v>0</v>
          </cell>
          <cell r="BG113">
            <v>0</v>
          </cell>
          <cell r="BH113">
            <v>0</v>
          </cell>
          <cell r="BI113">
            <v>1713940</v>
          </cell>
          <cell r="BJ113">
            <v>19.472165416950691</v>
          </cell>
          <cell r="BK113">
            <v>0</v>
          </cell>
          <cell r="BL113">
            <v>0</v>
          </cell>
          <cell r="BM113">
            <v>2579090</v>
          </cell>
          <cell r="BN113">
            <v>29.301181549647808</v>
          </cell>
          <cell r="BO113">
            <v>0</v>
          </cell>
          <cell r="BP113">
            <v>0</v>
          </cell>
          <cell r="BY113">
            <v>1760.26</v>
          </cell>
          <cell r="CF113">
            <v>13783.0006049</v>
          </cell>
          <cell r="CG113">
            <v>727.32</v>
          </cell>
          <cell r="CJ113">
            <v>0</v>
          </cell>
          <cell r="CK113">
            <v>0</v>
          </cell>
          <cell r="CL113">
            <v>0</v>
          </cell>
          <cell r="CM113">
            <v>0</v>
          </cell>
          <cell r="CN113">
            <v>0</v>
          </cell>
          <cell r="CO113">
            <v>0</v>
          </cell>
          <cell r="CX113">
            <v>0</v>
          </cell>
          <cell r="CY113">
            <v>0</v>
          </cell>
          <cell r="DB113">
            <v>0</v>
          </cell>
          <cell r="DC113">
            <v>0</v>
          </cell>
          <cell r="DJ113" t="str">
            <v>НКРЕ</v>
          </cell>
          <cell r="DL113">
            <v>40526</v>
          </cell>
          <cell r="DM113" t="str">
            <v>№ 1718</v>
          </cell>
          <cell r="DO113" t="str">
            <v>тариф на теплову енергію</v>
          </cell>
          <cell r="DT113">
            <v>226.93</v>
          </cell>
        </row>
        <row r="114">
          <cell r="W114">
            <v>486.49</v>
          </cell>
          <cell r="AF114">
            <v>40092</v>
          </cell>
          <cell r="AG114">
            <v>746</v>
          </cell>
          <cell r="AH114">
            <v>441.66814133191764</v>
          </cell>
          <cell r="AM114">
            <v>16953</v>
          </cell>
          <cell r="AO114">
            <v>8247464.9699999997</v>
          </cell>
          <cell r="AQ114">
            <v>7487600</v>
          </cell>
          <cell r="AU114">
            <v>0</v>
          </cell>
          <cell r="AW114">
            <v>0</v>
          </cell>
          <cell r="AY114">
            <v>5794962.2999999998</v>
          </cell>
          <cell r="AZ114">
            <v>341.82518138382585</v>
          </cell>
          <cell r="BA114">
            <v>0</v>
          </cell>
          <cell r="BB114">
            <v>0</v>
          </cell>
          <cell r="BC114">
            <v>0</v>
          </cell>
          <cell r="BD114">
            <v>0</v>
          </cell>
          <cell r="BG114">
            <v>0</v>
          </cell>
          <cell r="BH114">
            <v>0</v>
          </cell>
          <cell r="BI114">
            <v>330110</v>
          </cell>
          <cell r="BJ114">
            <v>19.472069840146286</v>
          </cell>
          <cell r="BK114">
            <v>0</v>
          </cell>
          <cell r="BL114">
            <v>0</v>
          </cell>
          <cell r="BM114">
            <v>496740</v>
          </cell>
          <cell r="BN114">
            <v>29.301008671031674</v>
          </cell>
          <cell r="BO114">
            <v>0</v>
          </cell>
          <cell r="BP114">
            <v>0</v>
          </cell>
          <cell r="BY114">
            <v>1760.26</v>
          </cell>
          <cell r="CF114">
            <v>2655</v>
          </cell>
          <cell r="CG114">
            <v>2182.66</v>
          </cell>
          <cell r="CJ114">
            <v>0</v>
          </cell>
          <cell r="CK114">
            <v>0</v>
          </cell>
          <cell r="CL114">
            <v>0</v>
          </cell>
          <cell r="CM114">
            <v>0</v>
          </cell>
          <cell r="CN114">
            <v>0</v>
          </cell>
          <cell r="CO114">
            <v>0</v>
          </cell>
          <cell r="CX114">
            <v>0</v>
          </cell>
          <cell r="CY114">
            <v>0</v>
          </cell>
          <cell r="DB114">
            <v>0</v>
          </cell>
          <cell r="DC114">
            <v>0</v>
          </cell>
          <cell r="DJ114" t="str">
            <v>НКРКП</v>
          </cell>
          <cell r="DL114">
            <v>40816</v>
          </cell>
          <cell r="DM114" t="str">
            <v>№ 44</v>
          </cell>
          <cell r="DT114">
            <v>732.26</v>
          </cell>
        </row>
        <row r="115">
          <cell r="W115">
            <v>486.49</v>
          </cell>
          <cell r="AF115">
            <v>40092</v>
          </cell>
          <cell r="AG115">
            <v>746</v>
          </cell>
          <cell r="AH115">
            <v>441.66771422585379</v>
          </cell>
          <cell r="AM115">
            <v>9546</v>
          </cell>
          <cell r="AO115">
            <v>4644033.54</v>
          </cell>
          <cell r="AQ115">
            <v>4216160</v>
          </cell>
          <cell r="AU115">
            <v>0</v>
          </cell>
          <cell r="AW115">
            <v>0</v>
          </cell>
          <cell r="AY115">
            <v>3263076.6999999997</v>
          </cell>
          <cell r="AZ115">
            <v>341.82659752776027</v>
          </cell>
          <cell r="BA115">
            <v>0</v>
          </cell>
          <cell r="BB115">
            <v>0</v>
          </cell>
          <cell r="BC115">
            <v>0</v>
          </cell>
          <cell r="BD115">
            <v>0</v>
          </cell>
          <cell r="BG115">
            <v>0</v>
          </cell>
          <cell r="BH115">
            <v>0</v>
          </cell>
          <cell r="BI115">
            <v>185880</v>
          </cell>
          <cell r="BJ115">
            <v>19.472030169704588</v>
          </cell>
          <cell r="BK115">
            <v>0</v>
          </cell>
          <cell r="BL115">
            <v>0</v>
          </cell>
          <cell r="BM115">
            <v>279710</v>
          </cell>
          <cell r="BN115">
            <v>29.301278022208255</v>
          </cell>
          <cell r="BO115">
            <v>0</v>
          </cell>
          <cell r="BP115">
            <v>0</v>
          </cell>
          <cell r="BY115">
            <v>1760.26</v>
          </cell>
          <cell r="CF115">
            <v>1495</v>
          </cell>
          <cell r="CG115">
            <v>2182.66</v>
          </cell>
          <cell r="CJ115">
            <v>0</v>
          </cell>
          <cell r="CK115">
            <v>0</v>
          </cell>
          <cell r="CL115">
            <v>0</v>
          </cell>
          <cell r="CM115">
            <v>0</v>
          </cell>
          <cell r="CN115">
            <v>0</v>
          </cell>
          <cell r="CO115">
            <v>0</v>
          </cell>
          <cell r="CX115">
            <v>0</v>
          </cell>
          <cell r="CY115">
            <v>0</v>
          </cell>
          <cell r="DB115">
            <v>0</v>
          </cell>
          <cell r="DC115">
            <v>0</v>
          </cell>
          <cell r="DJ115" t="str">
            <v>НКРКП</v>
          </cell>
          <cell r="DL115">
            <v>40816</v>
          </cell>
          <cell r="DM115" t="str">
            <v>№ 44</v>
          </cell>
          <cell r="DT115">
            <v>732.26</v>
          </cell>
        </row>
        <row r="116">
          <cell r="W116">
            <v>277.08</v>
          </cell>
          <cell r="AF116">
            <v>39692</v>
          </cell>
          <cell r="AG116">
            <v>429</v>
          </cell>
          <cell r="AH116">
            <v>263.87723154134028</v>
          </cell>
          <cell r="AM116">
            <v>61637.33</v>
          </cell>
          <cell r="AO116">
            <v>17078471.396400001</v>
          </cell>
          <cell r="AQ116">
            <v>16264688</v>
          </cell>
          <cell r="AU116">
            <v>0</v>
          </cell>
          <cell r="AW116">
            <v>0</v>
          </cell>
          <cell r="AY116">
            <v>7326048.7746000001</v>
          </cell>
          <cell r="AZ116">
            <v>118.85733490727129</v>
          </cell>
          <cell r="BA116">
            <v>0</v>
          </cell>
          <cell r="BB116">
            <v>0</v>
          </cell>
          <cell r="BC116">
            <v>0</v>
          </cell>
          <cell r="BD116">
            <v>0</v>
          </cell>
          <cell r="BG116">
            <v>0</v>
          </cell>
          <cell r="BH116">
            <v>0</v>
          </cell>
          <cell r="BI116">
            <v>1302091</v>
          </cell>
          <cell r="BJ116">
            <v>21.125038998282371</v>
          </cell>
          <cell r="BK116">
            <v>0</v>
          </cell>
          <cell r="BL116">
            <v>0</v>
          </cell>
          <cell r="BM116">
            <v>6698485</v>
          </cell>
          <cell r="BN116">
            <v>108.67578138118571</v>
          </cell>
          <cell r="BO116">
            <v>0</v>
          </cell>
          <cell r="BP116">
            <v>0</v>
          </cell>
          <cell r="BY116">
            <v>1844.47</v>
          </cell>
          <cell r="CF116">
            <v>10192.0545</v>
          </cell>
          <cell r="CG116">
            <v>718.8</v>
          </cell>
          <cell r="CJ116">
            <v>0</v>
          </cell>
          <cell r="CK116">
            <v>0</v>
          </cell>
          <cell r="CL116">
            <v>0</v>
          </cell>
          <cell r="CM116">
            <v>0</v>
          </cell>
          <cell r="CN116">
            <v>0</v>
          </cell>
          <cell r="CO116">
            <v>0</v>
          </cell>
          <cell r="CX116">
            <v>0</v>
          </cell>
          <cell r="CY116">
            <v>0</v>
          </cell>
          <cell r="DB116">
            <v>0</v>
          </cell>
          <cell r="DC116">
            <v>0</v>
          </cell>
          <cell r="DJ116" t="str">
            <v>НКРЕ</v>
          </cell>
          <cell r="DL116">
            <v>40526</v>
          </cell>
          <cell r="DM116">
            <v>1809</v>
          </cell>
          <cell r="DO116" t="str">
            <v>тариф на теплову енергію</v>
          </cell>
          <cell r="DT116">
            <v>304.79000000000002</v>
          </cell>
        </row>
        <row r="117">
          <cell r="W117">
            <v>588.33000000000004</v>
          </cell>
          <cell r="AF117">
            <v>39867</v>
          </cell>
          <cell r="AG117">
            <v>608</v>
          </cell>
          <cell r="AH117">
            <v>507.18039659115334</v>
          </cell>
          <cell r="AM117">
            <v>29131.26</v>
          </cell>
          <cell r="AO117">
            <v>17138794.195799999</v>
          </cell>
          <cell r="AQ117">
            <v>14774804</v>
          </cell>
          <cell r="AU117">
            <v>0</v>
          </cell>
          <cell r="AW117">
            <v>0</v>
          </cell>
          <cell r="AY117">
            <v>10224332.856099999</v>
          </cell>
          <cell r="AZ117">
            <v>350.97461819708445</v>
          </cell>
          <cell r="BA117">
            <v>0</v>
          </cell>
          <cell r="BB117">
            <v>0</v>
          </cell>
          <cell r="BC117">
            <v>0</v>
          </cell>
          <cell r="BD117">
            <v>0</v>
          </cell>
          <cell r="BG117">
            <v>0</v>
          </cell>
          <cell r="BH117">
            <v>0</v>
          </cell>
          <cell r="BI117">
            <v>813345</v>
          </cell>
          <cell r="BJ117">
            <v>27.920007579486779</v>
          </cell>
          <cell r="BK117">
            <v>0</v>
          </cell>
          <cell r="BL117">
            <v>0</v>
          </cell>
          <cell r="BM117">
            <v>3260185</v>
          </cell>
          <cell r="BN117">
            <v>111.9136281781152</v>
          </cell>
          <cell r="BO117">
            <v>0</v>
          </cell>
          <cell r="BP117">
            <v>0</v>
          </cell>
          <cell r="BY117">
            <v>1844.47</v>
          </cell>
          <cell r="CF117">
            <v>4772.7075999999997</v>
          </cell>
          <cell r="CG117">
            <v>2142.25</v>
          </cell>
          <cell r="CJ117">
            <v>0</v>
          </cell>
          <cell r="CK117">
            <v>0</v>
          </cell>
          <cell r="CL117">
            <v>0</v>
          </cell>
          <cell r="CM117">
            <v>0</v>
          </cell>
          <cell r="CN117">
            <v>0</v>
          </cell>
          <cell r="CO117">
            <v>0</v>
          </cell>
          <cell r="CX117">
            <v>0</v>
          </cell>
          <cell r="CY117">
            <v>0</v>
          </cell>
          <cell r="DB117">
            <v>0</v>
          </cell>
          <cell r="DC117">
            <v>0</v>
          </cell>
          <cell r="DJ117" t="str">
            <v>НКРКП</v>
          </cell>
          <cell r="DL117">
            <v>40816</v>
          </cell>
          <cell r="DM117" t="str">
            <v>№ 39</v>
          </cell>
          <cell r="DT117">
            <v>852.05</v>
          </cell>
        </row>
        <row r="118">
          <cell r="W118">
            <v>591.80999999999995</v>
          </cell>
          <cell r="AF118">
            <v>39867</v>
          </cell>
          <cell r="AG118">
            <v>609</v>
          </cell>
          <cell r="AH118">
            <v>510.1843964252194</v>
          </cell>
          <cell r="AM118">
            <v>5536.116</v>
          </cell>
          <cell r="AO118">
            <v>3276328.8099599998</v>
          </cell>
          <cell r="AQ118">
            <v>2824440</v>
          </cell>
          <cell r="AU118">
            <v>0</v>
          </cell>
          <cell r="AW118">
            <v>0</v>
          </cell>
          <cell r="AY118">
            <v>1967210.822775</v>
          </cell>
          <cell r="AZ118">
            <v>355.34133005431966</v>
          </cell>
          <cell r="BA118">
            <v>0</v>
          </cell>
          <cell r="BB118">
            <v>0</v>
          </cell>
          <cell r="BC118">
            <v>0</v>
          </cell>
          <cell r="BD118">
            <v>0</v>
          </cell>
          <cell r="BG118">
            <v>0</v>
          </cell>
          <cell r="BH118">
            <v>0</v>
          </cell>
          <cell r="BI118">
            <v>150250</v>
          </cell>
          <cell r="BJ118">
            <v>27.139965997822301</v>
          </cell>
          <cell r="BK118">
            <v>0</v>
          </cell>
          <cell r="BL118">
            <v>0</v>
          </cell>
          <cell r="BM118">
            <v>620988</v>
          </cell>
          <cell r="BN118">
            <v>112.17033747125241</v>
          </cell>
          <cell r="BO118">
            <v>0</v>
          </cell>
          <cell r="BP118">
            <v>0</v>
          </cell>
          <cell r="BY118">
            <v>1844.47</v>
          </cell>
          <cell r="CF118">
            <v>918.29190000000006</v>
          </cell>
          <cell r="CG118">
            <v>2142.25</v>
          </cell>
          <cell r="CJ118">
            <v>0</v>
          </cell>
          <cell r="CK118">
            <v>0</v>
          </cell>
          <cell r="CL118">
            <v>0</v>
          </cell>
          <cell r="CM118">
            <v>0</v>
          </cell>
          <cell r="CN118">
            <v>0</v>
          </cell>
          <cell r="CO118">
            <v>0</v>
          </cell>
          <cell r="CX118">
            <v>0</v>
          </cell>
          <cell r="CY118">
            <v>0</v>
          </cell>
          <cell r="DB118">
            <v>0</v>
          </cell>
          <cell r="DC118">
            <v>0</v>
          </cell>
          <cell r="DJ118" t="str">
            <v>НКРКП</v>
          </cell>
          <cell r="DL118">
            <v>40816</v>
          </cell>
          <cell r="DM118" t="str">
            <v>№ 39</v>
          </cell>
          <cell r="DT118">
            <v>858.81</v>
          </cell>
        </row>
        <row r="119">
          <cell r="W119">
            <v>228.4</v>
          </cell>
          <cell r="AF119">
            <v>39811</v>
          </cell>
          <cell r="AG119">
            <v>526</v>
          </cell>
          <cell r="AH119">
            <v>198.40881582861573</v>
          </cell>
          <cell r="AM119">
            <v>187955.74100000001</v>
          </cell>
          <cell r="AO119">
            <v>42929091.244400002</v>
          </cell>
          <cell r="AQ119">
            <v>37292076</v>
          </cell>
          <cell r="AU119">
            <v>0</v>
          </cell>
          <cell r="AW119">
            <v>0</v>
          </cell>
          <cell r="AY119">
            <v>22573502.999581002</v>
          </cell>
          <cell r="AZ119">
            <v>120.10009845658824</v>
          </cell>
          <cell r="BA119">
            <v>0</v>
          </cell>
          <cell r="BB119">
            <v>0</v>
          </cell>
          <cell r="BC119">
            <v>0</v>
          </cell>
          <cell r="BD119">
            <v>0</v>
          </cell>
          <cell r="BG119">
            <v>0</v>
          </cell>
          <cell r="BH119">
            <v>0</v>
          </cell>
          <cell r="BI119">
            <v>3151987</v>
          </cell>
          <cell r="BJ119">
            <v>16.769836256291846</v>
          </cell>
          <cell r="BK119">
            <v>0</v>
          </cell>
          <cell r="BL119">
            <v>0</v>
          </cell>
          <cell r="BM119">
            <v>7858693.5</v>
          </cell>
          <cell r="BN119">
            <v>41.811404419937347</v>
          </cell>
          <cell r="BO119">
            <v>0</v>
          </cell>
          <cell r="BP119">
            <v>0</v>
          </cell>
          <cell r="BY119">
            <v>2295.64</v>
          </cell>
          <cell r="CF119">
            <v>31291.243415000001</v>
          </cell>
          <cell r="CG119">
            <v>721.4</v>
          </cell>
          <cell r="CJ119">
            <v>0</v>
          </cell>
          <cell r="CK119">
            <v>0</v>
          </cell>
          <cell r="CL119">
            <v>0</v>
          </cell>
          <cell r="CM119">
            <v>0</v>
          </cell>
          <cell r="CN119">
            <v>0</v>
          </cell>
          <cell r="CO119">
            <v>0</v>
          </cell>
          <cell r="CX119">
            <v>0</v>
          </cell>
          <cell r="CY119">
            <v>0</v>
          </cell>
          <cell r="DB119">
            <v>0</v>
          </cell>
          <cell r="DC119">
            <v>0</v>
          </cell>
          <cell r="DJ119" t="str">
            <v>НКРЕ</v>
          </cell>
          <cell r="DL119">
            <v>40526</v>
          </cell>
          <cell r="DM119" t="str">
            <v>№ 1724</v>
          </cell>
          <cell r="DO119" t="str">
            <v>Тариф на теплову енергію</v>
          </cell>
          <cell r="DT119">
            <v>251.42</v>
          </cell>
        </row>
        <row r="120">
          <cell r="W120">
            <v>495.75</v>
          </cell>
          <cell r="AF120">
            <v>39876</v>
          </cell>
          <cell r="AG120">
            <v>145</v>
          </cell>
          <cell r="AH120">
            <v>367.22497131210474</v>
          </cell>
          <cell r="AM120">
            <v>9391.3302999999996</v>
          </cell>
          <cell r="AO120">
            <v>4655751.9962249994</v>
          </cell>
          <cell r="AQ120">
            <v>3448731</v>
          </cell>
          <cell r="AU120">
            <v>0</v>
          </cell>
          <cell r="AW120">
            <v>0</v>
          </cell>
          <cell r="AY120">
            <v>2731824.8350249999</v>
          </cell>
          <cell r="AZ120">
            <v>290.88795173405839</v>
          </cell>
          <cell r="BA120">
            <v>0</v>
          </cell>
          <cell r="BB120">
            <v>0</v>
          </cell>
          <cell r="BC120">
            <v>0</v>
          </cell>
          <cell r="BD120">
            <v>0</v>
          </cell>
          <cell r="BG120">
            <v>0</v>
          </cell>
          <cell r="BH120">
            <v>0</v>
          </cell>
          <cell r="BI120">
            <v>158113</v>
          </cell>
          <cell r="BJ120">
            <v>16.836059956276909</v>
          </cell>
          <cell r="BK120">
            <v>0</v>
          </cell>
          <cell r="BL120">
            <v>0</v>
          </cell>
          <cell r="BM120">
            <v>422044</v>
          </cell>
          <cell r="BN120">
            <v>44.939746182710664</v>
          </cell>
          <cell r="BO120">
            <v>0</v>
          </cell>
          <cell r="BP120">
            <v>0</v>
          </cell>
          <cell r="BY120">
            <v>2295.64</v>
          </cell>
          <cell r="CF120">
            <v>1275.2129</v>
          </cell>
          <cell r="CG120">
            <v>2142.25</v>
          </cell>
          <cell r="CJ120">
            <v>0</v>
          </cell>
          <cell r="CK120">
            <v>0</v>
          </cell>
          <cell r="CL120">
            <v>0</v>
          </cell>
          <cell r="CM120">
            <v>0</v>
          </cell>
          <cell r="CN120">
            <v>0</v>
          </cell>
          <cell r="CO120">
            <v>0</v>
          </cell>
          <cell r="CX120">
            <v>0</v>
          </cell>
          <cell r="CY120">
            <v>0</v>
          </cell>
          <cell r="DB120">
            <v>0</v>
          </cell>
          <cell r="DC120">
            <v>0</v>
          </cell>
          <cell r="DJ120" t="str">
            <v>НКРКП</v>
          </cell>
          <cell r="DL120">
            <v>40942</v>
          </cell>
          <cell r="DM120">
            <v>45</v>
          </cell>
          <cell r="DT120">
            <v>699.2</v>
          </cell>
        </row>
        <row r="121">
          <cell r="W121">
            <v>535.02</v>
          </cell>
          <cell r="AF121">
            <v>39876</v>
          </cell>
          <cell r="AG121">
            <v>146</v>
          </cell>
          <cell r="AH121">
            <v>368.95819140504523</v>
          </cell>
          <cell r="AM121">
            <v>4196.9552000000003</v>
          </cell>
          <cell r="AO121">
            <v>2245454.9711040002</v>
          </cell>
          <cell r="AQ121">
            <v>1548501</v>
          </cell>
          <cell r="AU121">
            <v>0</v>
          </cell>
          <cell r="AW121">
            <v>0</v>
          </cell>
          <cell r="AY121">
            <v>1227067.9465000001</v>
          </cell>
          <cell r="AZ121">
            <v>292.37098992622077</v>
          </cell>
          <cell r="BA121">
            <v>0</v>
          </cell>
          <cell r="BB121">
            <v>0</v>
          </cell>
          <cell r="BC121">
            <v>0</v>
          </cell>
          <cell r="BD121">
            <v>0</v>
          </cell>
          <cell r="BG121">
            <v>0</v>
          </cell>
          <cell r="BH121">
            <v>0</v>
          </cell>
          <cell r="BI121">
            <v>70660</v>
          </cell>
          <cell r="BJ121">
            <v>16.836014832848345</v>
          </cell>
          <cell r="BK121">
            <v>0</v>
          </cell>
          <cell r="BL121">
            <v>0</v>
          </cell>
          <cell r="BM121">
            <v>188610</v>
          </cell>
          <cell r="BN121">
            <v>44.939722015617413</v>
          </cell>
          <cell r="BO121">
            <v>0</v>
          </cell>
          <cell r="BP121">
            <v>0</v>
          </cell>
          <cell r="BY121">
            <v>2295.64</v>
          </cell>
          <cell r="CF121">
            <v>572.79399999999998</v>
          </cell>
          <cell r="CG121">
            <v>2142.25</v>
          </cell>
          <cell r="CJ121">
            <v>0</v>
          </cell>
          <cell r="CK121">
            <v>0</v>
          </cell>
          <cell r="CL121">
            <v>0</v>
          </cell>
          <cell r="CM121">
            <v>0</v>
          </cell>
          <cell r="CN121">
            <v>0</v>
          </cell>
          <cell r="CO121">
            <v>0</v>
          </cell>
          <cell r="CX121">
            <v>0</v>
          </cell>
          <cell r="CY121">
            <v>0</v>
          </cell>
          <cell r="DB121">
            <v>0</v>
          </cell>
          <cell r="DC121">
            <v>0</v>
          </cell>
          <cell r="DJ121" t="str">
            <v>НКРКП</v>
          </cell>
          <cell r="DL121">
            <v>40942</v>
          </cell>
          <cell r="DM121">
            <v>45</v>
          </cell>
          <cell r="DT121">
            <v>777.03</v>
          </cell>
        </row>
        <row r="122">
          <cell r="W122">
            <v>305.61</v>
          </cell>
          <cell r="AF122">
            <v>40417</v>
          </cell>
          <cell r="AG122">
            <v>108</v>
          </cell>
          <cell r="AH122">
            <v>291.06413392806411</v>
          </cell>
          <cell r="AM122">
            <v>12144.43</v>
          </cell>
          <cell r="AO122">
            <v>3711459.2523000003</v>
          </cell>
          <cell r="AQ122">
            <v>3534808</v>
          </cell>
          <cell r="AU122">
            <v>0</v>
          </cell>
          <cell r="AW122">
            <v>0</v>
          </cell>
          <cell r="AY122">
            <v>2070270.69</v>
          </cell>
          <cell r="AZ122">
            <v>170.47079937057563</v>
          </cell>
          <cell r="BA122">
            <v>0</v>
          </cell>
          <cell r="BB122">
            <v>0</v>
          </cell>
          <cell r="BC122">
            <v>0</v>
          </cell>
          <cell r="BD122">
            <v>0</v>
          </cell>
          <cell r="BG122">
            <v>0</v>
          </cell>
          <cell r="BH122">
            <v>0</v>
          </cell>
          <cell r="BI122">
            <v>318108</v>
          </cell>
          <cell r="BJ122">
            <v>26.193736552477144</v>
          </cell>
          <cell r="BK122">
            <v>0</v>
          </cell>
          <cell r="BL122">
            <v>0</v>
          </cell>
          <cell r="BM122">
            <v>1015427</v>
          </cell>
          <cell r="BN122">
            <v>83.612569713028932</v>
          </cell>
          <cell r="BO122">
            <v>0</v>
          </cell>
          <cell r="BP122">
            <v>0</v>
          </cell>
          <cell r="BY122">
            <v>1821.2</v>
          </cell>
          <cell r="CF122">
            <v>1897.59</v>
          </cell>
          <cell r="CG122">
            <v>1091</v>
          </cell>
          <cell r="CJ122">
            <v>0</v>
          </cell>
          <cell r="CK122">
            <v>0</v>
          </cell>
          <cell r="CL122">
            <v>0</v>
          </cell>
          <cell r="CM122">
            <v>0</v>
          </cell>
          <cell r="CN122">
            <v>0</v>
          </cell>
          <cell r="CO122">
            <v>0</v>
          </cell>
          <cell r="CX122">
            <v>0</v>
          </cell>
          <cell r="CY122">
            <v>0</v>
          </cell>
          <cell r="DB122">
            <v>0</v>
          </cell>
          <cell r="DC122">
            <v>0</v>
          </cell>
          <cell r="DJ122" t="str">
            <v>МОС</v>
          </cell>
          <cell r="DL122">
            <v>40843</v>
          </cell>
          <cell r="DM122" t="str">
            <v>№ 159</v>
          </cell>
          <cell r="DO122" t="str">
            <v>тариф на теплову енергію</v>
          </cell>
          <cell r="DT122">
            <v>305.61</v>
          </cell>
        </row>
        <row r="123">
          <cell r="W123">
            <v>576.67999999999995</v>
          </cell>
          <cell r="AF123">
            <v>40417</v>
          </cell>
          <cell r="AG123">
            <v>109</v>
          </cell>
          <cell r="AH123">
            <v>505.85658120815594</v>
          </cell>
          <cell r="AM123">
            <v>9451.76</v>
          </cell>
          <cell r="AO123">
            <v>5450640.9567999998</v>
          </cell>
          <cell r="AQ123">
            <v>4781235</v>
          </cell>
          <cell r="AU123">
            <v>0</v>
          </cell>
          <cell r="AW123">
            <v>0</v>
          </cell>
          <cell r="AY123">
            <v>3641381.9138000002</v>
          </cell>
          <cell r="AZ123">
            <v>385.25966738469873</v>
          </cell>
          <cell r="BA123">
            <v>0</v>
          </cell>
          <cell r="BB123">
            <v>0</v>
          </cell>
          <cell r="BC123">
            <v>0</v>
          </cell>
          <cell r="BD123">
            <v>0</v>
          </cell>
          <cell r="BG123">
            <v>0</v>
          </cell>
          <cell r="BH123">
            <v>0</v>
          </cell>
          <cell r="BI123">
            <v>247576</v>
          </cell>
          <cell r="BJ123">
            <v>26.193640126283359</v>
          </cell>
          <cell r="BK123">
            <v>0</v>
          </cell>
          <cell r="BL123">
            <v>0</v>
          </cell>
          <cell r="BM123">
            <v>790319</v>
          </cell>
          <cell r="BN123">
            <v>83.616067272127097</v>
          </cell>
          <cell r="BO123">
            <v>0</v>
          </cell>
          <cell r="BP123">
            <v>0</v>
          </cell>
          <cell r="BY123">
            <v>1821.2</v>
          </cell>
          <cell r="CF123">
            <v>1477.27</v>
          </cell>
          <cell r="CG123">
            <v>2464.94</v>
          </cell>
          <cell r="CJ123">
            <v>0</v>
          </cell>
          <cell r="CK123">
            <v>0</v>
          </cell>
          <cell r="CL123">
            <v>0</v>
          </cell>
          <cell r="CM123">
            <v>0</v>
          </cell>
          <cell r="CN123">
            <v>0</v>
          </cell>
          <cell r="CO123">
            <v>0</v>
          </cell>
          <cell r="CX123">
            <v>0</v>
          </cell>
          <cell r="CY123">
            <v>0</v>
          </cell>
          <cell r="DB123">
            <v>0</v>
          </cell>
          <cell r="DC123">
            <v>0</v>
          </cell>
          <cell r="DJ123" t="str">
            <v>МОС</v>
          </cell>
          <cell r="DL123">
            <v>40843</v>
          </cell>
          <cell r="DM123" t="str">
            <v>№ 159</v>
          </cell>
          <cell r="DT123">
            <v>771.81</v>
          </cell>
        </row>
        <row r="124">
          <cell r="W124">
            <v>632.32000000000005</v>
          </cell>
          <cell r="AF124">
            <v>40417</v>
          </cell>
          <cell r="AG124">
            <v>110</v>
          </cell>
          <cell r="AH124">
            <v>505.85727990934322</v>
          </cell>
          <cell r="AM124">
            <v>1553.11</v>
          </cell>
          <cell r="AO124">
            <v>982062.51520000002</v>
          </cell>
          <cell r="AQ124">
            <v>785652</v>
          </cell>
          <cell r="AU124">
            <v>0</v>
          </cell>
          <cell r="AW124">
            <v>0</v>
          </cell>
          <cell r="AY124">
            <v>598348.97632020002</v>
          </cell>
          <cell r="AZ124">
            <v>385.25859489681994</v>
          </cell>
          <cell r="BA124">
            <v>0</v>
          </cell>
          <cell r="BB124">
            <v>0</v>
          </cell>
          <cell r="BC124">
            <v>0</v>
          </cell>
          <cell r="BD124">
            <v>0</v>
          </cell>
          <cell r="BG124">
            <v>0</v>
          </cell>
          <cell r="BH124">
            <v>0</v>
          </cell>
          <cell r="BI124">
            <v>40681</v>
          </cell>
          <cell r="BJ124">
            <v>26.193250960975078</v>
          </cell>
          <cell r="BK124">
            <v>0</v>
          </cell>
          <cell r="BL124">
            <v>0</v>
          </cell>
          <cell r="BM124">
            <v>129862</v>
          </cell>
          <cell r="BN124">
            <v>83.614167702223284</v>
          </cell>
          <cell r="BO124">
            <v>0</v>
          </cell>
          <cell r="BP124">
            <v>0</v>
          </cell>
          <cell r="BY124">
            <v>1821.2</v>
          </cell>
          <cell r="CF124">
            <v>242.74383</v>
          </cell>
          <cell r="CG124">
            <v>2464.94</v>
          </cell>
          <cell r="CJ124">
            <v>0</v>
          </cell>
          <cell r="CK124">
            <v>0</v>
          </cell>
          <cell r="CL124">
            <v>0</v>
          </cell>
          <cell r="CM124">
            <v>0</v>
          </cell>
          <cell r="CN124">
            <v>0</v>
          </cell>
          <cell r="CO124">
            <v>0</v>
          </cell>
          <cell r="CX124">
            <v>0</v>
          </cell>
          <cell r="CY124">
            <v>0</v>
          </cell>
          <cell r="DB124">
            <v>0</v>
          </cell>
          <cell r="DC124">
            <v>0</v>
          </cell>
          <cell r="DJ124" t="str">
            <v>МОС</v>
          </cell>
          <cell r="DL124">
            <v>40843</v>
          </cell>
          <cell r="DM124" t="str">
            <v>№ 159</v>
          </cell>
          <cell r="DT124">
            <v>833.47</v>
          </cell>
        </row>
        <row r="125">
          <cell r="W125">
            <v>220.51</v>
          </cell>
          <cell r="AF125">
            <v>40093</v>
          </cell>
          <cell r="AG125">
            <v>696</v>
          </cell>
          <cell r="AH125">
            <v>220.51</v>
          </cell>
          <cell r="AM125">
            <v>41200</v>
          </cell>
          <cell r="AO125">
            <v>9085012</v>
          </cell>
          <cell r="AQ125">
            <v>9085012</v>
          </cell>
          <cell r="AU125">
            <v>0</v>
          </cell>
          <cell r="AW125">
            <v>0</v>
          </cell>
          <cell r="AY125">
            <v>4716524.7360000005</v>
          </cell>
          <cell r="AZ125">
            <v>114.47875572815535</v>
          </cell>
          <cell r="BA125">
            <v>0</v>
          </cell>
          <cell r="BB125">
            <v>0</v>
          </cell>
          <cell r="BC125">
            <v>0</v>
          </cell>
          <cell r="BD125">
            <v>0</v>
          </cell>
          <cell r="BG125">
            <v>0</v>
          </cell>
          <cell r="BH125">
            <v>0</v>
          </cell>
          <cell r="BI125">
            <v>909300</v>
          </cell>
          <cell r="BJ125">
            <v>22.070388349514563</v>
          </cell>
          <cell r="BK125">
            <v>0</v>
          </cell>
          <cell r="BL125">
            <v>0</v>
          </cell>
          <cell r="BM125">
            <v>2304847</v>
          </cell>
          <cell r="BN125">
            <v>55.942888349514561</v>
          </cell>
          <cell r="BO125">
            <v>0</v>
          </cell>
          <cell r="BP125">
            <v>0</v>
          </cell>
          <cell r="BY125">
            <v>1090</v>
          </cell>
          <cell r="CF125">
            <v>6484.8</v>
          </cell>
          <cell r="CG125">
            <v>727.32</v>
          </cell>
          <cell r="CJ125">
            <v>0</v>
          </cell>
          <cell r="CK125">
            <v>0</v>
          </cell>
          <cell r="CL125">
            <v>0</v>
          </cell>
          <cell r="CM125">
            <v>0</v>
          </cell>
          <cell r="CN125">
            <v>0</v>
          </cell>
          <cell r="CO125">
            <v>0</v>
          </cell>
          <cell r="CX125">
            <v>0</v>
          </cell>
          <cell r="CY125">
            <v>0</v>
          </cell>
          <cell r="DB125">
            <v>0</v>
          </cell>
          <cell r="DC125">
            <v>0</v>
          </cell>
          <cell r="DJ125" t="str">
            <v>МОС</v>
          </cell>
          <cell r="DL125">
            <v>40491</v>
          </cell>
          <cell r="DM125" t="str">
            <v>№ 338</v>
          </cell>
          <cell r="DO125" t="str">
            <v>тариф на послуги з теплопостачання для населення (споживачам з встановленими лічильниками)</v>
          </cell>
          <cell r="DT125">
            <v>220.51</v>
          </cell>
        </row>
        <row r="126">
          <cell r="W126">
            <v>576.38</v>
          </cell>
          <cell r="AF126">
            <v>40431</v>
          </cell>
          <cell r="AG126">
            <v>978</v>
          </cell>
          <cell r="AH126">
            <v>501.2</v>
          </cell>
          <cell r="AM126">
            <v>19300</v>
          </cell>
          <cell r="AO126">
            <v>11124134</v>
          </cell>
          <cell r="AQ126">
            <v>9673160</v>
          </cell>
          <cell r="AU126">
            <v>0</v>
          </cell>
          <cell r="AW126">
            <v>0</v>
          </cell>
          <cell r="AY126">
            <v>7598037.9965841984</v>
          </cell>
          <cell r="AZ126">
            <v>393.6807252116165</v>
          </cell>
          <cell r="BA126">
            <v>0</v>
          </cell>
          <cell r="BB126">
            <v>0</v>
          </cell>
          <cell r="BC126">
            <v>0</v>
          </cell>
          <cell r="BD126">
            <v>0</v>
          </cell>
          <cell r="BG126">
            <v>0</v>
          </cell>
          <cell r="BH126">
            <v>0</v>
          </cell>
          <cell r="BI126">
            <v>425877</v>
          </cell>
          <cell r="BJ126">
            <v>22.066165803108809</v>
          </cell>
          <cell r="BK126">
            <v>0</v>
          </cell>
          <cell r="BL126">
            <v>0</v>
          </cell>
          <cell r="BM126">
            <v>1079698</v>
          </cell>
          <cell r="BN126">
            <v>55.942901554404145</v>
          </cell>
          <cell r="BO126">
            <v>0</v>
          </cell>
          <cell r="BP126">
            <v>0</v>
          </cell>
          <cell r="BY126">
            <v>1090</v>
          </cell>
          <cell r="CF126">
            <v>3029.8348299999998</v>
          </cell>
          <cell r="CG126">
            <v>2507.7399999999998</v>
          </cell>
          <cell r="CJ126">
            <v>0</v>
          </cell>
          <cell r="CK126">
            <v>0</v>
          </cell>
          <cell r="CL126">
            <v>0</v>
          </cell>
          <cell r="CM126">
            <v>0</v>
          </cell>
          <cell r="CN126">
            <v>0</v>
          </cell>
          <cell r="CO126">
            <v>0</v>
          </cell>
          <cell r="CX126">
            <v>0</v>
          </cell>
          <cell r="CY126">
            <v>0</v>
          </cell>
          <cell r="DB126">
            <v>0</v>
          </cell>
          <cell r="DC126">
            <v>0</v>
          </cell>
          <cell r="DJ126" t="str">
            <v>НКРКП</v>
          </cell>
          <cell r="DL126">
            <v>40942</v>
          </cell>
          <cell r="DM126" t="str">
            <v>№ 48</v>
          </cell>
          <cell r="DT126">
            <v>799.35</v>
          </cell>
        </row>
        <row r="127">
          <cell r="W127">
            <v>732.99</v>
          </cell>
          <cell r="AF127">
            <v>40431</v>
          </cell>
          <cell r="AG127">
            <v>979</v>
          </cell>
          <cell r="AH127">
            <v>488.69</v>
          </cell>
          <cell r="AM127">
            <v>2600</v>
          </cell>
          <cell r="AO127">
            <v>1905774</v>
          </cell>
          <cell r="AQ127">
            <v>1270594</v>
          </cell>
          <cell r="AU127">
            <v>0</v>
          </cell>
          <cell r="AW127">
            <v>0</v>
          </cell>
          <cell r="AY127">
            <v>1023568.9999980448</v>
          </cell>
          <cell r="AZ127">
            <v>393.6803846146326</v>
          </cell>
          <cell r="BA127">
            <v>0</v>
          </cell>
          <cell r="BB127">
            <v>0</v>
          </cell>
          <cell r="BC127">
            <v>0</v>
          </cell>
          <cell r="BD127">
            <v>0</v>
          </cell>
          <cell r="BG127">
            <v>0</v>
          </cell>
          <cell r="BH127">
            <v>0</v>
          </cell>
          <cell r="BI127">
            <v>57372</v>
          </cell>
          <cell r="BJ127">
            <v>22.066153846153846</v>
          </cell>
          <cell r="BK127">
            <v>0</v>
          </cell>
          <cell r="BL127">
            <v>0</v>
          </cell>
          <cell r="BM127">
            <v>145451</v>
          </cell>
          <cell r="BN127">
            <v>55.942692307692305</v>
          </cell>
          <cell r="BO127">
            <v>0</v>
          </cell>
          <cell r="BP127">
            <v>0</v>
          </cell>
          <cell r="BY127">
            <v>1090</v>
          </cell>
          <cell r="CF127">
            <v>408.16392448900001</v>
          </cell>
          <cell r="CG127">
            <v>2507.7399999999998</v>
          </cell>
          <cell r="CJ127">
            <v>0</v>
          </cell>
          <cell r="CK127">
            <v>0</v>
          </cell>
          <cell r="CL127">
            <v>0</v>
          </cell>
          <cell r="CM127">
            <v>0</v>
          </cell>
          <cell r="CN127">
            <v>0</v>
          </cell>
          <cell r="CO127">
            <v>0</v>
          </cell>
          <cell r="CX127">
            <v>0</v>
          </cell>
          <cell r="CY127">
            <v>0</v>
          </cell>
          <cell r="DB127">
            <v>0</v>
          </cell>
          <cell r="DC127">
            <v>0</v>
          </cell>
          <cell r="DJ127" t="str">
            <v>НКРКП</v>
          </cell>
          <cell r="DL127">
            <v>40942</v>
          </cell>
          <cell r="DM127" t="str">
            <v>№ 48</v>
          </cell>
          <cell r="DT127">
            <v>955.96</v>
          </cell>
        </row>
        <row r="128">
          <cell r="W128">
            <v>217.78</v>
          </cell>
          <cell r="AF128">
            <v>39794</v>
          </cell>
          <cell r="AG128" t="str">
            <v>4/6-5/3952</v>
          </cell>
          <cell r="AH128">
            <v>201.65055097597383</v>
          </cell>
          <cell r="AM128">
            <v>105177</v>
          </cell>
          <cell r="AO128">
            <v>22905447.059999999</v>
          </cell>
          <cell r="AQ128">
            <v>21209000</v>
          </cell>
          <cell r="AU128">
            <v>0</v>
          </cell>
          <cell r="AW128">
            <v>0</v>
          </cell>
          <cell r="AY128">
            <v>12418989</v>
          </cell>
          <cell r="AZ128">
            <v>118.07704155851565</v>
          </cell>
          <cell r="BA128">
            <v>0</v>
          </cell>
          <cell r="BB128">
            <v>0</v>
          </cell>
          <cell r="BC128">
            <v>0</v>
          </cell>
          <cell r="BD128">
            <v>0</v>
          </cell>
          <cell r="BG128">
            <v>0</v>
          </cell>
          <cell r="BH128">
            <v>0</v>
          </cell>
          <cell r="BI128">
            <v>2355000</v>
          </cell>
          <cell r="BJ128">
            <v>22.390826891810946</v>
          </cell>
          <cell r="BK128">
            <v>0</v>
          </cell>
          <cell r="BL128">
            <v>0</v>
          </cell>
          <cell r="BM128">
            <v>874800</v>
          </cell>
          <cell r="BN128">
            <v>8.3174077982828951</v>
          </cell>
          <cell r="BO128">
            <v>0</v>
          </cell>
          <cell r="BP128">
            <v>0</v>
          </cell>
          <cell r="BY128">
            <v>1275</v>
          </cell>
          <cell r="CF128">
            <v>17075</v>
          </cell>
          <cell r="CG128">
            <v>727.32</v>
          </cell>
          <cell r="CJ128">
            <v>0</v>
          </cell>
          <cell r="CK128">
            <v>0</v>
          </cell>
          <cell r="CL128">
            <v>0</v>
          </cell>
          <cell r="CM128">
            <v>0</v>
          </cell>
          <cell r="CN128">
            <v>0</v>
          </cell>
          <cell r="CO128">
            <v>0</v>
          </cell>
          <cell r="CX128">
            <v>0</v>
          </cell>
          <cell r="CY128">
            <v>0</v>
          </cell>
          <cell r="DB128">
            <v>0</v>
          </cell>
          <cell r="DC128">
            <v>0</v>
          </cell>
          <cell r="DJ128" t="str">
            <v>НКРЕ</v>
          </cell>
          <cell r="DL128">
            <v>40526</v>
          </cell>
          <cell r="DM128" t="str">
            <v>№ 1840</v>
          </cell>
          <cell r="DO128" t="str">
            <v>Тариф на теплову енергію</v>
          </cell>
          <cell r="DT128">
            <v>239.56</v>
          </cell>
        </row>
        <row r="129">
          <cell r="W129">
            <v>510.67</v>
          </cell>
          <cell r="AF129">
            <v>39853</v>
          </cell>
          <cell r="AG129" t="str">
            <v>6/1/1-57</v>
          </cell>
          <cell r="AH129">
            <v>431.35162928208752</v>
          </cell>
          <cell r="AM129">
            <v>23338.5</v>
          </cell>
          <cell r="AO129">
            <v>11918271.795</v>
          </cell>
          <cell r="AQ129">
            <v>10067100</v>
          </cell>
          <cell r="AU129">
            <v>0</v>
          </cell>
          <cell r="AW129">
            <v>0</v>
          </cell>
          <cell r="AY129">
            <v>8116985.25</v>
          </cell>
          <cell r="AZ129">
            <v>347.79378494761875</v>
          </cell>
          <cell r="BA129">
            <v>0</v>
          </cell>
          <cell r="BB129">
            <v>0</v>
          </cell>
          <cell r="BC129">
            <v>0</v>
          </cell>
          <cell r="BD129">
            <v>0</v>
          </cell>
          <cell r="BG129">
            <v>0</v>
          </cell>
          <cell r="BH129">
            <v>0</v>
          </cell>
          <cell r="BI129">
            <v>522600</v>
          </cell>
          <cell r="BJ129">
            <v>22.392184587698438</v>
          </cell>
          <cell r="BK129">
            <v>0</v>
          </cell>
          <cell r="BL129">
            <v>0</v>
          </cell>
          <cell r="BM129">
            <v>194100</v>
          </cell>
          <cell r="BN129">
            <v>8.3167298669580312</v>
          </cell>
          <cell r="BO129">
            <v>0</v>
          </cell>
          <cell r="BP129">
            <v>0</v>
          </cell>
          <cell r="BY129">
            <v>1275</v>
          </cell>
          <cell r="CF129">
            <v>3789</v>
          </cell>
          <cell r="CG129">
            <v>2142.25</v>
          </cell>
          <cell r="CJ129">
            <v>0</v>
          </cell>
          <cell r="CK129">
            <v>0</v>
          </cell>
          <cell r="CL129">
            <v>0</v>
          </cell>
          <cell r="CM129">
            <v>0</v>
          </cell>
          <cell r="CN129">
            <v>0</v>
          </cell>
          <cell r="CO129">
            <v>0</v>
          </cell>
          <cell r="CX129">
            <v>0</v>
          </cell>
          <cell r="CY129">
            <v>0</v>
          </cell>
          <cell r="DB129">
            <v>0</v>
          </cell>
          <cell r="DC129">
            <v>0</v>
          </cell>
          <cell r="DJ129" t="str">
            <v>НКРКП</v>
          </cell>
          <cell r="DL129">
            <v>40816</v>
          </cell>
          <cell r="DM129" t="str">
            <v>№ 15</v>
          </cell>
          <cell r="DT129">
            <v>771.97</v>
          </cell>
        </row>
        <row r="130">
          <cell r="W130">
            <v>510.67</v>
          </cell>
          <cell r="AF130">
            <v>39853</v>
          </cell>
          <cell r="AG130" t="str">
            <v>6/1/1-57</v>
          </cell>
          <cell r="AH130">
            <v>431.34658421282626</v>
          </cell>
          <cell r="AM130">
            <v>7551.7</v>
          </cell>
          <cell r="AO130">
            <v>3856426.639</v>
          </cell>
          <cell r="AQ130">
            <v>3257400</v>
          </cell>
          <cell r="AU130">
            <v>0</v>
          </cell>
          <cell r="AW130">
            <v>0</v>
          </cell>
          <cell r="AY130">
            <v>2626398.5</v>
          </cell>
          <cell r="AZ130">
            <v>347.78904087821286</v>
          </cell>
          <cell r="BA130">
            <v>0</v>
          </cell>
          <cell r="BB130">
            <v>0</v>
          </cell>
          <cell r="BC130">
            <v>0</v>
          </cell>
          <cell r="BD130">
            <v>0</v>
          </cell>
          <cell r="BG130">
            <v>0</v>
          </cell>
          <cell r="BH130">
            <v>0</v>
          </cell>
          <cell r="BI130">
            <v>169100</v>
          </cell>
          <cell r="BJ130">
            <v>22.39230901651284</v>
          </cell>
          <cell r="BK130">
            <v>0</v>
          </cell>
          <cell r="BL130">
            <v>0</v>
          </cell>
          <cell r="BM130">
            <v>62800</v>
          </cell>
          <cell r="BN130">
            <v>8.3160083160083165</v>
          </cell>
          <cell r="BO130">
            <v>0</v>
          </cell>
          <cell r="BP130">
            <v>0</v>
          </cell>
          <cell r="BY130">
            <v>1275</v>
          </cell>
          <cell r="CF130">
            <v>1226</v>
          </cell>
          <cell r="CG130">
            <v>2142.25</v>
          </cell>
          <cell r="CJ130">
            <v>0</v>
          </cell>
          <cell r="CK130">
            <v>0</v>
          </cell>
          <cell r="CL130">
            <v>0</v>
          </cell>
          <cell r="CM130">
            <v>0</v>
          </cell>
          <cell r="CN130">
            <v>0</v>
          </cell>
          <cell r="CO130">
            <v>0</v>
          </cell>
          <cell r="CX130">
            <v>0</v>
          </cell>
          <cell r="CY130">
            <v>0</v>
          </cell>
          <cell r="DB130">
            <v>0</v>
          </cell>
          <cell r="DC130">
            <v>0</v>
          </cell>
          <cell r="DJ130" t="str">
            <v>НКРКП</v>
          </cell>
          <cell r="DL130">
            <v>40816</v>
          </cell>
          <cell r="DM130" t="str">
            <v>№ 15</v>
          </cell>
          <cell r="DT130">
            <v>771.97</v>
          </cell>
        </row>
        <row r="131">
          <cell r="W131">
            <v>247.38</v>
          </cell>
          <cell r="AF131">
            <v>39790</v>
          </cell>
          <cell r="AG131">
            <v>572</v>
          </cell>
          <cell r="AH131">
            <v>266.42802741812642</v>
          </cell>
          <cell r="AM131">
            <v>10504</v>
          </cell>
          <cell r="AO131">
            <v>2598479.52</v>
          </cell>
          <cell r="AQ131">
            <v>2798560</v>
          </cell>
          <cell r="AU131">
            <v>0</v>
          </cell>
          <cell r="AW131">
            <v>0</v>
          </cell>
          <cell r="AY131">
            <v>1291780</v>
          </cell>
          <cell r="AZ131">
            <v>122.97981721249047</v>
          </cell>
          <cell r="BA131">
            <v>0</v>
          </cell>
          <cell r="BB131">
            <v>0</v>
          </cell>
          <cell r="BC131">
            <v>0</v>
          </cell>
          <cell r="BD131">
            <v>0</v>
          </cell>
          <cell r="BG131">
            <v>0</v>
          </cell>
          <cell r="BH131">
            <v>0</v>
          </cell>
          <cell r="BI131">
            <v>230050</v>
          </cell>
          <cell r="BJ131">
            <v>21.90118050266565</v>
          </cell>
          <cell r="BK131">
            <v>0</v>
          </cell>
          <cell r="BL131">
            <v>0</v>
          </cell>
          <cell r="BM131">
            <v>1009690</v>
          </cell>
          <cell r="BN131">
            <v>96.124333587204873</v>
          </cell>
          <cell r="BO131">
            <v>0</v>
          </cell>
          <cell r="BP131">
            <v>0</v>
          </cell>
          <cell r="BY131">
            <v>2113.6</v>
          </cell>
          <cell r="CF131">
            <v>1776.0820546664465</v>
          </cell>
          <cell r="CG131">
            <v>727.32</v>
          </cell>
          <cell r="CJ131">
            <v>0</v>
          </cell>
          <cell r="CK131">
            <v>0</v>
          </cell>
          <cell r="CL131">
            <v>0</v>
          </cell>
          <cell r="CM131">
            <v>0</v>
          </cell>
          <cell r="CN131">
            <v>0</v>
          </cell>
          <cell r="CO131">
            <v>0</v>
          </cell>
          <cell r="CX131">
            <v>0</v>
          </cell>
          <cell r="CY131">
            <v>0</v>
          </cell>
          <cell r="DB131">
            <v>0</v>
          </cell>
          <cell r="DC131">
            <v>0</v>
          </cell>
          <cell r="DJ131" t="str">
            <v>НКРЕ</v>
          </cell>
          <cell r="DL131">
            <v>40526</v>
          </cell>
          <cell r="DM131">
            <v>1706</v>
          </cell>
          <cell r="DO131" t="str">
            <v>тариф на теплову енергію для населення</v>
          </cell>
          <cell r="DT131">
            <v>272.12</v>
          </cell>
        </row>
        <row r="132">
          <cell r="W132">
            <v>602.67499999999995</v>
          </cell>
          <cell r="AF132">
            <v>39856</v>
          </cell>
          <cell r="AG132">
            <v>44</v>
          </cell>
          <cell r="AH132">
            <v>506.45132743362831</v>
          </cell>
          <cell r="AM132">
            <v>12430</v>
          </cell>
          <cell r="AO132">
            <v>7491250.2499999991</v>
          </cell>
          <cell r="AQ132">
            <v>6295190</v>
          </cell>
          <cell r="AU132">
            <v>0</v>
          </cell>
          <cell r="AW132">
            <v>0</v>
          </cell>
          <cell r="AY132">
            <v>4502320</v>
          </cell>
          <cell r="AZ132">
            <v>362.21399839098956</v>
          </cell>
          <cell r="BA132">
            <v>0</v>
          </cell>
          <cell r="BB132">
            <v>0</v>
          </cell>
          <cell r="BC132">
            <v>0</v>
          </cell>
          <cell r="BD132">
            <v>0</v>
          </cell>
          <cell r="BG132">
            <v>0</v>
          </cell>
          <cell r="BH132">
            <v>0</v>
          </cell>
          <cell r="BI132">
            <v>272210</v>
          </cell>
          <cell r="BJ132">
            <v>21.899436846339501</v>
          </cell>
          <cell r="BK132">
            <v>0</v>
          </cell>
          <cell r="BL132">
            <v>0</v>
          </cell>
          <cell r="BM132">
            <v>1194760</v>
          </cell>
          <cell r="BN132">
            <v>96.119066773934037</v>
          </cell>
          <cell r="BO132">
            <v>0</v>
          </cell>
          <cell r="BP132">
            <v>0</v>
          </cell>
          <cell r="BY132">
            <v>2113.6</v>
          </cell>
          <cell r="CF132">
            <v>2101.6781421402729</v>
          </cell>
          <cell r="CG132">
            <v>2142.25</v>
          </cell>
          <cell r="CJ132">
            <v>0</v>
          </cell>
          <cell r="CK132">
            <v>0</v>
          </cell>
          <cell r="CL132">
            <v>0</v>
          </cell>
          <cell r="CM132">
            <v>0</v>
          </cell>
          <cell r="CN132">
            <v>0</v>
          </cell>
          <cell r="CO132">
            <v>0</v>
          </cell>
          <cell r="CX132">
            <v>0</v>
          </cell>
          <cell r="CY132">
            <v>0</v>
          </cell>
          <cell r="DB132">
            <v>0</v>
          </cell>
          <cell r="DC132">
            <v>0</v>
          </cell>
          <cell r="DJ132" t="str">
            <v>НКРКП</v>
          </cell>
          <cell r="DL132">
            <v>40816</v>
          </cell>
          <cell r="DM132">
            <v>75</v>
          </cell>
          <cell r="DT132">
            <v>874.81</v>
          </cell>
        </row>
        <row r="133">
          <cell r="W133">
            <v>602.67499999999995</v>
          </cell>
          <cell r="AF133">
            <v>39856</v>
          </cell>
          <cell r="AG133">
            <v>44</v>
          </cell>
          <cell r="AH133">
            <v>506.45278450363196</v>
          </cell>
          <cell r="AM133">
            <v>826</v>
          </cell>
          <cell r="AO133">
            <v>497809.55</v>
          </cell>
          <cell r="AQ133">
            <v>418330</v>
          </cell>
          <cell r="AU133">
            <v>0</v>
          </cell>
          <cell r="AW133">
            <v>0</v>
          </cell>
          <cell r="AY133">
            <v>299129.99999999994</v>
          </cell>
          <cell r="AZ133">
            <v>362.14285714285705</v>
          </cell>
          <cell r="BA133">
            <v>0</v>
          </cell>
          <cell r="BB133">
            <v>0</v>
          </cell>
          <cell r="BC133">
            <v>0</v>
          </cell>
          <cell r="BD133">
            <v>0</v>
          </cell>
          <cell r="BG133">
            <v>0</v>
          </cell>
          <cell r="BH133">
            <v>0</v>
          </cell>
          <cell r="BI133">
            <v>18090</v>
          </cell>
          <cell r="BJ133">
            <v>21.900726392251816</v>
          </cell>
          <cell r="BK133">
            <v>0</v>
          </cell>
          <cell r="BL133">
            <v>0</v>
          </cell>
          <cell r="BM133">
            <v>79410</v>
          </cell>
          <cell r="BN133">
            <v>96.13801452784503</v>
          </cell>
          <cell r="BO133">
            <v>0</v>
          </cell>
          <cell r="BP133">
            <v>0</v>
          </cell>
          <cell r="BY133">
            <v>2113.6</v>
          </cell>
          <cell r="CF133">
            <v>139.63356284280545</v>
          </cell>
          <cell r="CG133">
            <v>2142.25</v>
          </cell>
          <cell r="CJ133">
            <v>0</v>
          </cell>
          <cell r="CK133">
            <v>0</v>
          </cell>
          <cell r="CL133">
            <v>0</v>
          </cell>
          <cell r="CM133">
            <v>0</v>
          </cell>
          <cell r="CN133">
            <v>0</v>
          </cell>
          <cell r="CO133">
            <v>0</v>
          </cell>
          <cell r="CX133">
            <v>0</v>
          </cell>
          <cell r="CY133">
            <v>0</v>
          </cell>
          <cell r="DB133">
            <v>0</v>
          </cell>
          <cell r="DC133">
            <v>0</v>
          </cell>
          <cell r="DJ133" t="str">
            <v>НКРКП</v>
          </cell>
          <cell r="DL133">
            <v>40816</v>
          </cell>
          <cell r="DM133">
            <v>75</v>
          </cell>
          <cell r="DT133">
            <v>874.81</v>
          </cell>
        </row>
        <row r="134">
          <cell r="W134">
            <v>266.642</v>
          </cell>
          <cell r="AF134">
            <v>40427</v>
          </cell>
          <cell r="AG134">
            <v>117</v>
          </cell>
          <cell r="AH134">
            <v>242.39648158566669</v>
          </cell>
          <cell r="AM134">
            <v>46214</v>
          </cell>
          <cell r="AO134">
            <v>12322593.388</v>
          </cell>
          <cell r="AQ134">
            <v>11202111</v>
          </cell>
          <cell r="AU134">
            <v>0</v>
          </cell>
          <cell r="AW134">
            <v>0</v>
          </cell>
          <cell r="AY134">
            <v>8253585</v>
          </cell>
          <cell r="AZ134">
            <v>178.59490630544857</v>
          </cell>
          <cell r="BA134">
            <v>0</v>
          </cell>
          <cell r="BB134">
            <v>0</v>
          </cell>
          <cell r="BC134">
            <v>0</v>
          </cell>
          <cell r="BD134">
            <v>0</v>
          </cell>
          <cell r="BG134">
            <v>0</v>
          </cell>
          <cell r="BH134">
            <v>0</v>
          </cell>
          <cell r="BI134">
            <v>908652</v>
          </cell>
          <cell r="BJ134">
            <v>19.66183407625395</v>
          </cell>
          <cell r="BK134">
            <v>0</v>
          </cell>
          <cell r="BL134">
            <v>0</v>
          </cell>
          <cell r="BM134">
            <v>1459668</v>
          </cell>
          <cell r="BN134">
            <v>31.584974250227205</v>
          </cell>
          <cell r="BO134">
            <v>0</v>
          </cell>
          <cell r="BP134">
            <v>0</v>
          </cell>
          <cell r="BY134">
            <v>1275</v>
          </cell>
          <cell r="CF134">
            <v>7565.1558203483046</v>
          </cell>
          <cell r="CG134">
            <v>1091</v>
          </cell>
          <cell r="CJ134">
            <v>0</v>
          </cell>
          <cell r="CK134">
            <v>0</v>
          </cell>
          <cell r="CL134">
            <v>0</v>
          </cell>
          <cell r="CM134">
            <v>0</v>
          </cell>
          <cell r="CN134">
            <v>0</v>
          </cell>
          <cell r="CO134">
            <v>0</v>
          </cell>
          <cell r="CX134">
            <v>0</v>
          </cell>
          <cell r="CY134">
            <v>0</v>
          </cell>
          <cell r="DB134">
            <v>0</v>
          </cell>
          <cell r="DC134">
            <v>0</v>
          </cell>
          <cell r="DJ134" t="str">
            <v>МОС</v>
          </cell>
          <cell r="DL134">
            <v>40448</v>
          </cell>
          <cell r="DM134">
            <v>298</v>
          </cell>
          <cell r="DO134" t="str">
            <v>тариф на теплову енергію</v>
          </cell>
          <cell r="DT134">
            <v>266.642</v>
          </cell>
        </row>
        <row r="135">
          <cell r="W135">
            <v>511.23399999999998</v>
          </cell>
          <cell r="AF135">
            <v>40427</v>
          </cell>
          <cell r="AG135">
            <v>118</v>
          </cell>
          <cell r="AH135">
            <v>456.46159195801982</v>
          </cell>
          <cell r="AM135">
            <v>31634</v>
          </cell>
          <cell r="AO135">
            <v>16172376.355999999</v>
          </cell>
          <cell r="AQ135">
            <v>14439706</v>
          </cell>
          <cell r="AU135">
            <v>0</v>
          </cell>
          <cell r="AW135">
            <v>0</v>
          </cell>
          <cell r="AY135">
            <v>12421371</v>
          </cell>
          <cell r="AZ135">
            <v>392.65887968641334</v>
          </cell>
          <cell r="BA135">
            <v>0</v>
          </cell>
          <cell r="BB135">
            <v>0</v>
          </cell>
          <cell r="BC135">
            <v>0</v>
          </cell>
          <cell r="BD135">
            <v>0</v>
          </cell>
          <cell r="BG135">
            <v>0</v>
          </cell>
          <cell r="BH135">
            <v>0</v>
          </cell>
          <cell r="BI135">
            <v>621984</v>
          </cell>
          <cell r="BJ135">
            <v>19.661882784345956</v>
          </cell>
          <cell r="BK135">
            <v>0</v>
          </cell>
          <cell r="BL135">
            <v>0</v>
          </cell>
          <cell r="BM135">
            <v>999162</v>
          </cell>
          <cell r="BN135">
            <v>31.58506670038566</v>
          </cell>
          <cell r="BO135">
            <v>0</v>
          </cell>
          <cell r="BP135">
            <v>0</v>
          </cell>
          <cell r="BY135">
            <v>1275</v>
          </cell>
          <cell r="CF135">
            <v>5178.7216389970563</v>
          </cell>
          <cell r="CG135">
            <v>2398.54</v>
          </cell>
          <cell r="CJ135">
            <v>0</v>
          </cell>
          <cell r="CK135">
            <v>0</v>
          </cell>
          <cell r="CL135">
            <v>0</v>
          </cell>
          <cell r="CM135">
            <v>0</v>
          </cell>
          <cell r="CN135">
            <v>0</v>
          </cell>
          <cell r="CO135">
            <v>0</v>
          </cell>
          <cell r="CX135">
            <v>0</v>
          </cell>
          <cell r="CY135">
            <v>0</v>
          </cell>
          <cell r="DB135">
            <v>0</v>
          </cell>
          <cell r="DC135">
            <v>0</v>
          </cell>
          <cell r="DJ135" t="str">
            <v>НКРКП</v>
          </cell>
          <cell r="DL135">
            <v>40836</v>
          </cell>
          <cell r="DM135">
            <v>221</v>
          </cell>
          <cell r="DT135">
            <v>719.28</v>
          </cell>
        </row>
        <row r="136">
          <cell r="W136">
            <v>547.75</v>
          </cell>
          <cell r="AF136">
            <v>40427</v>
          </cell>
          <cell r="AG136">
            <v>119</v>
          </cell>
          <cell r="AH136">
            <v>456.46229581561869</v>
          </cell>
          <cell r="AM136">
            <v>4469</v>
          </cell>
          <cell r="AO136">
            <v>2447894.75</v>
          </cell>
          <cell r="AQ136">
            <v>2039930</v>
          </cell>
          <cell r="AU136">
            <v>0</v>
          </cell>
          <cell r="AW136">
            <v>0</v>
          </cell>
          <cell r="AY136">
            <v>1754794</v>
          </cell>
          <cell r="AZ136">
            <v>392.65920787648241</v>
          </cell>
          <cell r="BA136">
            <v>0</v>
          </cell>
          <cell r="BB136">
            <v>0</v>
          </cell>
          <cell r="BC136">
            <v>0</v>
          </cell>
          <cell r="BD136">
            <v>0</v>
          </cell>
          <cell r="BG136">
            <v>0</v>
          </cell>
          <cell r="BH136">
            <v>0</v>
          </cell>
          <cell r="BI136">
            <v>87869</v>
          </cell>
          <cell r="BJ136">
            <v>19.661893040948758</v>
          </cell>
          <cell r="BK136">
            <v>0</v>
          </cell>
          <cell r="BL136">
            <v>0</v>
          </cell>
          <cell r="BM136">
            <v>141154</v>
          </cell>
          <cell r="BN136">
            <v>31.58514208995301</v>
          </cell>
          <cell r="BO136">
            <v>0</v>
          </cell>
          <cell r="BP136">
            <v>0</v>
          </cell>
          <cell r="BY136">
            <v>1275</v>
          </cell>
          <cell r="CF136">
            <v>731.60922894760984</v>
          </cell>
          <cell r="CG136">
            <v>2398.54</v>
          </cell>
          <cell r="CJ136">
            <v>0</v>
          </cell>
          <cell r="CK136">
            <v>0</v>
          </cell>
          <cell r="CL136">
            <v>0</v>
          </cell>
          <cell r="CM136">
            <v>0</v>
          </cell>
          <cell r="CN136">
            <v>0</v>
          </cell>
          <cell r="CO136">
            <v>0</v>
          </cell>
          <cell r="CX136">
            <v>0</v>
          </cell>
          <cell r="CY136">
            <v>0</v>
          </cell>
          <cell r="DB136">
            <v>0</v>
          </cell>
          <cell r="DC136">
            <v>0</v>
          </cell>
          <cell r="DJ136" t="str">
            <v>НКРКП</v>
          </cell>
          <cell r="DL136">
            <v>40836</v>
          </cell>
          <cell r="DM136">
            <v>221</v>
          </cell>
          <cell r="DT136">
            <v>745.66</v>
          </cell>
        </row>
        <row r="137">
          <cell r="W137">
            <v>247.29</v>
          </cell>
          <cell r="AF137">
            <v>40122</v>
          </cell>
          <cell r="AG137">
            <v>260</v>
          </cell>
          <cell r="AH137">
            <v>235.70827285921627</v>
          </cell>
          <cell r="AM137">
            <v>68900</v>
          </cell>
          <cell r="AO137">
            <v>17038281</v>
          </cell>
          <cell r="AQ137">
            <v>16240300</v>
          </cell>
          <cell r="AU137">
            <v>0</v>
          </cell>
          <cell r="AW137">
            <v>0</v>
          </cell>
          <cell r="AY137">
            <v>9318309</v>
          </cell>
          <cell r="AZ137">
            <v>135.24396226415095</v>
          </cell>
          <cell r="BA137">
            <v>0</v>
          </cell>
          <cell r="BB137">
            <v>0</v>
          </cell>
          <cell r="BC137">
            <v>0</v>
          </cell>
          <cell r="BD137">
            <v>0</v>
          </cell>
          <cell r="BG137">
            <v>0</v>
          </cell>
          <cell r="BH137">
            <v>0</v>
          </cell>
          <cell r="BI137">
            <v>1141300</v>
          </cell>
          <cell r="BJ137">
            <v>16.564586357039186</v>
          </cell>
          <cell r="BK137">
            <v>0</v>
          </cell>
          <cell r="BL137">
            <v>0</v>
          </cell>
          <cell r="BM137">
            <v>3901300</v>
          </cell>
          <cell r="BN137">
            <v>56.622641509433961</v>
          </cell>
          <cell r="BO137">
            <v>0</v>
          </cell>
          <cell r="BP137">
            <v>0</v>
          </cell>
          <cell r="BY137">
            <v>1739</v>
          </cell>
          <cell r="CF137">
            <v>12811.842105263157</v>
          </cell>
          <cell r="CG137">
            <v>727.32</v>
          </cell>
          <cell r="CJ137">
            <v>0</v>
          </cell>
          <cell r="CK137">
            <v>0</v>
          </cell>
          <cell r="CL137">
            <v>0</v>
          </cell>
          <cell r="CM137">
            <v>0</v>
          </cell>
          <cell r="CN137">
            <v>0</v>
          </cell>
          <cell r="CO137">
            <v>0</v>
          </cell>
          <cell r="CX137">
            <v>0</v>
          </cell>
          <cell r="CY137">
            <v>0</v>
          </cell>
          <cell r="DB137">
            <v>0</v>
          </cell>
          <cell r="DC137">
            <v>0</v>
          </cell>
          <cell r="DJ137" t="str">
            <v>НКРЕ</v>
          </cell>
          <cell r="DL137">
            <v>40526</v>
          </cell>
          <cell r="DM137">
            <v>1782</v>
          </cell>
          <cell r="DO137" t="str">
            <v>тариф на теплову енергію для населення</v>
          </cell>
          <cell r="DT137">
            <v>272.02</v>
          </cell>
        </row>
        <row r="138">
          <cell r="W138">
            <v>580.47500000000002</v>
          </cell>
          <cell r="AF138">
            <v>40122</v>
          </cell>
          <cell r="AG138">
            <v>261</v>
          </cell>
          <cell r="AH138">
            <v>505.26950354609932</v>
          </cell>
          <cell r="AM138">
            <v>14100</v>
          </cell>
          <cell r="AO138">
            <v>8184697.5</v>
          </cell>
          <cell r="AQ138">
            <v>7124300</v>
          </cell>
          <cell r="AU138">
            <v>0</v>
          </cell>
          <cell r="AW138">
            <v>0</v>
          </cell>
          <cell r="AY138">
            <v>5722655</v>
          </cell>
          <cell r="AZ138">
            <v>405.86205673758866</v>
          </cell>
          <cell r="BA138">
            <v>0</v>
          </cell>
          <cell r="BB138">
            <v>0</v>
          </cell>
          <cell r="BC138">
            <v>0</v>
          </cell>
          <cell r="BD138">
            <v>0</v>
          </cell>
          <cell r="BG138">
            <v>0</v>
          </cell>
          <cell r="BH138">
            <v>0</v>
          </cell>
          <cell r="BI138">
            <v>233566</v>
          </cell>
          <cell r="BJ138">
            <v>16.564964539007093</v>
          </cell>
          <cell r="BK138">
            <v>0</v>
          </cell>
          <cell r="BL138">
            <v>0</v>
          </cell>
          <cell r="BM138">
            <v>800860</v>
          </cell>
          <cell r="BN138">
            <v>56.798581560283687</v>
          </cell>
          <cell r="BO138">
            <v>0</v>
          </cell>
          <cell r="BP138">
            <v>0</v>
          </cell>
          <cell r="BY138">
            <v>1739</v>
          </cell>
          <cell r="CF138">
            <v>2621.8719360779969</v>
          </cell>
          <cell r="CG138">
            <v>2182.66</v>
          </cell>
          <cell r="CJ138">
            <v>0</v>
          </cell>
          <cell r="CK138">
            <v>0</v>
          </cell>
          <cell r="CL138">
            <v>0</v>
          </cell>
          <cell r="CM138">
            <v>0</v>
          </cell>
          <cell r="CN138">
            <v>0</v>
          </cell>
          <cell r="CO138">
            <v>0</v>
          </cell>
          <cell r="CX138">
            <v>0</v>
          </cell>
          <cell r="CY138">
            <v>0</v>
          </cell>
          <cell r="DB138">
            <v>0</v>
          </cell>
          <cell r="DC138">
            <v>0</v>
          </cell>
          <cell r="DJ138" t="str">
            <v>НКРКП</v>
          </cell>
          <cell r="DL138">
            <v>40816</v>
          </cell>
          <cell r="DM138">
            <v>69</v>
          </cell>
          <cell r="DT138">
            <v>872.28</v>
          </cell>
        </row>
        <row r="139">
          <cell r="W139">
            <v>605.63</v>
          </cell>
          <cell r="AF139">
            <v>40122</v>
          </cell>
          <cell r="AG139">
            <v>261</v>
          </cell>
          <cell r="AH139">
            <v>505.26923076923077</v>
          </cell>
          <cell r="AM139">
            <v>1300</v>
          </cell>
          <cell r="AO139">
            <v>787319</v>
          </cell>
          <cell r="AQ139">
            <v>656850</v>
          </cell>
          <cell r="AU139">
            <v>0</v>
          </cell>
          <cell r="AW139">
            <v>0</v>
          </cell>
          <cell r="AY139">
            <v>527620.99999999988</v>
          </cell>
          <cell r="AZ139">
            <v>405.86230769230758</v>
          </cell>
          <cell r="BA139">
            <v>0</v>
          </cell>
          <cell r="BB139">
            <v>0</v>
          </cell>
          <cell r="BC139">
            <v>0</v>
          </cell>
          <cell r="BD139">
            <v>0</v>
          </cell>
          <cell r="BG139">
            <v>0</v>
          </cell>
          <cell r="BH139">
            <v>0</v>
          </cell>
          <cell r="BI139">
            <v>21534</v>
          </cell>
          <cell r="BJ139">
            <v>16.564615384615383</v>
          </cell>
          <cell r="BK139">
            <v>0</v>
          </cell>
          <cell r="BL139">
            <v>0</v>
          </cell>
          <cell r="BM139">
            <v>73840</v>
          </cell>
          <cell r="BN139">
            <v>56.8</v>
          </cell>
          <cell r="BO139">
            <v>0</v>
          </cell>
          <cell r="BP139">
            <v>0</v>
          </cell>
          <cell r="BY139">
            <v>1739</v>
          </cell>
          <cell r="CF139">
            <v>241.7330230086225</v>
          </cell>
          <cell r="CG139">
            <v>2182.66</v>
          </cell>
          <cell r="CJ139">
            <v>0</v>
          </cell>
          <cell r="CK139">
            <v>0</v>
          </cell>
          <cell r="CL139">
            <v>0</v>
          </cell>
          <cell r="CM139">
            <v>0</v>
          </cell>
          <cell r="CN139">
            <v>0</v>
          </cell>
          <cell r="CO139">
            <v>0</v>
          </cell>
          <cell r="CX139">
            <v>0</v>
          </cell>
          <cell r="CY139">
            <v>0</v>
          </cell>
          <cell r="DB139">
            <v>0</v>
          </cell>
          <cell r="DC139">
            <v>0</v>
          </cell>
          <cell r="DJ139" t="str">
            <v>НКРКП</v>
          </cell>
          <cell r="DL139">
            <v>40816</v>
          </cell>
          <cell r="DM139">
            <v>69</v>
          </cell>
          <cell r="DT139">
            <v>897.43</v>
          </cell>
        </row>
        <row r="140">
          <cell r="W140">
            <v>222.83</v>
          </cell>
          <cell r="AF140">
            <v>39749</v>
          </cell>
          <cell r="AG140">
            <v>480</v>
          </cell>
          <cell r="AH140">
            <v>222.82665535719013</v>
          </cell>
          <cell r="AM140">
            <v>29001.602118206702</v>
          </cell>
          <cell r="AO140">
            <v>6462427</v>
          </cell>
          <cell r="AQ140">
            <v>6462330</v>
          </cell>
          <cell r="AU140">
            <v>0</v>
          </cell>
          <cell r="AW140">
            <v>0</v>
          </cell>
          <cell r="AY140">
            <v>3129100</v>
          </cell>
          <cell r="AZ140">
            <v>107.89403934466108</v>
          </cell>
          <cell r="BA140">
            <v>0</v>
          </cell>
          <cell r="BB140">
            <v>0</v>
          </cell>
          <cell r="BC140">
            <v>0</v>
          </cell>
          <cell r="BD140">
            <v>0</v>
          </cell>
          <cell r="BG140">
            <v>0</v>
          </cell>
          <cell r="BH140">
            <v>0</v>
          </cell>
          <cell r="BI140">
            <v>471410</v>
          </cell>
          <cell r="BJ140">
            <v>16.254619247536571</v>
          </cell>
          <cell r="BK140">
            <v>0</v>
          </cell>
          <cell r="BL140">
            <v>0</v>
          </cell>
          <cell r="BM140">
            <v>2416700</v>
          </cell>
          <cell r="BN140">
            <v>83.329879161497701</v>
          </cell>
          <cell r="BO140">
            <v>0</v>
          </cell>
          <cell r="BP140">
            <v>0</v>
          </cell>
          <cell r="BY140">
            <v>1930</v>
          </cell>
          <cell r="CF140">
            <v>4610.0920810313073</v>
          </cell>
          <cell r="CG140">
            <v>678.75</v>
          </cell>
          <cell r="CJ140">
            <v>0</v>
          </cell>
          <cell r="CK140">
            <v>0</v>
          </cell>
          <cell r="CL140">
            <v>0</v>
          </cell>
          <cell r="CM140">
            <v>0</v>
          </cell>
          <cell r="CN140">
            <v>0</v>
          </cell>
          <cell r="CO140">
            <v>0</v>
          </cell>
          <cell r="CX140">
            <v>0</v>
          </cell>
          <cell r="CY140">
            <v>0</v>
          </cell>
          <cell r="DB140">
            <v>0</v>
          </cell>
          <cell r="DC140">
            <v>0</v>
          </cell>
          <cell r="DJ140" t="str">
            <v>НКРЕ</v>
          </cell>
          <cell r="DL140">
            <v>40526</v>
          </cell>
          <cell r="DM140">
            <v>1707</v>
          </cell>
          <cell r="DO140" t="str">
            <v>тариф на теплову енергію для населення</v>
          </cell>
          <cell r="DT140">
            <v>245.10635553949004</v>
          </cell>
        </row>
        <row r="141">
          <cell r="W141">
            <v>530.65</v>
          </cell>
          <cell r="AF141">
            <v>39867</v>
          </cell>
          <cell r="AG141">
            <v>86</v>
          </cell>
          <cell r="AH141">
            <v>466.53534482758619</v>
          </cell>
          <cell r="AM141">
            <v>11600</v>
          </cell>
          <cell r="AO141">
            <v>6155540</v>
          </cell>
          <cell r="AQ141">
            <v>5411810</v>
          </cell>
          <cell r="AU141">
            <v>0</v>
          </cell>
          <cell r="AW141">
            <v>0</v>
          </cell>
          <cell r="AY141">
            <v>4076150</v>
          </cell>
          <cell r="AZ141">
            <v>351.39224137931035</v>
          </cell>
          <cell r="BA141">
            <v>0</v>
          </cell>
          <cell r="BB141">
            <v>0</v>
          </cell>
          <cell r="BC141">
            <v>0</v>
          </cell>
          <cell r="BD141">
            <v>0</v>
          </cell>
          <cell r="BG141">
            <v>0</v>
          </cell>
          <cell r="BH141">
            <v>0</v>
          </cell>
          <cell r="BI141">
            <v>215850</v>
          </cell>
          <cell r="BJ141">
            <v>18.607758620689655</v>
          </cell>
          <cell r="BK141">
            <v>0</v>
          </cell>
          <cell r="BL141">
            <v>0</v>
          </cell>
          <cell r="BM141">
            <v>965920</v>
          </cell>
          <cell r="BN141">
            <v>83.268965517241384</v>
          </cell>
          <cell r="BO141">
            <v>0</v>
          </cell>
          <cell r="BP141">
            <v>0</v>
          </cell>
          <cell r="BY141">
            <v>1930</v>
          </cell>
          <cell r="CF141">
            <v>1902.7424436923795</v>
          </cell>
          <cell r="CG141">
            <v>2142.25</v>
          </cell>
          <cell r="CJ141">
            <v>0</v>
          </cell>
          <cell r="CK141">
            <v>0</v>
          </cell>
          <cell r="CL141">
            <v>0</v>
          </cell>
          <cell r="CM141">
            <v>0</v>
          </cell>
          <cell r="CN141">
            <v>0</v>
          </cell>
          <cell r="CO141">
            <v>0</v>
          </cell>
          <cell r="CX141">
            <v>0</v>
          </cell>
          <cell r="CY141">
            <v>0</v>
          </cell>
          <cell r="DB141">
            <v>0</v>
          </cell>
          <cell r="DC141">
            <v>0</v>
          </cell>
          <cell r="DJ141" t="str">
            <v>НКРКП</v>
          </cell>
          <cell r="DL141">
            <v>40816</v>
          </cell>
          <cell r="DM141">
            <v>74</v>
          </cell>
          <cell r="DT141">
            <v>794.68</v>
          </cell>
        </row>
        <row r="142">
          <cell r="W142">
            <v>530.65</v>
          </cell>
          <cell r="AF142">
            <v>39867</v>
          </cell>
          <cell r="AG142">
            <v>86</v>
          </cell>
          <cell r="AH142">
            <v>466.54444444444442</v>
          </cell>
          <cell r="AM142">
            <v>900</v>
          </cell>
          <cell r="AO142">
            <v>477585</v>
          </cell>
          <cell r="AQ142">
            <v>419890</v>
          </cell>
          <cell r="AU142">
            <v>0</v>
          </cell>
          <cell r="AW142">
            <v>0</v>
          </cell>
          <cell r="AY142">
            <v>316250</v>
          </cell>
          <cell r="AZ142">
            <v>351.38888888888891</v>
          </cell>
          <cell r="BA142">
            <v>0</v>
          </cell>
          <cell r="BB142">
            <v>0</v>
          </cell>
          <cell r="BC142">
            <v>0</v>
          </cell>
          <cell r="BD142">
            <v>0</v>
          </cell>
          <cell r="BG142">
            <v>0</v>
          </cell>
          <cell r="BH142">
            <v>0</v>
          </cell>
          <cell r="BI142">
            <v>16750</v>
          </cell>
          <cell r="BJ142">
            <v>18.611111111111111</v>
          </cell>
          <cell r="BK142">
            <v>0</v>
          </cell>
          <cell r="BL142">
            <v>0</v>
          </cell>
          <cell r="BM142">
            <v>74920</v>
          </cell>
          <cell r="BN142">
            <v>83.24444444444444</v>
          </cell>
          <cell r="BO142">
            <v>0</v>
          </cell>
          <cell r="BP142">
            <v>0</v>
          </cell>
          <cell r="BY142">
            <v>1930</v>
          </cell>
          <cell r="CF142">
            <v>147.62516046213094</v>
          </cell>
          <cell r="CG142">
            <v>2142.25</v>
          </cell>
          <cell r="CJ142">
            <v>0</v>
          </cell>
          <cell r="CK142">
            <v>0</v>
          </cell>
          <cell r="CL142">
            <v>0</v>
          </cell>
          <cell r="CM142">
            <v>0</v>
          </cell>
          <cell r="CN142">
            <v>0</v>
          </cell>
          <cell r="CO142">
            <v>0</v>
          </cell>
          <cell r="CX142">
            <v>0</v>
          </cell>
          <cell r="CY142">
            <v>0</v>
          </cell>
          <cell r="DB142">
            <v>0</v>
          </cell>
          <cell r="DC142">
            <v>0</v>
          </cell>
          <cell r="DJ142" t="str">
            <v>НКРКП</v>
          </cell>
          <cell r="DL142">
            <v>40816</v>
          </cell>
          <cell r="DM142">
            <v>74</v>
          </cell>
          <cell r="DT142">
            <v>794.68</v>
          </cell>
        </row>
        <row r="143">
          <cell r="W143">
            <v>231.14</v>
          </cell>
          <cell r="AF143">
            <v>39851</v>
          </cell>
          <cell r="AG143">
            <v>37</v>
          </cell>
          <cell r="AH143">
            <v>220.13023255813954</v>
          </cell>
          <cell r="AM143">
            <v>21500</v>
          </cell>
          <cell r="AO143">
            <v>4969510</v>
          </cell>
          <cell r="AQ143">
            <v>4732800</v>
          </cell>
          <cell r="AU143">
            <v>0</v>
          </cell>
          <cell r="AW143">
            <v>0</v>
          </cell>
          <cell r="AY143">
            <v>2545613.0000000005</v>
          </cell>
          <cell r="AZ143">
            <v>118.40060465116281</v>
          </cell>
          <cell r="BA143">
            <v>0</v>
          </cell>
          <cell r="BB143">
            <v>0</v>
          </cell>
          <cell r="BC143">
            <v>0</v>
          </cell>
          <cell r="BD143">
            <v>0</v>
          </cell>
          <cell r="BG143">
            <v>0</v>
          </cell>
          <cell r="BH143">
            <v>0</v>
          </cell>
          <cell r="BI143">
            <v>394769</v>
          </cell>
          <cell r="BJ143">
            <v>18.361348837209302</v>
          </cell>
          <cell r="BK143">
            <v>0</v>
          </cell>
          <cell r="BL143">
            <v>0</v>
          </cell>
          <cell r="BM143">
            <v>1533458</v>
          </cell>
          <cell r="BN143">
            <v>71.323627906976739</v>
          </cell>
          <cell r="BO143">
            <v>0</v>
          </cell>
          <cell r="BP143">
            <v>0</v>
          </cell>
          <cell r="BY143">
            <v>2215</v>
          </cell>
          <cell r="CF143">
            <v>3499.9903756255844</v>
          </cell>
          <cell r="CG143">
            <v>727.32</v>
          </cell>
          <cell r="CJ143">
            <v>0</v>
          </cell>
          <cell r="CK143">
            <v>0</v>
          </cell>
          <cell r="CL143">
            <v>0</v>
          </cell>
          <cell r="CM143">
            <v>0</v>
          </cell>
          <cell r="CN143">
            <v>0</v>
          </cell>
          <cell r="CO143">
            <v>0</v>
          </cell>
          <cell r="CX143">
            <v>0</v>
          </cell>
          <cell r="CY143">
            <v>0</v>
          </cell>
          <cell r="DB143">
            <v>0</v>
          </cell>
          <cell r="DC143">
            <v>0</v>
          </cell>
          <cell r="DJ143" t="str">
            <v>НКРЕ</v>
          </cell>
          <cell r="DL143">
            <v>40526</v>
          </cell>
          <cell r="DM143">
            <v>1705</v>
          </cell>
          <cell r="DO143" t="str">
            <v>тариф на теплову енергію для населення</v>
          </cell>
          <cell r="DT143">
            <v>254.25</v>
          </cell>
        </row>
        <row r="144">
          <cell r="W144">
            <v>525.29</v>
          </cell>
          <cell r="AF144">
            <v>39851</v>
          </cell>
          <cell r="AG144">
            <v>38</v>
          </cell>
          <cell r="AH144">
            <v>448.97346153846155</v>
          </cell>
          <cell r="AM144">
            <v>10400</v>
          </cell>
          <cell r="AO144">
            <v>5463016</v>
          </cell>
          <cell r="AQ144">
            <v>4669324</v>
          </cell>
          <cell r="AU144">
            <v>0</v>
          </cell>
          <cell r="AW144">
            <v>0</v>
          </cell>
          <cell r="AY144">
            <v>3611383.6274999999</v>
          </cell>
          <cell r="AZ144">
            <v>347.24842572115386</v>
          </cell>
          <cell r="BA144">
            <v>0</v>
          </cell>
          <cell r="BB144">
            <v>0</v>
          </cell>
          <cell r="BC144">
            <v>0</v>
          </cell>
          <cell r="BD144">
            <v>0</v>
          </cell>
          <cell r="BG144">
            <v>0</v>
          </cell>
          <cell r="BH144">
            <v>0</v>
          </cell>
          <cell r="BI144">
            <v>190941</v>
          </cell>
          <cell r="BJ144">
            <v>18.359711538461539</v>
          </cell>
          <cell r="BK144">
            <v>0</v>
          </cell>
          <cell r="BL144">
            <v>0</v>
          </cell>
          <cell r="BM144">
            <v>741761</v>
          </cell>
          <cell r="BN144">
            <v>71.323173076923084</v>
          </cell>
          <cell r="BO144">
            <v>0</v>
          </cell>
          <cell r="BP144">
            <v>0</v>
          </cell>
          <cell r="BY144">
            <v>2215</v>
          </cell>
          <cell r="CF144">
            <v>1685.79</v>
          </cell>
          <cell r="CG144">
            <v>2142.25</v>
          </cell>
          <cell r="CJ144">
            <v>0</v>
          </cell>
          <cell r="CK144">
            <v>0</v>
          </cell>
          <cell r="CL144">
            <v>0</v>
          </cell>
          <cell r="CM144">
            <v>0</v>
          </cell>
          <cell r="CN144">
            <v>0</v>
          </cell>
          <cell r="CO144">
            <v>0</v>
          </cell>
          <cell r="CX144">
            <v>0</v>
          </cell>
          <cell r="CY144">
            <v>0</v>
          </cell>
          <cell r="DB144">
            <v>0</v>
          </cell>
          <cell r="DC144">
            <v>0</v>
          </cell>
          <cell r="DJ144" t="str">
            <v>НКРКП</v>
          </cell>
          <cell r="DL144">
            <v>40942</v>
          </cell>
          <cell r="DM144">
            <v>47</v>
          </cell>
          <cell r="DT144">
            <v>786.21</v>
          </cell>
        </row>
        <row r="145">
          <cell r="W145">
            <v>561.21</v>
          </cell>
          <cell r="AF145">
            <v>39851</v>
          </cell>
          <cell r="AG145">
            <v>38</v>
          </cell>
          <cell r="AH145">
            <v>448.97333333333336</v>
          </cell>
          <cell r="AM145">
            <v>900</v>
          </cell>
          <cell r="AO145">
            <v>505089.00000000006</v>
          </cell>
          <cell r="AQ145">
            <v>404076</v>
          </cell>
          <cell r="AU145">
            <v>0</v>
          </cell>
          <cell r="AW145">
            <v>0</v>
          </cell>
          <cell r="AY145">
            <v>312522</v>
          </cell>
          <cell r="AZ145">
            <v>347.24666666666667</v>
          </cell>
          <cell r="BA145">
            <v>0</v>
          </cell>
          <cell r="BB145">
            <v>0</v>
          </cell>
          <cell r="BC145">
            <v>0</v>
          </cell>
          <cell r="BD145">
            <v>0</v>
          </cell>
          <cell r="BG145">
            <v>0</v>
          </cell>
          <cell r="BH145">
            <v>0</v>
          </cell>
          <cell r="BI145">
            <v>16523</v>
          </cell>
          <cell r="BJ145">
            <v>18.358888888888888</v>
          </cell>
          <cell r="BK145">
            <v>0</v>
          </cell>
          <cell r="BL145">
            <v>0</v>
          </cell>
          <cell r="BM145">
            <v>64191</v>
          </cell>
          <cell r="BN145">
            <v>71.323333333333338</v>
          </cell>
          <cell r="BO145">
            <v>0</v>
          </cell>
          <cell r="BP145">
            <v>0</v>
          </cell>
          <cell r="BY145">
            <v>2215</v>
          </cell>
          <cell r="CF145">
            <v>145.88493406465165</v>
          </cell>
          <cell r="CG145">
            <v>2142.25</v>
          </cell>
          <cell r="CJ145">
            <v>0</v>
          </cell>
          <cell r="CK145">
            <v>0</v>
          </cell>
          <cell r="CL145">
            <v>0</v>
          </cell>
          <cell r="CM145">
            <v>0</v>
          </cell>
          <cell r="CN145">
            <v>0</v>
          </cell>
          <cell r="CO145">
            <v>0</v>
          </cell>
          <cell r="CX145">
            <v>0</v>
          </cell>
          <cell r="CY145">
            <v>0</v>
          </cell>
          <cell r="DB145">
            <v>0</v>
          </cell>
          <cell r="DC145">
            <v>0</v>
          </cell>
          <cell r="DJ145" t="str">
            <v>НКРКП</v>
          </cell>
          <cell r="DL145">
            <v>40942</v>
          </cell>
          <cell r="DM145">
            <v>47</v>
          </cell>
          <cell r="DT145">
            <v>822.2</v>
          </cell>
        </row>
        <row r="146">
          <cell r="W146">
            <v>490.54</v>
          </cell>
          <cell r="AF146">
            <v>39841</v>
          </cell>
          <cell r="AG146">
            <v>13</v>
          </cell>
          <cell r="AH146">
            <v>467.17666666666668</v>
          </cell>
          <cell r="AM146">
            <v>300</v>
          </cell>
          <cell r="AO146">
            <v>147162</v>
          </cell>
          <cell r="AQ146">
            <v>140153</v>
          </cell>
          <cell r="AU146">
            <v>0</v>
          </cell>
          <cell r="AW146">
            <v>0</v>
          </cell>
          <cell r="AY146">
            <v>0</v>
          </cell>
          <cell r="AZ146">
            <v>0</v>
          </cell>
          <cell r="BA146">
            <v>65096</v>
          </cell>
          <cell r="BB146">
            <v>216.98666666666668</v>
          </cell>
          <cell r="BC146">
            <v>0</v>
          </cell>
          <cell r="BD146">
            <v>0</v>
          </cell>
          <cell r="BG146">
            <v>0</v>
          </cell>
          <cell r="BH146">
            <v>0</v>
          </cell>
          <cell r="BI146">
            <v>7964</v>
          </cell>
          <cell r="BJ146">
            <v>26.546666666666667</v>
          </cell>
          <cell r="BK146">
            <v>0</v>
          </cell>
          <cell r="BL146">
            <v>0</v>
          </cell>
          <cell r="BM146">
            <v>57682</v>
          </cell>
          <cell r="BN146">
            <v>192.27333333333334</v>
          </cell>
          <cell r="BO146">
            <v>0</v>
          </cell>
          <cell r="BP146">
            <v>0</v>
          </cell>
          <cell r="BY146">
            <v>1959.43</v>
          </cell>
          <cell r="CF146">
            <v>0</v>
          </cell>
          <cell r="CG146">
            <v>0</v>
          </cell>
          <cell r="CJ146">
            <v>0</v>
          </cell>
          <cell r="CK146">
            <v>0</v>
          </cell>
          <cell r="CL146">
            <v>0</v>
          </cell>
          <cell r="CM146">
            <v>0</v>
          </cell>
          <cell r="CN146">
            <v>0</v>
          </cell>
          <cell r="CO146">
            <v>0</v>
          </cell>
          <cell r="CX146">
            <v>0</v>
          </cell>
          <cell r="CY146">
            <v>0</v>
          </cell>
          <cell r="DB146">
            <v>0</v>
          </cell>
          <cell r="DC146">
            <v>0</v>
          </cell>
          <cell r="DJ146" t="str">
            <v>НКРЕ</v>
          </cell>
          <cell r="DL146">
            <v>40526</v>
          </cell>
          <cell r="DM146">
            <v>1705</v>
          </cell>
          <cell r="DO146" t="str">
            <v>тариф на теплову енергію</v>
          </cell>
          <cell r="DT146">
            <v>254.25</v>
          </cell>
        </row>
        <row r="147">
          <cell r="W147">
            <v>537.25</v>
          </cell>
          <cell r="AF147">
            <v>39841</v>
          </cell>
          <cell r="AG147">
            <v>13</v>
          </cell>
          <cell r="AH147">
            <v>467.17750000000001</v>
          </cell>
          <cell r="AM147">
            <v>800</v>
          </cell>
          <cell r="AO147">
            <v>429800</v>
          </cell>
          <cell r="AQ147">
            <v>373742</v>
          </cell>
          <cell r="AU147">
            <v>0</v>
          </cell>
          <cell r="AW147">
            <v>0</v>
          </cell>
          <cell r="AY147">
            <v>0</v>
          </cell>
          <cell r="AZ147">
            <v>0</v>
          </cell>
          <cell r="BA147">
            <v>173589</v>
          </cell>
          <cell r="BB147">
            <v>216.98625000000001</v>
          </cell>
          <cell r="BC147">
            <v>0</v>
          </cell>
          <cell r="BD147">
            <v>0</v>
          </cell>
          <cell r="BG147">
            <v>0</v>
          </cell>
          <cell r="BH147">
            <v>0</v>
          </cell>
          <cell r="BI147">
            <v>21236</v>
          </cell>
          <cell r="BJ147">
            <v>26.545000000000002</v>
          </cell>
          <cell r="BK147">
            <v>0</v>
          </cell>
          <cell r="BL147">
            <v>0</v>
          </cell>
          <cell r="BM147">
            <v>153816</v>
          </cell>
          <cell r="BN147">
            <v>192.27</v>
          </cell>
          <cell r="BO147">
            <v>0</v>
          </cell>
          <cell r="BP147">
            <v>0</v>
          </cell>
          <cell r="BY147">
            <v>1959.43</v>
          </cell>
          <cell r="CF147">
            <v>0</v>
          </cell>
          <cell r="CG147">
            <v>0</v>
          </cell>
          <cell r="CJ147">
            <v>0</v>
          </cell>
          <cell r="CK147">
            <v>0</v>
          </cell>
          <cell r="CL147">
            <v>0</v>
          </cell>
          <cell r="CM147">
            <v>0</v>
          </cell>
          <cell r="CN147">
            <v>0</v>
          </cell>
          <cell r="CO147">
            <v>0</v>
          </cell>
          <cell r="CX147">
            <v>0</v>
          </cell>
          <cell r="CY147">
            <v>0</v>
          </cell>
          <cell r="DB147">
            <v>0</v>
          </cell>
          <cell r="DC147">
            <v>0</v>
          </cell>
          <cell r="DJ147" t="str">
            <v>НКРКП</v>
          </cell>
          <cell r="DL147">
            <v>40942</v>
          </cell>
          <cell r="DM147">
            <v>47</v>
          </cell>
          <cell r="DT147">
            <v>614.66999999999996</v>
          </cell>
        </row>
        <row r="148">
          <cell r="W148">
            <v>227.66</v>
          </cell>
          <cell r="AF148">
            <v>39766</v>
          </cell>
          <cell r="AG148">
            <v>546</v>
          </cell>
          <cell r="AH148">
            <v>217.07932515337424</v>
          </cell>
          <cell r="AM148">
            <v>32600</v>
          </cell>
          <cell r="AO148">
            <v>7421716</v>
          </cell>
          <cell r="AQ148">
            <v>7076786</v>
          </cell>
          <cell r="AU148">
            <v>0</v>
          </cell>
          <cell r="AW148">
            <v>0</v>
          </cell>
          <cell r="AY148">
            <v>3813600.0000000005</v>
          </cell>
          <cell r="AZ148">
            <v>116.98159509202455</v>
          </cell>
          <cell r="BA148">
            <v>0</v>
          </cell>
          <cell r="BB148">
            <v>0</v>
          </cell>
          <cell r="BC148">
            <v>0</v>
          </cell>
          <cell r="BD148">
            <v>0</v>
          </cell>
          <cell r="BG148">
            <v>0</v>
          </cell>
          <cell r="BH148">
            <v>0</v>
          </cell>
          <cell r="BI148">
            <v>424930</v>
          </cell>
          <cell r="BJ148">
            <v>13.034662576687117</v>
          </cell>
          <cell r="BK148">
            <v>0</v>
          </cell>
          <cell r="BL148">
            <v>0</v>
          </cell>
          <cell r="BM148">
            <v>2403056</v>
          </cell>
          <cell r="BN148">
            <v>73.713374233128832</v>
          </cell>
          <cell r="BO148">
            <v>0</v>
          </cell>
          <cell r="BP148">
            <v>0</v>
          </cell>
          <cell r="BY148">
            <v>1972</v>
          </cell>
          <cell r="CF148">
            <v>5243.3591816531925</v>
          </cell>
          <cell r="CG148">
            <v>727.32</v>
          </cell>
          <cell r="CJ148">
            <v>0</v>
          </cell>
          <cell r="CK148">
            <v>0</v>
          </cell>
          <cell r="CL148">
            <v>0</v>
          </cell>
          <cell r="CM148">
            <v>0</v>
          </cell>
          <cell r="CN148">
            <v>0</v>
          </cell>
          <cell r="CO148">
            <v>0</v>
          </cell>
          <cell r="CX148">
            <v>0</v>
          </cell>
          <cell r="CY148">
            <v>0</v>
          </cell>
          <cell r="DB148">
            <v>0</v>
          </cell>
          <cell r="DC148">
            <v>0</v>
          </cell>
          <cell r="DJ148" t="str">
            <v>НКРЕ</v>
          </cell>
          <cell r="DL148">
            <v>40526</v>
          </cell>
          <cell r="DM148">
            <v>1710</v>
          </cell>
          <cell r="DO148" t="str">
            <v>тариф на теплову енергію для населення</v>
          </cell>
          <cell r="DT148">
            <v>250.42</v>
          </cell>
        </row>
        <row r="149">
          <cell r="W149">
            <v>505.44</v>
          </cell>
          <cell r="AF149">
            <v>39860</v>
          </cell>
          <cell r="AG149">
            <v>74</v>
          </cell>
          <cell r="AH149">
            <v>445.95150943396226</v>
          </cell>
          <cell r="AM149">
            <v>10600</v>
          </cell>
          <cell r="AO149">
            <v>5357664</v>
          </cell>
          <cell r="AQ149">
            <v>4727086</v>
          </cell>
          <cell r="AU149">
            <v>0</v>
          </cell>
          <cell r="AW149">
            <v>0</v>
          </cell>
          <cell r="AY149">
            <v>3647600</v>
          </cell>
          <cell r="AZ149">
            <v>344.11320754716979</v>
          </cell>
          <cell r="BA149">
            <v>0</v>
          </cell>
          <cell r="BB149">
            <v>0</v>
          </cell>
          <cell r="BC149">
            <v>0</v>
          </cell>
          <cell r="BD149">
            <v>0</v>
          </cell>
          <cell r="BG149">
            <v>0</v>
          </cell>
          <cell r="BH149">
            <v>0</v>
          </cell>
          <cell r="BI149">
            <v>144337</v>
          </cell>
          <cell r="BJ149">
            <v>13.616698113207548</v>
          </cell>
          <cell r="BK149">
            <v>0</v>
          </cell>
          <cell r="BL149">
            <v>0</v>
          </cell>
          <cell r="BM149">
            <v>801059</v>
          </cell>
          <cell r="BN149">
            <v>75.571603773584911</v>
          </cell>
          <cell r="BO149">
            <v>0</v>
          </cell>
          <cell r="BP149">
            <v>0</v>
          </cell>
          <cell r="BY149">
            <v>1972</v>
          </cell>
          <cell r="CF149">
            <v>1702.6957637997432</v>
          </cell>
          <cell r="CG149">
            <v>2142.25</v>
          </cell>
          <cell r="CJ149">
            <v>0</v>
          </cell>
          <cell r="CK149">
            <v>0</v>
          </cell>
          <cell r="CL149">
            <v>0</v>
          </cell>
          <cell r="CM149">
            <v>0</v>
          </cell>
          <cell r="CN149">
            <v>0</v>
          </cell>
          <cell r="CO149">
            <v>0</v>
          </cell>
          <cell r="CX149">
            <v>0</v>
          </cell>
          <cell r="CY149">
            <v>0</v>
          </cell>
          <cell r="DB149">
            <v>0</v>
          </cell>
          <cell r="DC149">
            <v>0</v>
          </cell>
          <cell r="DJ149" t="str">
            <v>НКРКП</v>
          </cell>
          <cell r="DL149">
            <v>40816</v>
          </cell>
          <cell r="DM149">
            <v>71</v>
          </cell>
          <cell r="DT149">
            <v>765.72</v>
          </cell>
        </row>
        <row r="150">
          <cell r="W150">
            <v>546.11</v>
          </cell>
          <cell r="AF150">
            <v>39860</v>
          </cell>
          <cell r="AG150">
            <v>75</v>
          </cell>
          <cell r="AH150">
            <v>466.33</v>
          </cell>
          <cell r="AM150">
            <v>900</v>
          </cell>
          <cell r="AO150">
            <v>491499</v>
          </cell>
          <cell r="AQ150">
            <v>419697</v>
          </cell>
          <cell r="AU150">
            <v>0</v>
          </cell>
          <cell r="AW150">
            <v>0</v>
          </cell>
          <cell r="AY150">
            <v>319200</v>
          </cell>
          <cell r="AZ150">
            <v>354.66666666666669</v>
          </cell>
          <cell r="BA150">
            <v>0</v>
          </cell>
          <cell r="BB150">
            <v>0</v>
          </cell>
          <cell r="BC150">
            <v>0</v>
          </cell>
          <cell r="BD150">
            <v>0</v>
          </cell>
          <cell r="BG150">
            <v>0</v>
          </cell>
          <cell r="BH150">
            <v>0</v>
          </cell>
          <cell r="BI150">
            <v>12668</v>
          </cell>
          <cell r="BJ150">
            <v>14.075555555555555</v>
          </cell>
          <cell r="BK150">
            <v>0</v>
          </cell>
          <cell r="BL150">
            <v>0</v>
          </cell>
          <cell r="BM150">
            <v>69318</v>
          </cell>
          <cell r="BN150">
            <v>77.02</v>
          </cell>
          <cell r="BO150">
            <v>0</v>
          </cell>
          <cell r="BP150">
            <v>0</v>
          </cell>
          <cell r="BY150">
            <v>1972</v>
          </cell>
          <cell r="CF150">
            <v>149.00221729490022</v>
          </cell>
          <cell r="CG150">
            <v>2142.25</v>
          </cell>
          <cell r="CJ150">
            <v>0</v>
          </cell>
          <cell r="CK150">
            <v>0</v>
          </cell>
          <cell r="CL150">
            <v>0</v>
          </cell>
          <cell r="CM150">
            <v>0</v>
          </cell>
          <cell r="CN150">
            <v>0</v>
          </cell>
          <cell r="CO150">
            <v>0</v>
          </cell>
          <cell r="CX150">
            <v>0</v>
          </cell>
          <cell r="CY150">
            <v>0</v>
          </cell>
          <cell r="DB150">
            <v>0</v>
          </cell>
          <cell r="DC150">
            <v>0</v>
          </cell>
          <cell r="DJ150" t="str">
            <v>НКРКП</v>
          </cell>
          <cell r="DL150">
            <v>40816</v>
          </cell>
          <cell r="DM150">
            <v>71</v>
          </cell>
          <cell r="DT150">
            <v>799.38</v>
          </cell>
        </row>
        <row r="151">
          <cell r="W151">
            <v>214.22</v>
          </cell>
          <cell r="AF151">
            <v>39730</v>
          </cell>
          <cell r="AG151">
            <v>165</v>
          </cell>
          <cell r="AH151">
            <v>206.96725566536887</v>
          </cell>
          <cell r="AM151">
            <v>30051</v>
          </cell>
          <cell r="AO151">
            <v>6437525.2199999997</v>
          </cell>
          <cell r="AQ151">
            <v>6219573</v>
          </cell>
          <cell r="AU151">
            <v>0</v>
          </cell>
          <cell r="AW151">
            <v>0</v>
          </cell>
          <cell r="AY151">
            <v>3676842.6156000001</v>
          </cell>
          <cell r="AZ151">
            <v>122.35341970649895</v>
          </cell>
          <cell r="BA151">
            <v>0</v>
          </cell>
          <cell r="BB151">
            <v>0</v>
          </cell>
          <cell r="BC151">
            <v>0</v>
          </cell>
          <cell r="BD151">
            <v>0</v>
          </cell>
          <cell r="BG151">
            <v>0</v>
          </cell>
          <cell r="BH151">
            <v>0</v>
          </cell>
          <cell r="BI151">
            <v>510721</v>
          </cell>
          <cell r="BJ151">
            <v>16.99514159262587</v>
          </cell>
          <cell r="BK151">
            <v>0</v>
          </cell>
          <cell r="BL151">
            <v>0</v>
          </cell>
          <cell r="BM151">
            <v>1416289</v>
          </cell>
          <cell r="BN151">
            <v>47.129513160959704</v>
          </cell>
          <cell r="BO151">
            <v>0</v>
          </cell>
          <cell r="BP151">
            <v>0</v>
          </cell>
          <cell r="BY151">
            <v>1626.4</v>
          </cell>
          <cell r="CF151">
            <v>5055.33</v>
          </cell>
          <cell r="CG151">
            <v>727.32</v>
          </cell>
          <cell r="CJ151">
            <v>0</v>
          </cell>
          <cell r="CK151">
            <v>0</v>
          </cell>
          <cell r="CL151">
            <v>0</v>
          </cell>
          <cell r="CM151">
            <v>0</v>
          </cell>
          <cell r="CN151">
            <v>0</v>
          </cell>
          <cell r="CO151">
            <v>0</v>
          </cell>
          <cell r="CX151">
            <v>0</v>
          </cell>
          <cell r="CY151">
            <v>0</v>
          </cell>
          <cell r="DB151">
            <v>0</v>
          </cell>
          <cell r="DC151">
            <v>0</v>
          </cell>
          <cell r="DJ151" t="str">
            <v>НКРЕ</v>
          </cell>
          <cell r="DL151">
            <v>40526</v>
          </cell>
          <cell r="DM151">
            <v>1741</v>
          </cell>
          <cell r="DO151" t="str">
            <v>Тариф на теплову енергію</v>
          </cell>
          <cell r="DT151">
            <v>235.63</v>
          </cell>
        </row>
        <row r="152">
          <cell r="W152">
            <v>622.92999999999995</v>
          </cell>
          <cell r="AF152">
            <v>40423</v>
          </cell>
          <cell r="AG152">
            <v>28</v>
          </cell>
          <cell r="AH152">
            <v>541.6841161733048</v>
          </cell>
          <cell r="AM152">
            <v>6805.35</v>
          </cell>
          <cell r="AO152">
            <v>4239256.6754999999</v>
          </cell>
          <cell r="AQ152">
            <v>3686350</v>
          </cell>
          <cell r="AU152">
            <v>0</v>
          </cell>
          <cell r="AW152">
            <v>0</v>
          </cell>
          <cell r="AY152">
            <v>2821986.5589999999</v>
          </cell>
          <cell r="AZ152">
            <v>414.67177426583493</v>
          </cell>
          <cell r="BA152">
            <v>0</v>
          </cell>
          <cell r="BB152">
            <v>0</v>
          </cell>
          <cell r="BC152">
            <v>0</v>
          </cell>
          <cell r="BD152">
            <v>0</v>
          </cell>
          <cell r="BG152">
            <v>0</v>
          </cell>
          <cell r="BH152">
            <v>0</v>
          </cell>
          <cell r="BI152">
            <v>182234</v>
          </cell>
          <cell r="BJ152">
            <v>26.778049622723298</v>
          </cell>
          <cell r="BK152">
            <v>0</v>
          </cell>
          <cell r="BL152">
            <v>0</v>
          </cell>
          <cell r="BM152">
            <v>532808</v>
          </cell>
          <cell r="BN152">
            <v>78.292519855701755</v>
          </cell>
          <cell r="BO152">
            <v>0</v>
          </cell>
          <cell r="BP152">
            <v>0</v>
          </cell>
          <cell r="BY152">
            <v>2620.3000000000002</v>
          </cell>
          <cell r="CF152">
            <v>1144.8499999999999</v>
          </cell>
          <cell r="CG152">
            <v>2464.94</v>
          </cell>
          <cell r="CJ152">
            <v>0</v>
          </cell>
          <cell r="CK152">
            <v>0</v>
          </cell>
          <cell r="CL152">
            <v>0</v>
          </cell>
          <cell r="CM152">
            <v>0</v>
          </cell>
          <cell r="CN152">
            <v>0</v>
          </cell>
          <cell r="CO152">
            <v>0</v>
          </cell>
          <cell r="CX152">
            <v>0</v>
          </cell>
          <cell r="CY152">
            <v>0</v>
          </cell>
          <cell r="DB152">
            <v>0</v>
          </cell>
          <cell r="DC152">
            <v>0</v>
          </cell>
          <cell r="DJ152" t="str">
            <v>НКРКП</v>
          </cell>
          <cell r="DL152">
            <v>40984</v>
          </cell>
          <cell r="DM152">
            <v>133</v>
          </cell>
          <cell r="DT152">
            <v>868.35</v>
          </cell>
        </row>
        <row r="153">
          <cell r="W153">
            <v>622.92999999999995</v>
          </cell>
          <cell r="AF153">
            <v>40423</v>
          </cell>
          <cell r="AG153">
            <v>27</v>
          </cell>
          <cell r="AH153">
            <v>541.67987982975887</v>
          </cell>
          <cell r="AM153">
            <v>2396.6</v>
          </cell>
          <cell r="AO153">
            <v>1492914.0379999997</v>
          </cell>
          <cell r="AQ153">
            <v>1298190</v>
          </cell>
          <cell r="AU153">
            <v>0</v>
          </cell>
          <cell r="AW153">
            <v>0</v>
          </cell>
          <cell r="AY153">
            <v>993789.85980000009</v>
          </cell>
          <cell r="AZ153">
            <v>414.66655253275479</v>
          </cell>
          <cell r="BA153">
            <v>0</v>
          </cell>
          <cell r="BB153">
            <v>0</v>
          </cell>
          <cell r="BC153">
            <v>0</v>
          </cell>
          <cell r="BD153">
            <v>0</v>
          </cell>
          <cell r="BG153">
            <v>0</v>
          </cell>
          <cell r="BH153">
            <v>0</v>
          </cell>
          <cell r="BI153">
            <v>64176</v>
          </cell>
          <cell r="BJ153">
            <v>26.77793540849537</v>
          </cell>
          <cell r="BK153">
            <v>0</v>
          </cell>
          <cell r="BL153">
            <v>0</v>
          </cell>
          <cell r="BM153">
            <v>187634</v>
          </cell>
          <cell r="BN153">
            <v>78.291746641074866</v>
          </cell>
          <cell r="BO153">
            <v>0</v>
          </cell>
          <cell r="BP153">
            <v>0</v>
          </cell>
          <cell r="BY153">
            <v>2620.3000000000002</v>
          </cell>
          <cell r="CF153">
            <v>403.17</v>
          </cell>
          <cell r="CG153">
            <v>2464.94</v>
          </cell>
          <cell r="CJ153">
            <v>0</v>
          </cell>
          <cell r="CK153">
            <v>0</v>
          </cell>
          <cell r="CL153">
            <v>0</v>
          </cell>
          <cell r="CM153">
            <v>0</v>
          </cell>
          <cell r="CN153">
            <v>0</v>
          </cell>
          <cell r="CO153">
            <v>0</v>
          </cell>
          <cell r="CX153">
            <v>0</v>
          </cell>
          <cell r="CY153">
            <v>0</v>
          </cell>
          <cell r="DB153">
            <v>0</v>
          </cell>
          <cell r="DC153">
            <v>0</v>
          </cell>
          <cell r="DJ153" t="str">
            <v>НКРКП</v>
          </cell>
          <cell r="DL153">
            <v>40984</v>
          </cell>
          <cell r="DM153">
            <v>133</v>
          </cell>
          <cell r="DT153">
            <v>868.35</v>
          </cell>
        </row>
        <row r="154">
          <cell r="W154">
            <v>271.39999999999998</v>
          </cell>
          <cell r="AF154">
            <v>40429</v>
          </cell>
          <cell r="AG154">
            <v>120</v>
          </cell>
          <cell r="AH154">
            <v>260.08570619362877</v>
          </cell>
          <cell r="AM154">
            <v>19207.48</v>
          </cell>
          <cell r="AO154">
            <v>5212910.0719999997</v>
          </cell>
          <cell r="AQ154">
            <v>4995591</v>
          </cell>
          <cell r="AU154">
            <v>0</v>
          </cell>
          <cell r="AW154">
            <v>0</v>
          </cell>
          <cell r="AY154">
            <v>3576098.3470000001</v>
          </cell>
          <cell r="AZ154">
            <v>186.18258860610555</v>
          </cell>
          <cell r="BA154">
            <v>0</v>
          </cell>
          <cell r="BB154">
            <v>0</v>
          </cell>
          <cell r="BC154">
            <v>0</v>
          </cell>
          <cell r="BD154">
            <v>0</v>
          </cell>
          <cell r="BG154">
            <v>0</v>
          </cell>
          <cell r="BH154">
            <v>0</v>
          </cell>
          <cell r="BI154">
            <v>586297</v>
          </cell>
          <cell r="BJ154">
            <v>30.524410281827706</v>
          </cell>
          <cell r="BK154">
            <v>0</v>
          </cell>
          <cell r="BL154">
            <v>0</v>
          </cell>
          <cell r="BM154">
            <v>519040</v>
          </cell>
          <cell r="BN154">
            <v>27.022805698613251</v>
          </cell>
          <cell r="BO154">
            <v>0</v>
          </cell>
          <cell r="BP154">
            <v>0</v>
          </cell>
          <cell r="BY154">
            <v>1544.76</v>
          </cell>
          <cell r="CF154">
            <v>3277.817</v>
          </cell>
          <cell r="CG154">
            <v>1091</v>
          </cell>
          <cell r="CJ154">
            <v>0</v>
          </cell>
          <cell r="CK154">
            <v>0</v>
          </cell>
          <cell r="CL154">
            <v>0</v>
          </cell>
          <cell r="CM154">
            <v>0</v>
          </cell>
          <cell r="CN154">
            <v>0</v>
          </cell>
          <cell r="CO154">
            <v>0</v>
          </cell>
          <cell r="CX154">
            <v>0</v>
          </cell>
          <cell r="CY154">
            <v>0</v>
          </cell>
          <cell r="DB154">
            <v>0</v>
          </cell>
          <cell r="DC154">
            <v>0</v>
          </cell>
          <cell r="DJ154" t="str">
            <v>МОС</v>
          </cell>
          <cell r="DL154">
            <v>40448</v>
          </cell>
          <cell r="DM154">
            <v>298</v>
          </cell>
          <cell r="DO154" t="str">
            <v>тариф на послуги по опаленню</v>
          </cell>
          <cell r="DT154">
            <v>271.39999999999998</v>
          </cell>
        </row>
        <row r="155">
          <cell r="W155">
            <v>528.79200000000003</v>
          </cell>
          <cell r="AF155">
            <v>40429</v>
          </cell>
          <cell r="AG155">
            <v>121</v>
          </cell>
          <cell r="AH155">
            <v>480.723458972066</v>
          </cell>
          <cell r="AM155">
            <v>1889.81</v>
          </cell>
          <cell r="AO155">
            <v>999316.40951999999</v>
          </cell>
          <cell r="AQ155">
            <v>908476</v>
          </cell>
          <cell r="AU155">
            <v>0</v>
          </cell>
          <cell r="AW155">
            <v>0</v>
          </cell>
          <cell r="AY155">
            <v>773991.16</v>
          </cell>
          <cell r="AZ155">
            <v>409.56030500420678</v>
          </cell>
          <cell r="BA155">
            <v>0</v>
          </cell>
          <cell r="BB155">
            <v>0</v>
          </cell>
          <cell r="BC155">
            <v>0</v>
          </cell>
          <cell r="BD155">
            <v>0</v>
          </cell>
          <cell r="BG155">
            <v>0</v>
          </cell>
          <cell r="BH155">
            <v>0</v>
          </cell>
          <cell r="BI155">
            <v>57681</v>
          </cell>
          <cell r="BJ155">
            <v>30.522115979913327</v>
          </cell>
          <cell r="BK155">
            <v>0</v>
          </cell>
          <cell r="BL155">
            <v>0</v>
          </cell>
          <cell r="BM155">
            <v>51064</v>
          </cell>
          <cell r="BN155">
            <v>27.02070578523767</v>
          </cell>
          <cell r="BO155">
            <v>0</v>
          </cell>
          <cell r="BP155">
            <v>0</v>
          </cell>
          <cell r="BY155">
            <v>1544.76</v>
          </cell>
          <cell r="CF155">
            <v>314</v>
          </cell>
          <cell r="CG155">
            <v>2464.94</v>
          </cell>
          <cell r="CJ155">
            <v>0</v>
          </cell>
          <cell r="CK155">
            <v>0</v>
          </cell>
          <cell r="CL155">
            <v>0</v>
          </cell>
          <cell r="CM155">
            <v>0</v>
          </cell>
          <cell r="CN155">
            <v>0</v>
          </cell>
          <cell r="CO155">
            <v>0</v>
          </cell>
          <cell r="CX155">
            <v>0</v>
          </cell>
          <cell r="CY155">
            <v>0</v>
          </cell>
          <cell r="DB155">
            <v>0</v>
          </cell>
          <cell r="DC155">
            <v>0</v>
          </cell>
          <cell r="DJ155" t="str">
            <v>НКРКП</v>
          </cell>
          <cell r="DL155">
            <v>40942</v>
          </cell>
          <cell r="DM155">
            <v>49</v>
          </cell>
          <cell r="DT155">
            <v>772.88</v>
          </cell>
        </row>
        <row r="156">
          <cell r="W156">
            <v>537.81700000000001</v>
          </cell>
          <cell r="AF156">
            <v>40429</v>
          </cell>
          <cell r="AG156">
            <v>122</v>
          </cell>
          <cell r="AH156">
            <v>467.6734599330573</v>
          </cell>
          <cell r="AM156">
            <v>15455.01</v>
          </cell>
          <cell r="AO156">
            <v>8311967.1131699998</v>
          </cell>
          <cell r="AQ156">
            <v>7227898</v>
          </cell>
          <cell r="AU156">
            <v>0</v>
          </cell>
          <cell r="AW156">
            <v>0</v>
          </cell>
          <cell r="AY156">
            <v>6130305.7800000003</v>
          </cell>
          <cell r="AZ156">
            <v>396.65492160794463</v>
          </cell>
          <cell r="BA156">
            <v>0</v>
          </cell>
          <cell r="BB156">
            <v>0</v>
          </cell>
          <cell r="BC156">
            <v>0</v>
          </cell>
          <cell r="BD156">
            <v>0</v>
          </cell>
          <cell r="BG156">
            <v>0</v>
          </cell>
          <cell r="BH156">
            <v>0</v>
          </cell>
          <cell r="BI156">
            <v>471715</v>
          </cell>
          <cell r="BJ156">
            <v>30.521817844181271</v>
          </cell>
          <cell r="BK156">
            <v>0</v>
          </cell>
          <cell r="BL156">
            <v>0</v>
          </cell>
          <cell r="BM156">
            <v>425800</v>
          </cell>
          <cell r="BN156">
            <v>27.550936557142311</v>
          </cell>
          <cell r="BO156">
            <v>0</v>
          </cell>
          <cell r="BP156">
            <v>0</v>
          </cell>
          <cell r="BY156">
            <v>1544.76</v>
          </cell>
          <cell r="CF156">
            <v>2487</v>
          </cell>
          <cell r="CG156">
            <v>2464.94</v>
          </cell>
          <cell r="CJ156">
            <v>0</v>
          </cell>
          <cell r="CK156">
            <v>0</v>
          </cell>
          <cell r="CL156">
            <v>0</v>
          </cell>
          <cell r="CM156">
            <v>0</v>
          </cell>
          <cell r="CN156">
            <v>0</v>
          </cell>
          <cell r="CO156">
            <v>0</v>
          </cell>
          <cell r="CX156">
            <v>0</v>
          </cell>
          <cell r="CY156">
            <v>0</v>
          </cell>
          <cell r="DB156">
            <v>0</v>
          </cell>
          <cell r="DC156">
            <v>0</v>
          </cell>
          <cell r="DJ156" t="str">
            <v>НКРКП</v>
          </cell>
          <cell r="DL156">
            <v>40942</v>
          </cell>
          <cell r="DM156">
            <v>49</v>
          </cell>
          <cell r="DT156">
            <v>774.14</v>
          </cell>
        </row>
        <row r="157">
          <cell r="W157">
            <v>286.69</v>
          </cell>
          <cell r="AF157">
            <v>40448</v>
          </cell>
          <cell r="AG157">
            <v>151</v>
          </cell>
          <cell r="AH157">
            <v>270.46018140966964</v>
          </cell>
          <cell r="AM157">
            <v>24034</v>
          </cell>
          <cell r="AO157">
            <v>6890307.46</v>
          </cell>
          <cell r="AQ157">
            <v>6500240</v>
          </cell>
          <cell r="AU157">
            <v>0</v>
          </cell>
          <cell r="AW157">
            <v>0</v>
          </cell>
          <cell r="AY157">
            <v>4064122.9941500002</v>
          </cell>
          <cell r="AZ157">
            <v>169.09890131272365</v>
          </cell>
          <cell r="BA157">
            <v>0</v>
          </cell>
          <cell r="BB157">
            <v>0</v>
          </cell>
          <cell r="BC157">
            <v>0</v>
          </cell>
          <cell r="BD157">
            <v>0</v>
          </cell>
          <cell r="BG157">
            <v>0</v>
          </cell>
          <cell r="BH157">
            <v>0</v>
          </cell>
          <cell r="BI157">
            <v>439950</v>
          </cell>
          <cell r="BJ157">
            <v>18.30531746692186</v>
          </cell>
          <cell r="BK157">
            <v>0</v>
          </cell>
          <cell r="BL157">
            <v>0</v>
          </cell>
          <cell r="BM157">
            <v>1384640</v>
          </cell>
          <cell r="BN157">
            <v>57.611716734625944</v>
          </cell>
          <cell r="BO157">
            <v>0</v>
          </cell>
          <cell r="BP157">
            <v>0</v>
          </cell>
          <cell r="BY157">
            <v>3176.69</v>
          </cell>
          <cell r="CF157">
            <v>3725.1356500000002</v>
          </cell>
          <cell r="CG157">
            <v>1091</v>
          </cell>
          <cell r="CJ157">
            <v>0</v>
          </cell>
          <cell r="CK157">
            <v>0</v>
          </cell>
          <cell r="CL157">
            <v>0</v>
          </cell>
          <cell r="CM157">
            <v>0</v>
          </cell>
          <cell r="CN157">
            <v>0</v>
          </cell>
          <cell r="CO157">
            <v>0</v>
          </cell>
          <cell r="CX157">
            <v>0</v>
          </cell>
          <cell r="CY157">
            <v>0</v>
          </cell>
          <cell r="DB157">
            <v>0</v>
          </cell>
          <cell r="DC157">
            <v>0</v>
          </cell>
          <cell r="DJ157" t="str">
            <v>МОС</v>
          </cell>
          <cell r="DL157">
            <v>40792</v>
          </cell>
          <cell r="DM157">
            <v>295</v>
          </cell>
          <cell r="DO157" t="str">
            <v>тариф за теплову енергію</v>
          </cell>
          <cell r="DT157">
            <v>289.95999999999998</v>
          </cell>
        </row>
        <row r="158">
          <cell r="W158">
            <v>534.21</v>
          </cell>
          <cell r="AF158">
            <v>40448</v>
          </cell>
          <cell r="AG158">
            <v>152</v>
          </cell>
          <cell r="AH158">
            <v>483.38678195516155</v>
          </cell>
          <cell r="AM158">
            <v>27409.5</v>
          </cell>
          <cell r="AO158">
            <v>14642428.995000001</v>
          </cell>
          <cell r="AQ158">
            <v>13249390</v>
          </cell>
          <cell r="AU158">
            <v>0</v>
          </cell>
          <cell r="AW158">
            <v>0</v>
          </cell>
          <cell r="AY158">
            <v>10471476.764980001</v>
          </cell>
          <cell r="AZ158">
            <v>382.03822634415081</v>
          </cell>
          <cell r="BA158">
            <v>0</v>
          </cell>
          <cell r="BB158">
            <v>0</v>
          </cell>
          <cell r="BC158">
            <v>0</v>
          </cell>
          <cell r="BD158">
            <v>0</v>
          </cell>
          <cell r="BG158">
            <v>0</v>
          </cell>
          <cell r="BH158">
            <v>0</v>
          </cell>
          <cell r="BI158">
            <v>501670</v>
          </cell>
          <cell r="BJ158">
            <v>18.302778233824039</v>
          </cell>
          <cell r="BK158">
            <v>0</v>
          </cell>
          <cell r="BL158">
            <v>0</v>
          </cell>
          <cell r="BM158">
            <v>1578970</v>
          </cell>
          <cell r="BN158">
            <v>57.606669220525731</v>
          </cell>
          <cell r="BO158">
            <v>0</v>
          </cell>
          <cell r="BP158">
            <v>0</v>
          </cell>
          <cell r="BY158">
            <v>3176.35</v>
          </cell>
          <cell r="CF158">
            <v>4248.1670000000004</v>
          </cell>
          <cell r="CG158">
            <v>2464.94</v>
          </cell>
          <cell r="CJ158">
            <v>0</v>
          </cell>
          <cell r="CK158">
            <v>0</v>
          </cell>
          <cell r="CL158">
            <v>0</v>
          </cell>
          <cell r="CM158">
            <v>0</v>
          </cell>
          <cell r="CN158">
            <v>0</v>
          </cell>
          <cell r="CO158">
            <v>0</v>
          </cell>
          <cell r="CX158">
            <v>0</v>
          </cell>
          <cell r="CY158">
            <v>0</v>
          </cell>
          <cell r="DB158">
            <v>0</v>
          </cell>
          <cell r="DC158">
            <v>0</v>
          </cell>
          <cell r="DJ158" t="str">
            <v>НКРКП</v>
          </cell>
          <cell r="DL158">
            <v>40836</v>
          </cell>
          <cell r="DM158">
            <v>211</v>
          </cell>
          <cell r="DT158">
            <v>733.68</v>
          </cell>
        </row>
        <row r="159">
          <cell r="W159">
            <v>725.08</v>
          </cell>
          <cell r="AF159">
            <v>40448</v>
          </cell>
          <cell r="AG159">
            <v>150</v>
          </cell>
          <cell r="AH159">
            <v>483.38531513970111</v>
          </cell>
          <cell r="AM159">
            <v>3078</v>
          </cell>
          <cell r="AO159">
            <v>2231796.2400000002</v>
          </cell>
          <cell r="AQ159">
            <v>1487860</v>
          </cell>
          <cell r="AU159">
            <v>0</v>
          </cell>
          <cell r="AW159">
            <v>0</v>
          </cell>
          <cell r="AY159">
            <v>1175874.9776000001</v>
          </cell>
          <cell r="AZ159">
            <v>382.02565873944121</v>
          </cell>
          <cell r="BA159">
            <v>0</v>
          </cell>
          <cell r="BB159">
            <v>0</v>
          </cell>
          <cell r="BC159">
            <v>0</v>
          </cell>
          <cell r="BD159">
            <v>0</v>
          </cell>
          <cell r="BG159">
            <v>0</v>
          </cell>
          <cell r="BH159">
            <v>0</v>
          </cell>
          <cell r="BI159">
            <v>56340</v>
          </cell>
          <cell r="BJ159">
            <v>18.304093567251464</v>
          </cell>
          <cell r="BK159">
            <v>0</v>
          </cell>
          <cell r="BL159">
            <v>0</v>
          </cell>
          <cell r="BM159">
            <v>177370</v>
          </cell>
          <cell r="BN159">
            <v>57.625081221572451</v>
          </cell>
          <cell r="BO159">
            <v>0</v>
          </cell>
          <cell r="BP159">
            <v>0</v>
          </cell>
          <cell r="BY159">
            <v>3177.42</v>
          </cell>
          <cell r="CF159">
            <v>477.04</v>
          </cell>
          <cell r="CG159">
            <v>2464.94</v>
          </cell>
          <cell r="CJ159">
            <v>0</v>
          </cell>
          <cell r="CK159">
            <v>0</v>
          </cell>
          <cell r="CL159">
            <v>0</v>
          </cell>
          <cell r="CM159">
            <v>0</v>
          </cell>
          <cell r="CN159">
            <v>0</v>
          </cell>
          <cell r="CO159">
            <v>0</v>
          </cell>
          <cell r="CX159">
            <v>0</v>
          </cell>
          <cell r="CY159">
            <v>0</v>
          </cell>
          <cell r="DB159">
            <v>0</v>
          </cell>
          <cell r="DC159">
            <v>0</v>
          </cell>
          <cell r="DJ159" t="str">
            <v>МОС</v>
          </cell>
          <cell r="DL159">
            <v>40792</v>
          </cell>
          <cell r="DM159">
            <v>295</v>
          </cell>
          <cell r="DT159">
            <v>947.14</v>
          </cell>
        </row>
        <row r="160">
          <cell r="W160">
            <v>249.52</v>
          </cell>
          <cell r="AF160">
            <v>40099</v>
          </cell>
          <cell r="AG160" t="str">
            <v>№ 66</v>
          </cell>
          <cell r="AH160">
            <v>234.68083283852317</v>
          </cell>
          <cell r="AM160">
            <v>102733</v>
          </cell>
          <cell r="AO160">
            <v>25633938.16</v>
          </cell>
          <cell r="AQ160">
            <v>24109466</v>
          </cell>
          <cell r="AU160">
            <v>0</v>
          </cell>
          <cell r="AW160">
            <v>0</v>
          </cell>
          <cell r="AY160">
            <v>11377274.020200001</v>
          </cell>
          <cell r="AZ160">
            <v>110.74605063806179</v>
          </cell>
          <cell r="BA160">
            <v>176997</v>
          </cell>
          <cell r="BB160">
            <v>1.7228835914457867</v>
          </cell>
          <cell r="BC160">
            <v>0</v>
          </cell>
          <cell r="BD160">
            <v>0</v>
          </cell>
          <cell r="BG160">
            <v>835332.59</v>
          </cell>
          <cell r="BH160">
            <v>8.1311028588671608</v>
          </cell>
          <cell r="BI160">
            <v>1351186.82</v>
          </cell>
          <cell r="BJ160">
            <v>13.152412759288643</v>
          </cell>
          <cell r="BK160">
            <v>0</v>
          </cell>
          <cell r="BL160">
            <v>0</v>
          </cell>
          <cell r="BM160">
            <v>7739241.0300000003</v>
          </cell>
          <cell r="BN160">
            <v>75.333544528048435</v>
          </cell>
          <cell r="BO160">
            <v>0</v>
          </cell>
          <cell r="BP160">
            <v>0</v>
          </cell>
          <cell r="BY160">
            <v>1728</v>
          </cell>
          <cell r="CF160">
            <v>15642.735000000001</v>
          </cell>
          <cell r="CG160">
            <v>727.32</v>
          </cell>
          <cell r="CJ160">
            <v>0</v>
          </cell>
          <cell r="CK160">
            <v>0</v>
          </cell>
          <cell r="CL160">
            <v>0</v>
          </cell>
          <cell r="CM160">
            <v>0</v>
          </cell>
          <cell r="CN160">
            <v>0</v>
          </cell>
          <cell r="CO160">
            <v>0</v>
          </cell>
          <cell r="CX160">
            <v>0</v>
          </cell>
          <cell r="CY160">
            <v>0</v>
          </cell>
          <cell r="DB160">
            <v>0</v>
          </cell>
          <cell r="DC160">
            <v>0</v>
          </cell>
          <cell r="DJ160" t="str">
            <v>НКРЕ</v>
          </cell>
          <cell r="DL160">
            <v>40526</v>
          </cell>
          <cell r="DM160" t="str">
            <v>№ 1850</v>
          </cell>
          <cell r="DO160" t="str">
            <v>тариф на теплову енергію</v>
          </cell>
          <cell r="DT160">
            <v>274.47000000000003</v>
          </cell>
        </row>
        <row r="161">
          <cell r="W161">
            <v>559.82000000000005</v>
          </cell>
          <cell r="AF161">
            <v>40099</v>
          </cell>
          <cell r="AG161" t="str">
            <v>№ 67</v>
          </cell>
          <cell r="AH161">
            <v>487.52505330490408</v>
          </cell>
          <cell r="AM161">
            <v>22512</v>
          </cell>
          <cell r="AO161">
            <v>12602667.840000002</v>
          </cell>
          <cell r="AQ161">
            <v>10975164</v>
          </cell>
          <cell r="AU161">
            <v>0</v>
          </cell>
          <cell r="AW161">
            <v>0</v>
          </cell>
          <cell r="AY161">
            <v>8185062.3063999992</v>
          </cell>
          <cell r="AZ161">
            <v>363.58663407960194</v>
          </cell>
          <cell r="BA161">
            <v>38818</v>
          </cell>
          <cell r="BB161">
            <v>1.7243248045486852</v>
          </cell>
          <cell r="BC161">
            <v>0</v>
          </cell>
          <cell r="BD161">
            <v>0</v>
          </cell>
          <cell r="BG161">
            <v>183047.39</v>
          </cell>
          <cell r="BH161">
            <v>8.131102967306326</v>
          </cell>
          <cell r="BI161">
            <v>296157.43</v>
          </cell>
          <cell r="BJ161">
            <v>13.155536158493248</v>
          </cell>
          <cell r="BK161">
            <v>0</v>
          </cell>
          <cell r="BL161">
            <v>0</v>
          </cell>
          <cell r="BM161">
            <v>1695872</v>
          </cell>
          <cell r="BN161">
            <v>75.331911869225308</v>
          </cell>
          <cell r="BO161">
            <v>0</v>
          </cell>
          <cell r="BP161">
            <v>0</v>
          </cell>
          <cell r="BY161">
            <v>1728</v>
          </cell>
          <cell r="CF161">
            <v>3750.04</v>
          </cell>
          <cell r="CG161">
            <v>2182.66</v>
          </cell>
          <cell r="CJ161">
            <v>0</v>
          </cell>
          <cell r="CK161">
            <v>0</v>
          </cell>
          <cell r="CL161">
            <v>0</v>
          </cell>
          <cell r="CM161">
            <v>0</v>
          </cell>
          <cell r="CN161">
            <v>0</v>
          </cell>
          <cell r="CO161">
            <v>0</v>
          </cell>
          <cell r="CX161">
            <v>0</v>
          </cell>
          <cell r="CY161">
            <v>0</v>
          </cell>
          <cell r="DB161">
            <v>0</v>
          </cell>
          <cell r="DC161">
            <v>0</v>
          </cell>
          <cell r="DJ161" t="str">
            <v>НКРКП</v>
          </cell>
          <cell r="DL161">
            <v>40816</v>
          </cell>
          <cell r="DM161" t="str">
            <v>№ 6</v>
          </cell>
          <cell r="DT161">
            <v>821.23</v>
          </cell>
        </row>
        <row r="162">
          <cell r="W162">
            <v>685.61260000000004</v>
          </cell>
          <cell r="AF162">
            <v>40099</v>
          </cell>
          <cell r="AG162" t="str">
            <v>№ 67</v>
          </cell>
          <cell r="AH162">
            <v>487.52505935109468</v>
          </cell>
          <cell r="AM162">
            <v>7582</v>
          </cell>
          <cell r="AO162">
            <v>5198314.7332000006</v>
          </cell>
          <cell r="AQ162">
            <v>3696415</v>
          </cell>
          <cell r="AU162">
            <v>0</v>
          </cell>
          <cell r="AW162">
            <v>0</v>
          </cell>
          <cell r="AY162">
            <v>2756852.3661999996</v>
          </cell>
          <cell r="AZ162">
            <v>363.60490189923496</v>
          </cell>
          <cell r="BA162">
            <v>13066</v>
          </cell>
          <cell r="BB162">
            <v>1.7232920073859139</v>
          </cell>
          <cell r="BC162">
            <v>0</v>
          </cell>
          <cell r="BD162">
            <v>0</v>
          </cell>
          <cell r="BG162">
            <v>61650.02</v>
          </cell>
          <cell r="BH162">
            <v>8.131102611448167</v>
          </cell>
          <cell r="BI162">
            <v>99707.75</v>
          </cell>
          <cell r="BJ162">
            <v>13.150586916380902</v>
          </cell>
          <cell r="BK162">
            <v>0</v>
          </cell>
          <cell r="BL162">
            <v>0</v>
          </cell>
          <cell r="BM162">
            <v>571175.62</v>
          </cell>
          <cell r="BN162">
            <v>75.333107359535745</v>
          </cell>
          <cell r="BO162">
            <v>0</v>
          </cell>
          <cell r="BP162">
            <v>0</v>
          </cell>
          <cell r="BY162">
            <v>1728</v>
          </cell>
          <cell r="CF162">
            <v>1263.07</v>
          </cell>
          <cell r="CG162">
            <v>2182.66</v>
          </cell>
          <cell r="CJ162">
            <v>0</v>
          </cell>
          <cell r="CK162">
            <v>0</v>
          </cell>
          <cell r="CL162">
            <v>0</v>
          </cell>
          <cell r="CM162">
            <v>0</v>
          </cell>
          <cell r="CN162">
            <v>0</v>
          </cell>
          <cell r="CO162">
            <v>0</v>
          </cell>
          <cell r="CX162">
            <v>0</v>
          </cell>
          <cell r="CY162">
            <v>0</v>
          </cell>
          <cell r="DB162">
            <v>0</v>
          </cell>
          <cell r="DC162">
            <v>0</v>
          </cell>
          <cell r="DJ162" t="str">
            <v>НКРКП</v>
          </cell>
          <cell r="DL162">
            <v>40816</v>
          </cell>
          <cell r="DM162" t="str">
            <v>№ 6</v>
          </cell>
          <cell r="DT162">
            <v>947.03</v>
          </cell>
        </row>
        <row r="163">
          <cell r="W163">
            <v>293.88</v>
          </cell>
          <cell r="AF163">
            <v>40410</v>
          </cell>
          <cell r="AG163">
            <v>103</v>
          </cell>
          <cell r="AH163">
            <v>267.21511532798951</v>
          </cell>
          <cell r="AM163">
            <v>12226</v>
          </cell>
          <cell r="AO163">
            <v>3592976.88</v>
          </cell>
          <cell r="AQ163">
            <v>3266972</v>
          </cell>
          <cell r="AU163">
            <v>0</v>
          </cell>
          <cell r="AW163">
            <v>0</v>
          </cell>
          <cell r="AY163">
            <v>2111259.56</v>
          </cell>
          <cell r="AZ163">
            <v>172.68604285947981</v>
          </cell>
          <cell r="BA163">
            <v>0</v>
          </cell>
          <cell r="BB163">
            <v>0</v>
          </cell>
          <cell r="BC163">
            <v>0</v>
          </cell>
          <cell r="BD163">
            <v>0</v>
          </cell>
          <cell r="BG163">
            <v>0</v>
          </cell>
          <cell r="BH163">
            <v>0</v>
          </cell>
          <cell r="BI163">
            <v>437224</v>
          </cell>
          <cell r="BJ163">
            <v>35.761819074104366</v>
          </cell>
          <cell r="BK163">
            <v>0</v>
          </cell>
          <cell r="BL163">
            <v>0</v>
          </cell>
          <cell r="BM163">
            <v>519300</v>
          </cell>
          <cell r="BN163">
            <v>42.475053165385248</v>
          </cell>
          <cell r="BO163">
            <v>0</v>
          </cell>
          <cell r="BP163">
            <v>0</v>
          </cell>
          <cell r="BY163">
            <v>1134</v>
          </cell>
          <cell r="CF163">
            <v>1935.16</v>
          </cell>
          <cell r="CG163">
            <v>1091</v>
          </cell>
          <cell r="CJ163">
            <v>0</v>
          </cell>
          <cell r="CK163">
            <v>0</v>
          </cell>
          <cell r="CL163">
            <v>0</v>
          </cell>
          <cell r="CM163">
            <v>0</v>
          </cell>
          <cell r="CN163">
            <v>0</v>
          </cell>
          <cell r="CO163">
            <v>0</v>
          </cell>
          <cell r="CX163">
            <v>0</v>
          </cell>
          <cell r="CY163">
            <v>0</v>
          </cell>
          <cell r="DB163">
            <v>0</v>
          </cell>
          <cell r="DC163">
            <v>0</v>
          </cell>
          <cell r="DJ163" t="str">
            <v>МОС</v>
          </cell>
          <cell r="DL163">
            <v>40448</v>
          </cell>
          <cell r="DM163">
            <v>298</v>
          </cell>
          <cell r="DO163" t="str">
            <v>тариф на послуги по опаленню</v>
          </cell>
          <cell r="DT163">
            <v>293.88</v>
          </cell>
        </row>
        <row r="164">
          <cell r="W164">
            <v>527.66</v>
          </cell>
          <cell r="AF164">
            <v>40410</v>
          </cell>
          <cell r="AG164">
            <v>102</v>
          </cell>
          <cell r="AH164">
            <v>479.59579789894946</v>
          </cell>
          <cell r="AM164">
            <v>1999</v>
          </cell>
          <cell r="AO164">
            <v>1054792.3399999999</v>
          </cell>
          <cell r="AQ164">
            <v>958712</v>
          </cell>
          <cell r="AU164">
            <v>0</v>
          </cell>
          <cell r="AW164">
            <v>0</v>
          </cell>
          <cell r="AY164">
            <v>779414.00335060002</v>
          </cell>
          <cell r="AZ164">
            <v>389.90195265162583</v>
          </cell>
          <cell r="BA164">
            <v>0</v>
          </cell>
          <cell r="BB164">
            <v>0</v>
          </cell>
          <cell r="BC164">
            <v>0</v>
          </cell>
          <cell r="BD164">
            <v>0</v>
          </cell>
          <cell r="BG164">
            <v>0</v>
          </cell>
          <cell r="BH164">
            <v>0</v>
          </cell>
          <cell r="BI164">
            <v>71463</v>
          </cell>
          <cell r="BJ164">
            <v>35.749374687343675</v>
          </cell>
          <cell r="BK164">
            <v>0</v>
          </cell>
          <cell r="BL164">
            <v>0</v>
          </cell>
          <cell r="BM164">
            <v>84878</v>
          </cell>
          <cell r="BN164">
            <v>42.460230115057527</v>
          </cell>
          <cell r="BO164">
            <v>0</v>
          </cell>
          <cell r="BP164">
            <v>0</v>
          </cell>
          <cell r="BY164">
            <v>1134</v>
          </cell>
          <cell r="CF164">
            <v>316.19999000000001</v>
          </cell>
          <cell r="CG164">
            <v>2464.94</v>
          </cell>
          <cell r="CJ164">
            <v>0</v>
          </cell>
          <cell r="CK164">
            <v>0</v>
          </cell>
          <cell r="CL164">
            <v>0</v>
          </cell>
          <cell r="CM164">
            <v>0</v>
          </cell>
          <cell r="CN164">
            <v>0</v>
          </cell>
          <cell r="CO164">
            <v>0</v>
          </cell>
          <cell r="CX164">
            <v>0</v>
          </cell>
          <cell r="CY164">
            <v>0</v>
          </cell>
          <cell r="DB164">
            <v>0</v>
          </cell>
          <cell r="DC164">
            <v>0</v>
          </cell>
          <cell r="DJ164" t="str">
            <v>НКРКП</v>
          </cell>
          <cell r="DL164">
            <v>40844</v>
          </cell>
          <cell r="DM164">
            <v>231</v>
          </cell>
          <cell r="DT164">
            <v>704.38</v>
          </cell>
        </row>
        <row r="165">
          <cell r="W165">
            <v>551.64</v>
          </cell>
          <cell r="AF165">
            <v>40410</v>
          </cell>
          <cell r="AG165">
            <v>101</v>
          </cell>
          <cell r="AH165">
            <v>479.68112881551161</v>
          </cell>
          <cell r="AM165">
            <v>5209</v>
          </cell>
          <cell r="AO165">
            <v>2873492.76</v>
          </cell>
          <cell r="AQ165">
            <v>2498659</v>
          </cell>
          <cell r="AU165">
            <v>0</v>
          </cell>
          <cell r="AW165">
            <v>0</v>
          </cell>
          <cell r="AY165">
            <v>2031430.9997350601</v>
          </cell>
          <cell r="AZ165">
            <v>389.98483389039359</v>
          </cell>
          <cell r="BA165">
            <v>0</v>
          </cell>
          <cell r="BB165">
            <v>0</v>
          </cell>
          <cell r="BC165">
            <v>0</v>
          </cell>
          <cell r="BD165">
            <v>0</v>
          </cell>
          <cell r="BG165">
            <v>0</v>
          </cell>
          <cell r="BH165">
            <v>0</v>
          </cell>
          <cell r="BI165">
            <v>186253</v>
          </cell>
          <cell r="BJ165">
            <v>35.75599923209829</v>
          </cell>
          <cell r="BK165">
            <v>0</v>
          </cell>
          <cell r="BL165">
            <v>0</v>
          </cell>
          <cell r="BM165">
            <v>221216</v>
          </cell>
          <cell r="BN165">
            <v>42.468036091380306</v>
          </cell>
          <cell r="BO165">
            <v>0</v>
          </cell>
          <cell r="BP165">
            <v>0</v>
          </cell>
          <cell r="BY165">
            <v>1134</v>
          </cell>
          <cell r="CF165">
            <v>824.129999</v>
          </cell>
          <cell r="CG165">
            <v>2464.94</v>
          </cell>
          <cell r="CJ165">
            <v>0</v>
          </cell>
          <cell r="CK165">
            <v>0</v>
          </cell>
          <cell r="CL165">
            <v>0</v>
          </cell>
          <cell r="CM165">
            <v>0</v>
          </cell>
          <cell r="CN165">
            <v>0</v>
          </cell>
          <cell r="CO165">
            <v>0</v>
          </cell>
          <cell r="CX165">
            <v>0</v>
          </cell>
          <cell r="CY165">
            <v>0</v>
          </cell>
          <cell r="DB165">
            <v>0</v>
          </cell>
          <cell r="DC165">
            <v>0</v>
          </cell>
          <cell r="DJ165" t="str">
            <v>НКРКП</v>
          </cell>
          <cell r="DL165">
            <v>40844</v>
          </cell>
          <cell r="DM165">
            <v>231</v>
          </cell>
          <cell r="DT165">
            <v>721.31</v>
          </cell>
        </row>
        <row r="166">
          <cell r="W166">
            <v>201.61</v>
          </cell>
          <cell r="AF166">
            <v>39783</v>
          </cell>
          <cell r="AG166">
            <v>160</v>
          </cell>
          <cell r="AH166">
            <v>192.00811969024886</v>
          </cell>
          <cell r="AM166">
            <v>26602</v>
          </cell>
          <cell r="AO166">
            <v>5363229.2200000007</v>
          </cell>
          <cell r="AQ166">
            <v>5107800</v>
          </cell>
          <cell r="AU166">
            <v>0</v>
          </cell>
          <cell r="AW166">
            <v>0</v>
          </cell>
          <cell r="AY166">
            <v>2863021.9970616</v>
          </cell>
          <cell r="AZ166">
            <v>107.62431385089843</v>
          </cell>
          <cell r="BA166">
            <v>0</v>
          </cell>
          <cell r="BB166">
            <v>0</v>
          </cell>
          <cell r="BC166">
            <v>0</v>
          </cell>
          <cell r="BD166">
            <v>0</v>
          </cell>
          <cell r="BG166">
            <v>0</v>
          </cell>
          <cell r="BH166">
            <v>0</v>
          </cell>
          <cell r="BI166">
            <v>394400</v>
          </cell>
          <cell r="BJ166">
            <v>14.825952935869484</v>
          </cell>
          <cell r="BK166">
            <v>0</v>
          </cell>
          <cell r="BL166">
            <v>0</v>
          </cell>
          <cell r="BM166">
            <v>1461470</v>
          </cell>
          <cell r="BN166">
            <v>54.938350499962411</v>
          </cell>
          <cell r="BO166">
            <v>0</v>
          </cell>
          <cell r="BP166">
            <v>0</v>
          </cell>
          <cell r="BY166">
            <v>1376.33</v>
          </cell>
          <cell r="CF166">
            <v>3936.3993799999998</v>
          </cell>
          <cell r="CG166">
            <v>727.32</v>
          </cell>
          <cell r="CJ166">
            <v>0</v>
          </cell>
          <cell r="CK166">
            <v>0</v>
          </cell>
          <cell r="CL166">
            <v>0</v>
          </cell>
          <cell r="CM166">
            <v>0</v>
          </cell>
          <cell r="CN166">
            <v>0</v>
          </cell>
          <cell r="CO166">
            <v>0</v>
          </cell>
          <cell r="CX166">
            <v>0</v>
          </cell>
          <cell r="CY166">
            <v>0</v>
          </cell>
          <cell r="DB166">
            <v>0</v>
          </cell>
          <cell r="DC166">
            <v>0</v>
          </cell>
          <cell r="DJ166" t="str">
            <v>НКРЕ</v>
          </cell>
          <cell r="DL166">
            <v>40526</v>
          </cell>
          <cell r="DM166">
            <v>1702</v>
          </cell>
          <cell r="DO166" t="str">
            <v xml:space="preserve">тариф на теплову енергію </v>
          </cell>
          <cell r="DT166">
            <v>221.77</v>
          </cell>
        </row>
        <row r="167">
          <cell r="W167">
            <v>436.23</v>
          </cell>
          <cell r="AF167">
            <v>39850</v>
          </cell>
          <cell r="AG167">
            <v>33</v>
          </cell>
          <cell r="AH167">
            <v>407.69208224036112</v>
          </cell>
          <cell r="AM167">
            <v>27295.599999999999</v>
          </cell>
          <cell r="AO167">
            <v>11907159.588</v>
          </cell>
          <cell r="AQ167">
            <v>11128200</v>
          </cell>
          <cell r="AU167">
            <v>0</v>
          </cell>
          <cell r="AW167">
            <v>0</v>
          </cell>
          <cell r="AY167">
            <v>8652699.8497499991</v>
          </cell>
          <cell r="AZ167">
            <v>316.9998039885549</v>
          </cell>
          <cell r="BA167">
            <v>0</v>
          </cell>
          <cell r="BB167">
            <v>0</v>
          </cell>
          <cell r="BC167">
            <v>0</v>
          </cell>
          <cell r="BD167">
            <v>0</v>
          </cell>
          <cell r="BG167">
            <v>0</v>
          </cell>
          <cell r="BH167">
            <v>0</v>
          </cell>
          <cell r="BI167">
            <v>0</v>
          </cell>
          <cell r="BJ167">
            <v>0</v>
          </cell>
          <cell r="BK167">
            <v>0</v>
          </cell>
          <cell r="BL167">
            <v>0</v>
          </cell>
          <cell r="BM167">
            <v>0</v>
          </cell>
          <cell r="BN167">
            <v>0</v>
          </cell>
          <cell r="BO167">
            <v>0</v>
          </cell>
          <cell r="BP167">
            <v>0</v>
          </cell>
          <cell r="BY167">
            <v>0</v>
          </cell>
          <cell r="CF167">
            <v>4039.0709999999999</v>
          </cell>
          <cell r="CG167">
            <v>2142.25</v>
          </cell>
          <cell r="CJ167">
            <v>0</v>
          </cell>
          <cell r="CK167">
            <v>0</v>
          </cell>
          <cell r="CL167">
            <v>0</v>
          </cell>
          <cell r="CM167">
            <v>0</v>
          </cell>
          <cell r="CN167">
            <v>0</v>
          </cell>
          <cell r="CO167">
            <v>0</v>
          </cell>
          <cell r="CX167">
            <v>0</v>
          </cell>
          <cell r="CY167">
            <v>0</v>
          </cell>
          <cell r="DB167">
            <v>0</v>
          </cell>
          <cell r="DC167">
            <v>0</v>
          </cell>
          <cell r="DJ167" t="str">
            <v>НКРКП</v>
          </cell>
          <cell r="DL167">
            <v>40816</v>
          </cell>
          <cell r="DM167">
            <v>91</v>
          </cell>
          <cell r="DT167">
            <v>674.42</v>
          </cell>
        </row>
        <row r="168">
          <cell r="W168">
            <v>517.16999999999996</v>
          </cell>
          <cell r="AF168">
            <v>40266</v>
          </cell>
          <cell r="AG168">
            <v>27</v>
          </cell>
          <cell r="AH168">
            <v>413.7386034466648</v>
          </cell>
          <cell r="AM168">
            <v>7491.3</v>
          </cell>
          <cell r="AO168">
            <v>3874275.6209999998</v>
          </cell>
          <cell r="AQ168">
            <v>3099440</v>
          </cell>
          <cell r="AU168">
            <v>0</v>
          </cell>
          <cell r="AW168">
            <v>0</v>
          </cell>
          <cell r="AY168">
            <v>2418099.8296000003</v>
          </cell>
          <cell r="AZ168">
            <v>322.78774439683372</v>
          </cell>
          <cell r="BA168">
            <v>0</v>
          </cell>
          <cell r="BB168">
            <v>0</v>
          </cell>
          <cell r="BC168">
            <v>0</v>
          </cell>
          <cell r="BD168">
            <v>0</v>
          </cell>
          <cell r="BG168">
            <v>0</v>
          </cell>
          <cell r="BH168">
            <v>0</v>
          </cell>
          <cell r="BI168">
            <v>0</v>
          </cell>
          <cell r="BJ168">
            <v>0</v>
          </cell>
          <cell r="BK168">
            <v>0</v>
          </cell>
          <cell r="BL168">
            <v>0</v>
          </cell>
          <cell r="BM168">
            <v>0</v>
          </cell>
          <cell r="BN168">
            <v>0</v>
          </cell>
          <cell r="BO168">
            <v>0</v>
          </cell>
          <cell r="BP168">
            <v>0</v>
          </cell>
          <cell r="BY168">
            <v>0</v>
          </cell>
          <cell r="CF168">
            <v>1108.432</v>
          </cell>
          <cell r="CG168">
            <v>2181.5500000000002</v>
          </cell>
          <cell r="CJ168">
            <v>0</v>
          </cell>
          <cell r="CK168">
            <v>0</v>
          </cell>
          <cell r="CL168">
            <v>0</v>
          </cell>
          <cell r="CM168">
            <v>0</v>
          </cell>
          <cell r="CN168">
            <v>0</v>
          </cell>
          <cell r="CO168">
            <v>0</v>
          </cell>
          <cell r="CX168">
            <v>0</v>
          </cell>
          <cell r="CY168">
            <v>0</v>
          </cell>
          <cell r="DB168">
            <v>0</v>
          </cell>
          <cell r="DC168">
            <v>0</v>
          </cell>
          <cell r="DJ168" t="str">
            <v>НКРКП</v>
          </cell>
          <cell r="DL168">
            <v>40816</v>
          </cell>
          <cell r="DM168">
            <v>91</v>
          </cell>
          <cell r="DT168">
            <v>749.65</v>
          </cell>
        </row>
        <row r="169">
          <cell r="W169">
            <v>209.23</v>
          </cell>
          <cell r="AF169">
            <v>39884</v>
          </cell>
          <cell r="AG169">
            <v>639</v>
          </cell>
          <cell r="AH169">
            <v>192.39527328138925</v>
          </cell>
          <cell r="AM169">
            <v>139124</v>
          </cell>
          <cell r="AO169">
            <v>29108914.52</v>
          </cell>
          <cell r="AQ169">
            <v>26766800</v>
          </cell>
          <cell r="AU169">
            <v>0</v>
          </cell>
          <cell r="AW169">
            <v>0</v>
          </cell>
          <cell r="AY169">
            <v>16752800.133960001</v>
          </cell>
          <cell r="AZ169">
            <v>120.41632021764758</v>
          </cell>
          <cell r="BA169">
            <v>0</v>
          </cell>
          <cell r="BB169">
            <v>0</v>
          </cell>
          <cell r="BC169">
            <v>0</v>
          </cell>
          <cell r="BD169">
            <v>0</v>
          </cell>
          <cell r="BG169">
            <v>0</v>
          </cell>
          <cell r="BH169">
            <v>0</v>
          </cell>
          <cell r="BI169">
            <v>2448200</v>
          </cell>
          <cell r="BJ169">
            <v>17.597251372875995</v>
          </cell>
          <cell r="BK169">
            <v>0</v>
          </cell>
          <cell r="BL169">
            <v>0</v>
          </cell>
          <cell r="BM169">
            <v>4784400</v>
          </cell>
          <cell r="BN169">
            <v>34.389465512779964</v>
          </cell>
          <cell r="BO169">
            <v>0</v>
          </cell>
          <cell r="BP169">
            <v>0</v>
          </cell>
          <cell r="BY169">
            <v>2026.56</v>
          </cell>
          <cell r="CF169">
            <v>23033.602999999999</v>
          </cell>
          <cell r="CG169">
            <v>727.32</v>
          </cell>
          <cell r="CJ169">
            <v>0</v>
          </cell>
          <cell r="CK169">
            <v>0</v>
          </cell>
          <cell r="CL169">
            <v>0</v>
          </cell>
          <cell r="CM169">
            <v>0</v>
          </cell>
          <cell r="CN169">
            <v>0</v>
          </cell>
          <cell r="CO169">
            <v>0</v>
          </cell>
          <cell r="CX169">
            <v>0</v>
          </cell>
          <cell r="CY169">
            <v>0</v>
          </cell>
          <cell r="DB169">
            <v>0</v>
          </cell>
          <cell r="DC169">
            <v>0</v>
          </cell>
          <cell r="DJ169" t="str">
            <v>НКРЕ</v>
          </cell>
          <cell r="DL169">
            <v>40526</v>
          </cell>
          <cell r="DM169">
            <v>1808</v>
          </cell>
          <cell r="DO169" t="str">
            <v>тариф на теплову енергію</v>
          </cell>
          <cell r="DT169">
            <v>230.15</v>
          </cell>
        </row>
        <row r="170">
          <cell r="W170">
            <v>489.6</v>
          </cell>
          <cell r="AF170" t="str">
            <v xml:space="preserve">висновок ДЦІ  не встановлювався, витрати прийняти за даними підприємства  </v>
          </cell>
          <cell r="AG170">
            <v>0</v>
          </cell>
          <cell r="AH170">
            <v>426.66283854914349</v>
          </cell>
          <cell r="AM170">
            <v>10449</v>
          </cell>
          <cell r="AO170">
            <v>5115830.4000000004</v>
          </cell>
          <cell r="AQ170">
            <v>4458200</v>
          </cell>
          <cell r="AU170">
            <v>0</v>
          </cell>
          <cell r="AW170">
            <v>0</v>
          </cell>
          <cell r="AY170">
            <v>3706092.5</v>
          </cell>
          <cell r="AZ170">
            <v>354.68394104699013</v>
          </cell>
          <cell r="BA170">
            <v>0</v>
          </cell>
          <cell r="BB170">
            <v>0</v>
          </cell>
          <cell r="BC170">
            <v>0</v>
          </cell>
          <cell r="BD170">
            <v>0</v>
          </cell>
          <cell r="BG170">
            <v>0</v>
          </cell>
          <cell r="BH170">
            <v>0</v>
          </cell>
          <cell r="BI170">
            <v>0</v>
          </cell>
          <cell r="BJ170">
            <v>0</v>
          </cell>
          <cell r="BK170">
            <v>0</v>
          </cell>
          <cell r="BL170">
            <v>0</v>
          </cell>
          <cell r="BM170">
            <v>0</v>
          </cell>
          <cell r="BN170">
            <v>0</v>
          </cell>
          <cell r="BO170">
            <v>0</v>
          </cell>
          <cell r="BP170">
            <v>0</v>
          </cell>
          <cell r="BY170">
            <v>0</v>
          </cell>
          <cell r="CF170">
            <v>1730</v>
          </cell>
          <cell r="CG170">
            <v>2142.25</v>
          </cell>
          <cell r="CJ170">
            <v>0</v>
          </cell>
          <cell r="CK170">
            <v>0</v>
          </cell>
          <cell r="CL170">
            <v>0</v>
          </cell>
          <cell r="CM170">
            <v>0</v>
          </cell>
          <cell r="CN170">
            <v>0</v>
          </cell>
          <cell r="CO170">
            <v>0</v>
          </cell>
          <cell r="CX170">
            <v>0</v>
          </cell>
          <cell r="CY170">
            <v>0</v>
          </cell>
          <cell r="DB170">
            <v>0</v>
          </cell>
          <cell r="DC170">
            <v>0</v>
          </cell>
          <cell r="DJ170" t="str">
            <v>НКРКП</v>
          </cell>
          <cell r="DL170">
            <v>40816</v>
          </cell>
          <cell r="DM170" t="str">
            <v>№ 40</v>
          </cell>
          <cell r="DT170">
            <v>756.11</v>
          </cell>
        </row>
        <row r="171">
          <cell r="W171">
            <v>580.11</v>
          </cell>
          <cell r="AF171" t="str">
            <v>висновок ДЦІ не встановлювався, витрати прийняти за даними підприємства</v>
          </cell>
          <cell r="AG171">
            <v>0</v>
          </cell>
          <cell r="AH171">
            <v>429.974234182651</v>
          </cell>
          <cell r="AM171">
            <v>10479</v>
          </cell>
          <cell r="AO171">
            <v>6078972.6900000004</v>
          </cell>
          <cell r="AQ171">
            <v>4505700</v>
          </cell>
          <cell r="AU171">
            <v>0</v>
          </cell>
          <cell r="AW171">
            <v>0</v>
          </cell>
          <cell r="AY171">
            <v>3751401.0875000004</v>
          </cell>
          <cell r="AZ171">
            <v>357.99227860482875</v>
          </cell>
          <cell r="BA171">
            <v>0</v>
          </cell>
          <cell r="BB171">
            <v>0</v>
          </cell>
          <cell r="BC171">
            <v>0</v>
          </cell>
          <cell r="BD171">
            <v>0</v>
          </cell>
          <cell r="BG171">
            <v>0</v>
          </cell>
          <cell r="BH171">
            <v>0</v>
          </cell>
          <cell r="BI171">
            <v>0</v>
          </cell>
          <cell r="BJ171">
            <v>0</v>
          </cell>
          <cell r="BK171">
            <v>0</v>
          </cell>
          <cell r="BL171">
            <v>0</v>
          </cell>
          <cell r="BM171">
            <v>0</v>
          </cell>
          <cell r="BN171">
            <v>0</v>
          </cell>
          <cell r="BO171">
            <v>0</v>
          </cell>
          <cell r="BP171">
            <v>0</v>
          </cell>
          <cell r="BY171">
            <v>0</v>
          </cell>
          <cell r="CF171">
            <v>1751.15</v>
          </cell>
          <cell r="CG171">
            <v>2142.25</v>
          </cell>
          <cell r="CJ171">
            <v>0</v>
          </cell>
          <cell r="CK171">
            <v>0</v>
          </cell>
          <cell r="CL171">
            <v>0</v>
          </cell>
          <cell r="CM171">
            <v>0</v>
          </cell>
          <cell r="CN171">
            <v>0</v>
          </cell>
          <cell r="CO171">
            <v>0</v>
          </cell>
          <cell r="CX171">
            <v>0</v>
          </cell>
          <cell r="CY171">
            <v>0</v>
          </cell>
          <cell r="DB171">
            <v>0</v>
          </cell>
          <cell r="DC171">
            <v>0</v>
          </cell>
          <cell r="DJ171" t="str">
            <v>НКРКП</v>
          </cell>
          <cell r="DL171">
            <v>40816</v>
          </cell>
          <cell r="DM171" t="str">
            <v>№ 40</v>
          </cell>
          <cell r="DT171">
            <v>846.62</v>
          </cell>
        </row>
        <row r="172">
          <cell r="W172">
            <v>200.74</v>
          </cell>
          <cell r="AF172">
            <v>39778</v>
          </cell>
          <cell r="AG172">
            <v>434</v>
          </cell>
          <cell r="AH172">
            <v>200.38444190803875</v>
          </cell>
          <cell r="AM172">
            <v>90679.5</v>
          </cell>
          <cell r="AO172">
            <v>18203002.830000002</v>
          </cell>
          <cell r="AQ172">
            <v>18170761</v>
          </cell>
          <cell r="AU172">
            <v>0</v>
          </cell>
          <cell r="AW172">
            <v>0</v>
          </cell>
          <cell r="AY172">
            <v>10420977.974088</v>
          </cell>
          <cell r="AZ172">
            <v>114.92099067692257</v>
          </cell>
          <cell r="BA172">
            <v>0</v>
          </cell>
          <cell r="BB172">
            <v>0</v>
          </cell>
          <cell r="BC172">
            <v>0</v>
          </cell>
          <cell r="BD172">
            <v>0</v>
          </cell>
          <cell r="BG172">
            <v>0</v>
          </cell>
          <cell r="BH172">
            <v>0</v>
          </cell>
          <cell r="BI172">
            <v>2146280</v>
          </cell>
          <cell r="BJ172">
            <v>23.668855695057868</v>
          </cell>
          <cell r="BK172">
            <v>0</v>
          </cell>
          <cell r="BL172">
            <v>0</v>
          </cell>
          <cell r="BM172">
            <v>3930177</v>
          </cell>
          <cell r="BN172">
            <v>43.341405720146227</v>
          </cell>
          <cell r="BO172">
            <v>0</v>
          </cell>
          <cell r="BP172">
            <v>0</v>
          </cell>
          <cell r="BY172">
            <v>2441.14</v>
          </cell>
          <cell r="CF172">
            <v>14327.913399999999</v>
          </cell>
          <cell r="CG172">
            <v>727.32</v>
          </cell>
          <cell r="CJ172">
            <v>0</v>
          </cell>
          <cell r="CK172">
            <v>0</v>
          </cell>
          <cell r="CL172">
            <v>0</v>
          </cell>
          <cell r="CM172">
            <v>0</v>
          </cell>
          <cell r="CN172">
            <v>0</v>
          </cell>
          <cell r="CO172">
            <v>0</v>
          </cell>
          <cell r="CX172">
            <v>0</v>
          </cell>
          <cell r="CY172">
            <v>0</v>
          </cell>
          <cell r="DB172">
            <v>0</v>
          </cell>
          <cell r="DC172">
            <v>0</v>
          </cell>
          <cell r="DJ172" t="str">
            <v>НКРЕ</v>
          </cell>
          <cell r="DL172">
            <v>40526</v>
          </cell>
          <cell r="DM172" t="str">
            <v>№ 1704</v>
          </cell>
          <cell r="DO172" t="str">
            <v>тариф на теплову енергію</v>
          </cell>
          <cell r="DT172">
            <v>220.81</v>
          </cell>
        </row>
        <row r="173">
          <cell r="W173">
            <v>495.27</v>
          </cell>
          <cell r="AF173">
            <v>39850</v>
          </cell>
          <cell r="AG173">
            <v>531</v>
          </cell>
          <cell r="AH173">
            <v>430.66872727272727</v>
          </cell>
          <cell r="AM173">
            <v>5500</v>
          </cell>
          <cell r="AO173">
            <v>2723985</v>
          </cell>
          <cell r="AQ173">
            <v>2368678</v>
          </cell>
          <cell r="AU173">
            <v>0</v>
          </cell>
          <cell r="AW173">
            <v>0</v>
          </cell>
          <cell r="AY173">
            <v>1893487.9982534999</v>
          </cell>
          <cell r="AZ173">
            <v>344.270545137</v>
          </cell>
          <cell r="BA173">
            <v>0</v>
          </cell>
          <cell r="BB173">
            <v>0</v>
          </cell>
          <cell r="BC173">
            <v>0</v>
          </cell>
          <cell r="BD173">
            <v>0</v>
          </cell>
          <cell r="BG173">
            <v>0</v>
          </cell>
          <cell r="BH173">
            <v>0</v>
          </cell>
          <cell r="BI173">
            <v>135320</v>
          </cell>
          <cell r="BJ173">
            <v>24.603636363636365</v>
          </cell>
          <cell r="BK173">
            <v>0</v>
          </cell>
          <cell r="BL173">
            <v>0</v>
          </cell>
          <cell r="BM173">
            <v>238378</v>
          </cell>
          <cell r="BN173">
            <v>43.341454545454546</v>
          </cell>
          <cell r="BO173">
            <v>0</v>
          </cell>
          <cell r="BP173">
            <v>0</v>
          </cell>
          <cell r="BY173">
            <v>2441.14</v>
          </cell>
          <cell r="CF173">
            <v>869.03090999999995</v>
          </cell>
          <cell r="CG173">
            <v>2178.85</v>
          </cell>
          <cell r="CJ173">
            <v>0</v>
          </cell>
          <cell r="CK173">
            <v>0</v>
          </cell>
          <cell r="CL173">
            <v>0</v>
          </cell>
          <cell r="CM173">
            <v>0</v>
          </cell>
          <cell r="CN173">
            <v>0</v>
          </cell>
          <cell r="CO173">
            <v>0</v>
          </cell>
          <cell r="CX173">
            <v>0</v>
          </cell>
          <cell r="CY173">
            <v>0</v>
          </cell>
          <cell r="DB173">
            <v>0</v>
          </cell>
          <cell r="DC173">
            <v>0</v>
          </cell>
          <cell r="DJ173" t="str">
            <v>НКРКП</v>
          </cell>
          <cell r="DL173">
            <v>40816</v>
          </cell>
          <cell r="DM173">
            <v>80</v>
          </cell>
          <cell r="DT173">
            <v>743.83</v>
          </cell>
        </row>
        <row r="174">
          <cell r="W174">
            <v>581.41</v>
          </cell>
          <cell r="AF174">
            <v>39850</v>
          </cell>
          <cell r="AG174">
            <v>530</v>
          </cell>
          <cell r="AH174">
            <v>430.66728018553624</v>
          </cell>
          <cell r="AM174">
            <v>6963.6</v>
          </cell>
          <cell r="AO174">
            <v>4048706.676</v>
          </cell>
          <cell r="AQ174">
            <v>2998994.6723000002</v>
          </cell>
          <cell r="AU174">
            <v>0</v>
          </cell>
          <cell r="AW174">
            <v>0</v>
          </cell>
          <cell r="AY174">
            <v>2397366.9999981397</v>
          </cell>
          <cell r="AZ174">
            <v>344.27121029325917</v>
          </cell>
          <cell r="BA174">
            <v>0</v>
          </cell>
          <cell r="BB174">
            <v>0</v>
          </cell>
          <cell r="BC174">
            <v>0</v>
          </cell>
          <cell r="BD174">
            <v>0</v>
          </cell>
          <cell r="BG174">
            <v>0</v>
          </cell>
          <cell r="BH174">
            <v>0</v>
          </cell>
          <cell r="BI174">
            <v>171322.23999999999</v>
          </cell>
          <cell r="BJ174">
            <v>24.602538916652303</v>
          </cell>
          <cell r="BK174">
            <v>0</v>
          </cell>
          <cell r="BL174">
            <v>0</v>
          </cell>
          <cell r="BM174">
            <v>301811.72600000002</v>
          </cell>
          <cell r="BN174">
            <v>43.341335803320121</v>
          </cell>
          <cell r="BO174">
            <v>0</v>
          </cell>
          <cell r="BP174">
            <v>0</v>
          </cell>
          <cell r="BY174">
            <v>2441.14</v>
          </cell>
          <cell r="CF174">
            <v>1100.29006127</v>
          </cell>
          <cell r="CG174">
            <v>2178.85</v>
          </cell>
          <cell r="CJ174">
            <v>0</v>
          </cell>
          <cell r="CK174">
            <v>0</v>
          </cell>
          <cell r="CL174">
            <v>0</v>
          </cell>
          <cell r="CM174">
            <v>0</v>
          </cell>
          <cell r="CN174">
            <v>0</v>
          </cell>
          <cell r="CO174">
            <v>0</v>
          </cell>
          <cell r="CX174">
            <v>0</v>
          </cell>
          <cell r="CY174">
            <v>0</v>
          </cell>
          <cell r="DB174">
            <v>0</v>
          </cell>
          <cell r="DC174">
            <v>0</v>
          </cell>
          <cell r="DJ174" t="str">
            <v>НКРКП</v>
          </cell>
          <cell r="DL174">
            <v>40816</v>
          </cell>
          <cell r="DM174">
            <v>80</v>
          </cell>
          <cell r="DO174" t="str">
            <v>іншим підприємствам і організаціям</v>
          </cell>
          <cell r="DT174">
            <v>829.97</v>
          </cell>
        </row>
        <row r="175">
          <cell r="W175">
            <v>443.59</v>
          </cell>
          <cell r="AF175">
            <v>39850</v>
          </cell>
          <cell r="AG175">
            <v>530</v>
          </cell>
          <cell r="AH175">
            <v>430.67131714716425</v>
          </cell>
          <cell r="AM175">
            <v>533.995</v>
          </cell>
          <cell r="AO175">
            <v>236874.84204999998</v>
          </cell>
          <cell r="AQ175">
            <v>229976.33</v>
          </cell>
          <cell r="AU175">
            <v>0</v>
          </cell>
          <cell r="AW175">
            <v>0</v>
          </cell>
          <cell r="AY175">
            <v>183840.99995363</v>
          </cell>
          <cell r="AZ175">
            <v>344.27475904012209</v>
          </cell>
          <cell r="BA175">
            <v>0</v>
          </cell>
          <cell r="BB175">
            <v>0</v>
          </cell>
          <cell r="BC175">
            <v>0</v>
          </cell>
          <cell r="BD175">
            <v>0</v>
          </cell>
          <cell r="BG175">
            <v>0</v>
          </cell>
          <cell r="BH175">
            <v>0</v>
          </cell>
          <cell r="BI175">
            <v>13137.76</v>
          </cell>
          <cell r="BJ175">
            <v>24.602777179561606</v>
          </cell>
          <cell r="BK175">
            <v>0</v>
          </cell>
          <cell r="BL175">
            <v>0</v>
          </cell>
          <cell r="BM175">
            <v>23144.27</v>
          </cell>
          <cell r="BN175">
            <v>43.341735409507578</v>
          </cell>
          <cell r="BO175">
            <v>0</v>
          </cell>
          <cell r="BP175">
            <v>0</v>
          </cell>
          <cell r="BY175">
            <v>2441.14</v>
          </cell>
          <cell r="CF175">
            <v>84.375243800000007</v>
          </cell>
          <cell r="CG175">
            <v>2178.85</v>
          </cell>
          <cell r="CJ175">
            <v>0</v>
          </cell>
          <cell r="CK175">
            <v>0</v>
          </cell>
          <cell r="CL175">
            <v>0</v>
          </cell>
          <cell r="CM175">
            <v>0</v>
          </cell>
          <cell r="CN175">
            <v>0</v>
          </cell>
          <cell r="CO175">
            <v>0</v>
          </cell>
          <cell r="CX175">
            <v>0</v>
          </cell>
          <cell r="CY175">
            <v>0</v>
          </cell>
          <cell r="DB175">
            <v>0</v>
          </cell>
          <cell r="DC175">
            <v>0</v>
          </cell>
          <cell r="DJ175" t="str">
            <v>НКРКП</v>
          </cell>
          <cell r="DL175">
            <v>40816</v>
          </cell>
          <cell r="DM175">
            <v>80</v>
          </cell>
          <cell r="DO175" t="str">
            <v>комунальним підприємствам і організаціям</v>
          </cell>
          <cell r="DT175">
            <v>692.15</v>
          </cell>
        </row>
        <row r="176">
          <cell r="W176">
            <v>267.98</v>
          </cell>
          <cell r="AF176">
            <v>39792</v>
          </cell>
          <cell r="AG176">
            <v>459</v>
          </cell>
          <cell r="AH176">
            <v>260.17464731759117</v>
          </cell>
          <cell r="AM176">
            <v>59331</v>
          </cell>
          <cell r="AO176">
            <v>15899521.380000001</v>
          </cell>
          <cell r="AQ176">
            <v>15436422</v>
          </cell>
          <cell r="AU176">
            <v>0</v>
          </cell>
          <cell r="AW176">
            <v>0</v>
          </cell>
          <cell r="AY176">
            <v>6637522.3200000003</v>
          </cell>
          <cell r="AZ176">
            <v>111.87275319815949</v>
          </cell>
          <cell r="BA176">
            <v>2100</v>
          </cell>
          <cell r="BB176">
            <v>3.5394650351418311E-2</v>
          </cell>
          <cell r="BC176">
            <v>0</v>
          </cell>
          <cell r="BD176">
            <v>0</v>
          </cell>
          <cell r="BG176">
            <v>0</v>
          </cell>
          <cell r="BH176">
            <v>0</v>
          </cell>
          <cell r="BI176">
            <v>1010400</v>
          </cell>
          <cell r="BJ176">
            <v>17.029883197653842</v>
          </cell>
          <cell r="BK176">
            <v>0</v>
          </cell>
          <cell r="BL176">
            <v>0</v>
          </cell>
          <cell r="BM176">
            <v>6318400</v>
          </cell>
          <cell r="BN176">
            <v>106.49407560971498</v>
          </cell>
          <cell r="BO176">
            <v>0</v>
          </cell>
          <cell r="BP176">
            <v>0</v>
          </cell>
          <cell r="BY176">
            <v>0</v>
          </cell>
          <cell r="CF176">
            <v>9126</v>
          </cell>
          <cell r="CG176">
            <v>727.32</v>
          </cell>
          <cell r="CJ176">
            <v>0</v>
          </cell>
          <cell r="CK176">
            <v>0</v>
          </cell>
          <cell r="CL176">
            <v>0</v>
          </cell>
          <cell r="CM176">
            <v>0</v>
          </cell>
          <cell r="CN176">
            <v>0</v>
          </cell>
          <cell r="CO176">
            <v>0</v>
          </cell>
          <cell r="CX176">
            <v>0</v>
          </cell>
          <cell r="CY176">
            <v>0</v>
          </cell>
          <cell r="DB176">
            <v>0</v>
          </cell>
          <cell r="DC176">
            <v>0</v>
          </cell>
          <cell r="DJ176" t="str">
            <v>НКРЕ</v>
          </cell>
          <cell r="DL176">
            <v>40526</v>
          </cell>
          <cell r="DM176" t="str">
            <v>№ 1774</v>
          </cell>
          <cell r="DO176" t="str">
            <v>умовно-змінна частина двоставкового тарифу на теплову енергію</v>
          </cell>
          <cell r="DT176">
            <v>281.26</v>
          </cell>
        </row>
        <row r="177">
          <cell r="W177">
            <v>553.48</v>
          </cell>
          <cell r="AF177">
            <v>40091</v>
          </cell>
          <cell r="AG177">
            <v>691</v>
          </cell>
          <cell r="AH177">
            <v>481.28405435567515</v>
          </cell>
          <cell r="AM177">
            <v>15233</v>
          </cell>
          <cell r="AO177">
            <v>8431160.8399999999</v>
          </cell>
          <cell r="AQ177">
            <v>7331400</v>
          </cell>
          <cell r="AU177">
            <v>0</v>
          </cell>
          <cell r="AW177">
            <v>0</v>
          </cell>
          <cell r="AY177">
            <v>4861014.3499999996</v>
          </cell>
          <cell r="AZ177">
            <v>319.11076938226216</v>
          </cell>
          <cell r="BA177">
            <v>124200</v>
          </cell>
          <cell r="BB177">
            <v>8.1533512768331917</v>
          </cell>
          <cell r="BC177">
            <v>0</v>
          </cell>
          <cell r="BD177">
            <v>0</v>
          </cell>
          <cell r="BG177">
            <v>0</v>
          </cell>
          <cell r="BH177">
            <v>0</v>
          </cell>
          <cell r="BI177">
            <v>287900</v>
          </cell>
          <cell r="BJ177">
            <v>18.899757106282411</v>
          </cell>
          <cell r="BK177">
            <v>0</v>
          </cell>
          <cell r="BL177">
            <v>0</v>
          </cell>
          <cell r="BM177">
            <v>1725900</v>
          </cell>
          <cell r="BN177">
            <v>113.30007221164577</v>
          </cell>
          <cell r="BO177">
            <v>0</v>
          </cell>
          <cell r="BP177">
            <v>0</v>
          </cell>
          <cell r="BY177">
            <v>2311</v>
          </cell>
          <cell r="CF177">
            <v>2231</v>
          </cell>
          <cell r="CG177">
            <v>2178.85</v>
          </cell>
          <cell r="CJ177">
            <v>0</v>
          </cell>
          <cell r="CK177">
            <v>0</v>
          </cell>
          <cell r="CL177">
            <v>0</v>
          </cell>
          <cell r="CM177">
            <v>0</v>
          </cell>
          <cell r="CN177">
            <v>0</v>
          </cell>
          <cell r="CO177">
            <v>0</v>
          </cell>
          <cell r="CX177">
            <v>0</v>
          </cell>
          <cell r="CY177">
            <v>0</v>
          </cell>
          <cell r="DB177">
            <v>0</v>
          </cell>
          <cell r="DC177">
            <v>0</v>
          </cell>
          <cell r="DJ177" t="str">
            <v>НКРКП</v>
          </cell>
          <cell r="DL177">
            <v>40816</v>
          </cell>
          <cell r="DM177" t="str">
            <v>№ 159</v>
          </cell>
          <cell r="DT177">
            <v>783.87</v>
          </cell>
        </row>
        <row r="178">
          <cell r="W178">
            <v>631.96</v>
          </cell>
          <cell r="AF178">
            <v>40091</v>
          </cell>
          <cell r="AG178">
            <v>692</v>
          </cell>
          <cell r="AH178">
            <v>486.1218667210108</v>
          </cell>
          <cell r="AM178">
            <v>4907</v>
          </cell>
          <cell r="AO178">
            <v>3101027.72</v>
          </cell>
          <cell r="AQ178">
            <v>2385400</v>
          </cell>
          <cell r="AU178">
            <v>0</v>
          </cell>
          <cell r="AW178">
            <v>0</v>
          </cell>
          <cell r="AY178">
            <v>1629779.8</v>
          </cell>
          <cell r="AZ178">
            <v>332.13364581210516</v>
          </cell>
          <cell r="BA178">
            <v>0</v>
          </cell>
          <cell r="BB178">
            <v>0</v>
          </cell>
          <cell r="BC178">
            <v>0</v>
          </cell>
          <cell r="BD178">
            <v>0</v>
          </cell>
          <cell r="BG178">
            <v>0</v>
          </cell>
          <cell r="BH178">
            <v>0</v>
          </cell>
          <cell r="BI178">
            <v>92700</v>
          </cell>
          <cell r="BJ178">
            <v>18.891379661707763</v>
          </cell>
          <cell r="BK178">
            <v>0</v>
          </cell>
          <cell r="BL178">
            <v>0</v>
          </cell>
          <cell r="BM178">
            <v>556000</v>
          </cell>
          <cell r="BN178">
            <v>113.30751986957408</v>
          </cell>
          <cell r="BO178">
            <v>0</v>
          </cell>
          <cell r="BP178">
            <v>0</v>
          </cell>
          <cell r="BY178">
            <v>2311</v>
          </cell>
          <cell r="CF178">
            <v>748</v>
          </cell>
          <cell r="CG178">
            <v>2178.85</v>
          </cell>
          <cell r="CJ178">
            <v>0</v>
          </cell>
          <cell r="CK178">
            <v>0</v>
          </cell>
          <cell r="CL178">
            <v>0</v>
          </cell>
          <cell r="CM178">
            <v>0</v>
          </cell>
          <cell r="CN178">
            <v>0</v>
          </cell>
          <cell r="CO178">
            <v>0</v>
          </cell>
          <cell r="CX178">
            <v>0</v>
          </cell>
          <cell r="CY178">
            <v>0</v>
          </cell>
          <cell r="DB178">
            <v>0</v>
          </cell>
          <cell r="DC178">
            <v>0</v>
          </cell>
          <cell r="DJ178" t="str">
            <v>НКРКП</v>
          </cell>
          <cell r="DL178">
            <v>40816</v>
          </cell>
          <cell r="DM178" t="str">
            <v>№ 159</v>
          </cell>
          <cell r="DT178">
            <v>871.75</v>
          </cell>
        </row>
        <row r="179">
          <cell r="W179">
            <v>222.93876</v>
          </cell>
          <cell r="AF179">
            <v>39654</v>
          </cell>
          <cell r="AG179">
            <v>87</v>
          </cell>
          <cell r="AH179">
            <v>222.93876254327154</v>
          </cell>
          <cell r="AM179">
            <v>91284</v>
          </cell>
          <cell r="AO179">
            <v>20350741.767840002</v>
          </cell>
          <cell r="AQ179">
            <v>20350742</v>
          </cell>
          <cell r="AU179">
            <v>507085.4</v>
          </cell>
          <cell r="AW179">
            <v>0</v>
          </cell>
          <cell r="AY179">
            <v>10020486.32361</v>
          </cell>
          <cell r="AZ179">
            <v>109.77264716281057</v>
          </cell>
          <cell r="BA179">
            <v>0</v>
          </cell>
          <cell r="BB179">
            <v>0</v>
          </cell>
          <cell r="BC179">
            <v>0</v>
          </cell>
          <cell r="BD179">
            <v>0</v>
          </cell>
          <cell r="BG179">
            <v>32292</v>
          </cell>
          <cell r="BH179">
            <v>0.35375312212435917</v>
          </cell>
          <cell r="BI179">
            <v>320249</v>
          </cell>
          <cell r="BJ179">
            <v>3.5082708908461506</v>
          </cell>
          <cell r="BK179">
            <v>380978</v>
          </cell>
          <cell r="BL179">
            <v>4.1735462950790936</v>
          </cell>
          <cell r="BM179">
            <v>6602679</v>
          </cell>
          <cell r="BN179">
            <v>72.331175233337717</v>
          </cell>
          <cell r="BO179">
            <v>0</v>
          </cell>
          <cell r="BP179">
            <v>0</v>
          </cell>
          <cell r="BY179">
            <v>2031.62</v>
          </cell>
          <cell r="CF179">
            <v>13777.33</v>
          </cell>
          <cell r="CG179">
            <v>727.31700000000001</v>
          </cell>
          <cell r="CJ179">
            <v>2063</v>
          </cell>
          <cell r="CK179">
            <v>245.8</v>
          </cell>
          <cell r="CL179">
            <v>303.68</v>
          </cell>
          <cell r="CM179">
            <v>0</v>
          </cell>
          <cell r="CN179">
            <v>0</v>
          </cell>
          <cell r="CO179">
            <v>0</v>
          </cell>
          <cell r="CX179">
            <v>18.48</v>
          </cell>
          <cell r="CY179">
            <v>72.069999999999993</v>
          </cell>
          <cell r="DB179">
            <v>0</v>
          </cell>
          <cell r="DC179">
            <v>0</v>
          </cell>
          <cell r="DJ179" t="str">
            <v>НКРЕ</v>
          </cell>
          <cell r="DL179">
            <v>40526</v>
          </cell>
          <cell r="DM179" t="str">
            <v>№ 1800</v>
          </cell>
          <cell r="DO179" t="str">
            <v>тариф на теплову енергію</v>
          </cell>
          <cell r="DT179">
            <v>245.23</v>
          </cell>
        </row>
        <row r="180">
          <cell r="W180">
            <v>500</v>
          </cell>
          <cell r="AF180">
            <v>39856</v>
          </cell>
          <cell r="AG180">
            <v>33</v>
          </cell>
          <cell r="AH180">
            <v>446.73027195720016</v>
          </cell>
          <cell r="AM180">
            <v>17944</v>
          </cell>
          <cell r="AO180">
            <v>8972000</v>
          </cell>
          <cell r="AQ180">
            <v>8016128</v>
          </cell>
          <cell r="AU180">
            <v>0</v>
          </cell>
          <cell r="AW180">
            <v>0</v>
          </cell>
          <cell r="AY180">
            <v>5926290.4084999999</v>
          </cell>
          <cell r="AZ180">
            <v>330.26584978265714</v>
          </cell>
          <cell r="BA180">
            <v>0</v>
          </cell>
          <cell r="BB180">
            <v>0</v>
          </cell>
          <cell r="BC180">
            <v>0</v>
          </cell>
          <cell r="BD180">
            <v>0</v>
          </cell>
          <cell r="BG180">
            <v>0</v>
          </cell>
          <cell r="BH180">
            <v>0</v>
          </cell>
          <cell r="BI180">
            <v>338852</v>
          </cell>
          <cell r="BJ180">
            <v>18.883860900579581</v>
          </cell>
          <cell r="BK180">
            <v>0</v>
          </cell>
          <cell r="BL180">
            <v>0</v>
          </cell>
          <cell r="BM180">
            <v>1315094</v>
          </cell>
          <cell r="BN180">
            <v>73.288787338386086</v>
          </cell>
          <cell r="BO180">
            <v>0</v>
          </cell>
          <cell r="BP180">
            <v>0</v>
          </cell>
          <cell r="BY180">
            <v>2031.62</v>
          </cell>
          <cell r="CF180">
            <v>2766.386</v>
          </cell>
          <cell r="CG180">
            <v>2142.25</v>
          </cell>
          <cell r="CJ180">
            <v>0</v>
          </cell>
          <cell r="CK180">
            <v>0</v>
          </cell>
          <cell r="CL180">
            <v>0</v>
          </cell>
          <cell r="CM180">
            <v>0</v>
          </cell>
          <cell r="CN180">
            <v>0</v>
          </cell>
          <cell r="CO180">
            <v>0</v>
          </cell>
          <cell r="CX180">
            <v>0</v>
          </cell>
          <cell r="CY180">
            <v>0</v>
          </cell>
          <cell r="DB180">
            <v>0</v>
          </cell>
          <cell r="DC180">
            <v>0</v>
          </cell>
          <cell r="DJ180" t="str">
            <v>НКРКП</v>
          </cell>
          <cell r="DL180">
            <v>40816</v>
          </cell>
          <cell r="DM180" t="str">
            <v>№ 53</v>
          </cell>
          <cell r="DT180">
            <v>747.61</v>
          </cell>
        </row>
        <row r="181">
          <cell r="W181">
            <v>500</v>
          </cell>
          <cell r="AF181">
            <v>39856</v>
          </cell>
          <cell r="AG181">
            <v>34</v>
          </cell>
          <cell r="AH181">
            <v>446.84995437361493</v>
          </cell>
          <cell r="AM181">
            <v>7671</v>
          </cell>
          <cell r="AO181">
            <v>3835500</v>
          </cell>
          <cell r="AQ181">
            <v>3427786</v>
          </cell>
          <cell r="AU181">
            <v>0</v>
          </cell>
          <cell r="AW181">
            <v>0</v>
          </cell>
          <cell r="AY181">
            <v>2527889.2760000001</v>
          </cell>
          <cell r="AZ181">
            <v>329.53842732368662</v>
          </cell>
          <cell r="BA181">
            <v>0</v>
          </cell>
          <cell r="BB181">
            <v>0</v>
          </cell>
          <cell r="BC181">
            <v>0</v>
          </cell>
          <cell r="BD181">
            <v>0</v>
          </cell>
          <cell r="BG181">
            <v>1915</v>
          </cell>
          <cell r="BH181">
            <v>0.24964150697431886</v>
          </cell>
          <cell r="BI181">
            <v>149445</v>
          </cell>
          <cell r="BJ181">
            <v>19.481814626515447</v>
          </cell>
          <cell r="BK181">
            <v>0</v>
          </cell>
          <cell r="BL181">
            <v>0</v>
          </cell>
          <cell r="BM181">
            <v>562197</v>
          </cell>
          <cell r="BN181">
            <v>73.28861947594838</v>
          </cell>
          <cell r="BO181">
            <v>0</v>
          </cell>
          <cell r="BP181">
            <v>0</v>
          </cell>
          <cell r="BY181">
            <v>2031.62</v>
          </cell>
          <cell r="CF181">
            <v>1180.0160000000001</v>
          </cell>
          <cell r="CG181">
            <v>2142.25</v>
          </cell>
          <cell r="CJ181">
            <v>0</v>
          </cell>
          <cell r="CK181">
            <v>0</v>
          </cell>
          <cell r="CL181">
            <v>0</v>
          </cell>
          <cell r="CM181">
            <v>0</v>
          </cell>
          <cell r="CN181">
            <v>0</v>
          </cell>
          <cell r="CO181">
            <v>0</v>
          </cell>
          <cell r="CX181">
            <v>0</v>
          </cell>
          <cell r="CY181">
            <v>0</v>
          </cell>
          <cell r="DB181">
            <v>0</v>
          </cell>
          <cell r="DC181">
            <v>0</v>
          </cell>
          <cell r="DJ181" t="str">
            <v>НКРКП</v>
          </cell>
          <cell r="DL181">
            <v>40816</v>
          </cell>
          <cell r="DM181" t="str">
            <v>№ 53</v>
          </cell>
          <cell r="DT181">
            <v>747.61</v>
          </cell>
        </row>
        <row r="182">
          <cell r="W182">
            <v>292.95</v>
          </cell>
          <cell r="AF182">
            <v>39560</v>
          </cell>
          <cell r="AG182">
            <v>49</v>
          </cell>
          <cell r="AH182">
            <v>299.22017874053972</v>
          </cell>
          <cell r="AM182">
            <v>50262.8</v>
          </cell>
          <cell r="AO182">
            <v>14724487.26</v>
          </cell>
          <cell r="AQ182">
            <v>15039644</v>
          </cell>
          <cell r="AU182">
            <v>0</v>
          </cell>
          <cell r="AW182">
            <v>0</v>
          </cell>
          <cell r="AY182">
            <v>6491840.1240000008</v>
          </cell>
          <cell r="AZ182">
            <v>129.15794830371567</v>
          </cell>
          <cell r="BA182">
            <v>0</v>
          </cell>
          <cell r="BB182">
            <v>0</v>
          </cell>
          <cell r="BC182">
            <v>0</v>
          </cell>
          <cell r="BD182">
            <v>0</v>
          </cell>
          <cell r="BG182">
            <v>0</v>
          </cell>
          <cell r="BH182">
            <v>0</v>
          </cell>
          <cell r="BI182">
            <v>1222711</v>
          </cell>
          <cell r="BJ182">
            <v>24.326360648431841</v>
          </cell>
          <cell r="BK182">
            <v>0</v>
          </cell>
          <cell r="BL182">
            <v>0</v>
          </cell>
          <cell r="BM182">
            <v>4714064</v>
          </cell>
          <cell r="BN182">
            <v>93.788328545166593</v>
          </cell>
          <cell r="BO182">
            <v>0</v>
          </cell>
          <cell r="BP182">
            <v>0</v>
          </cell>
          <cell r="BY182">
            <v>1441.86</v>
          </cell>
          <cell r="CF182">
            <v>8925.7000000000007</v>
          </cell>
          <cell r="CG182">
            <v>727.32</v>
          </cell>
          <cell r="CJ182">
            <v>0</v>
          </cell>
          <cell r="CK182">
            <v>0</v>
          </cell>
          <cell r="CL182">
            <v>0</v>
          </cell>
          <cell r="CM182">
            <v>0</v>
          </cell>
          <cell r="CN182">
            <v>0</v>
          </cell>
          <cell r="CO182">
            <v>0</v>
          </cell>
          <cell r="CX182">
            <v>0</v>
          </cell>
          <cell r="CY182">
            <v>0</v>
          </cell>
          <cell r="DB182">
            <v>0</v>
          </cell>
          <cell r="DC182">
            <v>0</v>
          </cell>
          <cell r="DJ182" t="str">
            <v>НКРЕ</v>
          </cell>
          <cell r="DL182">
            <v>40598</v>
          </cell>
          <cell r="DM182">
            <v>275</v>
          </cell>
          <cell r="DO182" t="str">
            <v>Тариф на теплову енергію</v>
          </cell>
          <cell r="DT182">
            <v>322.25</v>
          </cell>
        </row>
        <row r="183">
          <cell r="W183">
            <v>537.83000000000004</v>
          </cell>
          <cell r="AF183">
            <v>39560</v>
          </cell>
          <cell r="AG183">
            <v>49</v>
          </cell>
          <cell r="AH183">
            <v>552.74824048503069</v>
          </cell>
          <cell r="AM183">
            <v>25021.1</v>
          </cell>
          <cell r="AO183">
            <v>13457098.213</v>
          </cell>
          <cell r="AQ183">
            <v>13830369</v>
          </cell>
          <cell r="AU183">
            <v>0</v>
          </cell>
          <cell r="AW183">
            <v>0</v>
          </cell>
          <cell r="AY183">
            <v>9518445.1999999993</v>
          </cell>
          <cell r="AZ183">
            <v>380.41673627458425</v>
          </cell>
          <cell r="BA183">
            <v>0</v>
          </cell>
          <cell r="BB183">
            <v>0</v>
          </cell>
          <cell r="BC183">
            <v>0</v>
          </cell>
          <cell r="BD183">
            <v>0</v>
          </cell>
          <cell r="BG183">
            <v>0</v>
          </cell>
          <cell r="BH183">
            <v>0</v>
          </cell>
          <cell r="BI183">
            <v>608685</v>
          </cell>
          <cell r="BJ183">
            <v>24.326868123303932</v>
          </cell>
          <cell r="BK183">
            <v>0</v>
          </cell>
          <cell r="BL183">
            <v>0</v>
          </cell>
          <cell r="BM183">
            <v>2347480</v>
          </cell>
          <cell r="BN183">
            <v>93.820015906574852</v>
          </cell>
          <cell r="BO183">
            <v>0</v>
          </cell>
          <cell r="BP183">
            <v>0</v>
          </cell>
          <cell r="BY183">
            <v>1441.86</v>
          </cell>
          <cell r="CF183">
            <v>4443.2</v>
          </cell>
          <cell r="CG183">
            <v>2142.25</v>
          </cell>
          <cell r="CJ183">
            <v>0</v>
          </cell>
          <cell r="CK183">
            <v>0</v>
          </cell>
          <cell r="CL183">
            <v>0</v>
          </cell>
          <cell r="CM183">
            <v>0</v>
          </cell>
          <cell r="CN183">
            <v>0</v>
          </cell>
          <cell r="CO183">
            <v>0</v>
          </cell>
          <cell r="CX183">
            <v>0</v>
          </cell>
          <cell r="CY183">
            <v>0</v>
          </cell>
          <cell r="DB183">
            <v>0</v>
          </cell>
          <cell r="DC183">
            <v>0</v>
          </cell>
          <cell r="DJ183" t="str">
            <v>НКРКП</v>
          </cell>
          <cell r="DL183">
            <v>40836</v>
          </cell>
          <cell r="DM183">
            <v>214</v>
          </cell>
          <cell r="DT183">
            <v>823.71</v>
          </cell>
        </row>
        <row r="184">
          <cell r="W184">
            <v>556.15</v>
          </cell>
          <cell r="AF184">
            <v>39560</v>
          </cell>
          <cell r="AG184">
            <v>49</v>
          </cell>
          <cell r="AH184">
            <v>552.74630634705261</v>
          </cell>
          <cell r="AM184">
            <v>5306.4</v>
          </cell>
          <cell r="AO184">
            <v>2951154.36</v>
          </cell>
          <cell r="AQ184">
            <v>2933093</v>
          </cell>
          <cell r="AU184">
            <v>0</v>
          </cell>
          <cell r="AW184">
            <v>0</v>
          </cell>
          <cell r="AY184">
            <v>2018642.1749999998</v>
          </cell>
          <cell r="AZ184">
            <v>380.41651119402985</v>
          </cell>
          <cell r="BA184">
            <v>0</v>
          </cell>
          <cell r="BB184">
            <v>0</v>
          </cell>
          <cell r="BC184">
            <v>0</v>
          </cell>
          <cell r="BD184">
            <v>0</v>
          </cell>
          <cell r="BG184">
            <v>0</v>
          </cell>
          <cell r="BH184">
            <v>0</v>
          </cell>
          <cell r="BI184">
            <v>129088</v>
          </cell>
          <cell r="BJ184">
            <v>24.326850595507313</v>
          </cell>
          <cell r="BK184">
            <v>0</v>
          </cell>
          <cell r="BL184">
            <v>0</v>
          </cell>
          <cell r="BM184">
            <v>497846</v>
          </cell>
          <cell r="BN184">
            <v>93.819915573646924</v>
          </cell>
          <cell r="BO184">
            <v>0</v>
          </cell>
          <cell r="BP184">
            <v>0</v>
          </cell>
          <cell r="BY184">
            <v>1441.86</v>
          </cell>
          <cell r="CF184">
            <v>942.3</v>
          </cell>
          <cell r="CG184">
            <v>2142.25</v>
          </cell>
          <cell r="CJ184">
            <v>0</v>
          </cell>
          <cell r="CK184">
            <v>0</v>
          </cell>
          <cell r="CL184">
            <v>0</v>
          </cell>
          <cell r="CM184">
            <v>0</v>
          </cell>
          <cell r="CN184">
            <v>0</v>
          </cell>
          <cell r="CO184">
            <v>0</v>
          </cell>
          <cell r="CX184">
            <v>0</v>
          </cell>
          <cell r="CY184">
            <v>0</v>
          </cell>
          <cell r="DB184">
            <v>0</v>
          </cell>
          <cell r="DC184">
            <v>0</v>
          </cell>
          <cell r="DJ184" t="str">
            <v>НКРКП</v>
          </cell>
          <cell r="DL184">
            <v>40836</v>
          </cell>
          <cell r="DM184">
            <v>214</v>
          </cell>
          <cell r="DT184">
            <v>842.03</v>
          </cell>
        </row>
        <row r="185">
          <cell r="W185">
            <v>257.94</v>
          </cell>
          <cell r="AF185">
            <v>39731</v>
          </cell>
          <cell r="AG185">
            <v>407</v>
          </cell>
          <cell r="AH185">
            <v>245.65846153846155</v>
          </cell>
          <cell r="AM185">
            <v>32500</v>
          </cell>
          <cell r="AO185">
            <v>8383050</v>
          </cell>
          <cell r="AQ185">
            <v>7983900</v>
          </cell>
          <cell r="AU185">
            <v>0</v>
          </cell>
          <cell r="AW185">
            <v>0</v>
          </cell>
          <cell r="AY185">
            <v>3960984.72</v>
          </cell>
          <cell r="AZ185">
            <v>121.87645292307693</v>
          </cell>
          <cell r="BA185">
            <v>0</v>
          </cell>
          <cell r="BB185">
            <v>0</v>
          </cell>
          <cell r="BC185">
            <v>0</v>
          </cell>
          <cell r="BD185">
            <v>0</v>
          </cell>
          <cell r="BG185">
            <v>0</v>
          </cell>
          <cell r="BH185">
            <v>0</v>
          </cell>
          <cell r="BI185">
            <v>488080</v>
          </cell>
          <cell r="BJ185">
            <v>15.017846153846154</v>
          </cell>
          <cell r="BK185">
            <v>0</v>
          </cell>
          <cell r="BL185">
            <v>0</v>
          </cell>
          <cell r="BM185">
            <v>3022320</v>
          </cell>
          <cell r="BN185">
            <v>92.994461538461536</v>
          </cell>
          <cell r="BO185">
            <v>0</v>
          </cell>
          <cell r="BP185">
            <v>0</v>
          </cell>
          <cell r="BY185">
            <v>2080</v>
          </cell>
          <cell r="CF185">
            <v>5446</v>
          </cell>
          <cell r="CG185">
            <v>727.32</v>
          </cell>
          <cell r="CJ185">
            <v>0</v>
          </cell>
          <cell r="CK185">
            <v>0</v>
          </cell>
          <cell r="CL185">
            <v>0</v>
          </cell>
          <cell r="CM185">
            <v>0</v>
          </cell>
          <cell r="CN185">
            <v>0</v>
          </cell>
          <cell r="CO185">
            <v>0</v>
          </cell>
          <cell r="CX185">
            <v>0</v>
          </cell>
          <cell r="CY185">
            <v>0</v>
          </cell>
          <cell r="DB185">
            <v>0</v>
          </cell>
          <cell r="DC185">
            <v>0</v>
          </cell>
          <cell r="DJ185" t="str">
            <v>НКРЕ</v>
          </cell>
          <cell r="DL185">
            <v>40526</v>
          </cell>
          <cell r="DM185">
            <v>1784</v>
          </cell>
          <cell r="DO185" t="str">
            <v>Тариф на теплову енергію для населення</v>
          </cell>
          <cell r="DT185">
            <v>283.73</v>
          </cell>
        </row>
        <row r="186">
          <cell r="W186">
            <v>571.38</v>
          </cell>
          <cell r="AF186">
            <v>39854</v>
          </cell>
          <cell r="AG186">
            <v>43</v>
          </cell>
          <cell r="AH186">
            <v>487.14890109890109</v>
          </cell>
          <cell r="AM186">
            <v>9100</v>
          </cell>
          <cell r="AO186">
            <v>5199558</v>
          </cell>
          <cell r="AQ186">
            <v>4433055</v>
          </cell>
          <cell r="AU186">
            <v>0</v>
          </cell>
          <cell r="AW186">
            <v>0</v>
          </cell>
          <cell r="AY186">
            <v>3277948.5359999998</v>
          </cell>
          <cell r="AZ186">
            <v>360.2141248351648</v>
          </cell>
          <cell r="BA186">
            <v>0</v>
          </cell>
          <cell r="BB186">
            <v>0</v>
          </cell>
          <cell r="BC186">
            <v>0</v>
          </cell>
          <cell r="BD186">
            <v>0</v>
          </cell>
          <cell r="BG186">
            <v>0</v>
          </cell>
          <cell r="BH186">
            <v>0</v>
          </cell>
          <cell r="BI186">
            <v>149637</v>
          </cell>
          <cell r="BJ186">
            <v>16.443626373626373</v>
          </cell>
          <cell r="BK186">
            <v>0</v>
          </cell>
          <cell r="BL186">
            <v>0</v>
          </cell>
          <cell r="BM186">
            <v>848869</v>
          </cell>
          <cell r="BN186">
            <v>93.282307692307697</v>
          </cell>
          <cell r="BO186">
            <v>0</v>
          </cell>
          <cell r="BP186">
            <v>0</v>
          </cell>
          <cell r="BY186">
            <v>2080</v>
          </cell>
          <cell r="CF186">
            <v>1530.15</v>
          </cell>
          <cell r="CG186">
            <v>2142.2399999999998</v>
          </cell>
          <cell r="CJ186">
            <v>0</v>
          </cell>
          <cell r="CK186">
            <v>0</v>
          </cell>
          <cell r="CL186">
            <v>0</v>
          </cell>
          <cell r="CM186">
            <v>0</v>
          </cell>
          <cell r="CN186">
            <v>0</v>
          </cell>
          <cell r="CO186">
            <v>0</v>
          </cell>
          <cell r="CX186">
            <v>0</v>
          </cell>
          <cell r="CY186">
            <v>0</v>
          </cell>
          <cell r="DB186">
            <v>0</v>
          </cell>
          <cell r="DC186">
            <v>0</v>
          </cell>
          <cell r="DJ186" t="str">
            <v>НКРКП</v>
          </cell>
          <cell r="DL186">
            <v>40816</v>
          </cell>
          <cell r="DM186">
            <v>68</v>
          </cell>
          <cell r="DT186">
            <v>841.94</v>
          </cell>
        </row>
        <row r="187">
          <cell r="W187">
            <v>571.38</v>
          </cell>
          <cell r="AF187">
            <v>39854</v>
          </cell>
          <cell r="AG187">
            <v>43</v>
          </cell>
          <cell r="AH187">
            <v>487.15</v>
          </cell>
          <cell r="AM187">
            <v>1700</v>
          </cell>
          <cell r="AO187">
            <v>971346</v>
          </cell>
          <cell r="AQ187">
            <v>828155</v>
          </cell>
          <cell r="AU187">
            <v>0</v>
          </cell>
          <cell r="AW187">
            <v>0</v>
          </cell>
          <cell r="AY187">
            <v>612359.304</v>
          </cell>
          <cell r="AZ187">
            <v>360.21135529411765</v>
          </cell>
          <cell r="BA187">
            <v>0</v>
          </cell>
          <cell r="BB187">
            <v>0</v>
          </cell>
          <cell r="BC187">
            <v>0</v>
          </cell>
          <cell r="BD187">
            <v>0</v>
          </cell>
          <cell r="BG187">
            <v>0</v>
          </cell>
          <cell r="BH187">
            <v>0</v>
          </cell>
          <cell r="BI187">
            <v>27953</v>
          </cell>
          <cell r="BJ187">
            <v>16.442941176470587</v>
          </cell>
          <cell r="BK187">
            <v>0</v>
          </cell>
          <cell r="BL187">
            <v>0</v>
          </cell>
          <cell r="BM187">
            <v>158571</v>
          </cell>
          <cell r="BN187">
            <v>93.277058823529416</v>
          </cell>
          <cell r="BO187">
            <v>0</v>
          </cell>
          <cell r="BP187">
            <v>0</v>
          </cell>
          <cell r="BY187">
            <v>2080</v>
          </cell>
          <cell r="CF187">
            <v>285.85000000000002</v>
          </cell>
          <cell r="CG187">
            <v>2142.2399999999998</v>
          </cell>
          <cell r="CJ187">
            <v>0</v>
          </cell>
          <cell r="CK187">
            <v>0</v>
          </cell>
          <cell r="CL187">
            <v>0</v>
          </cell>
          <cell r="CM187">
            <v>0</v>
          </cell>
          <cell r="CN187">
            <v>0</v>
          </cell>
          <cell r="CO187">
            <v>0</v>
          </cell>
          <cell r="CX187">
            <v>0</v>
          </cell>
          <cell r="CY187">
            <v>0</v>
          </cell>
          <cell r="DB187">
            <v>0</v>
          </cell>
          <cell r="DC187">
            <v>0</v>
          </cell>
          <cell r="DJ187" t="str">
            <v>НКРКП</v>
          </cell>
          <cell r="DL187">
            <v>40816</v>
          </cell>
          <cell r="DM187">
            <v>68</v>
          </cell>
          <cell r="DT187">
            <v>841.94</v>
          </cell>
        </row>
        <row r="188">
          <cell r="W188">
            <v>216.808333333333</v>
          </cell>
          <cell r="AF188">
            <v>39735</v>
          </cell>
          <cell r="AG188">
            <v>184</v>
          </cell>
          <cell r="AH188">
            <v>210.49648555208074</v>
          </cell>
          <cell r="AM188">
            <v>66670.5</v>
          </cell>
          <cell r="AO188">
            <v>14454719.987499978</v>
          </cell>
          <cell r="AQ188">
            <v>14033905.939999999</v>
          </cell>
          <cell r="AU188">
            <v>0</v>
          </cell>
          <cell r="AW188">
            <v>0</v>
          </cell>
          <cell r="AY188">
            <v>7677264.1600000011</v>
          </cell>
          <cell r="AZ188">
            <v>115.15234114038445</v>
          </cell>
          <cell r="BA188">
            <v>0</v>
          </cell>
          <cell r="BB188">
            <v>0</v>
          </cell>
          <cell r="BC188">
            <v>0</v>
          </cell>
          <cell r="BD188">
            <v>0</v>
          </cell>
          <cell r="BG188">
            <v>0</v>
          </cell>
          <cell r="BH188">
            <v>0</v>
          </cell>
          <cell r="BI188">
            <v>1301815.3500000001</v>
          </cell>
          <cell r="BJ188">
            <v>19.526107498818821</v>
          </cell>
          <cell r="BK188">
            <v>0</v>
          </cell>
          <cell r="BL188">
            <v>0</v>
          </cell>
          <cell r="BM188">
            <v>3933891.3</v>
          </cell>
          <cell r="BN188">
            <v>59.00497671383895</v>
          </cell>
          <cell r="BO188">
            <v>0</v>
          </cell>
          <cell r="BP188">
            <v>0</v>
          </cell>
          <cell r="BY188">
            <v>1570</v>
          </cell>
          <cell r="CF188">
            <v>10555.600002034878</v>
          </cell>
          <cell r="CG188">
            <v>727.31669999999997</v>
          </cell>
          <cell r="CJ188">
            <v>0</v>
          </cell>
          <cell r="CK188">
            <v>0</v>
          </cell>
          <cell r="CL188">
            <v>0</v>
          </cell>
          <cell r="CM188">
            <v>0</v>
          </cell>
          <cell r="CN188">
            <v>0</v>
          </cell>
          <cell r="CO188">
            <v>0</v>
          </cell>
          <cell r="CX188">
            <v>0</v>
          </cell>
          <cell r="CY188">
            <v>0</v>
          </cell>
          <cell r="DB188">
            <v>0</v>
          </cell>
          <cell r="DC188">
            <v>0</v>
          </cell>
          <cell r="DJ188" t="str">
            <v>НКРЕ</v>
          </cell>
          <cell r="DL188">
            <v>40526</v>
          </cell>
          <cell r="DM188">
            <v>1778</v>
          </cell>
          <cell r="DO188" t="str">
            <v>тариф на теплову енергію</v>
          </cell>
          <cell r="DT188">
            <v>238.49</v>
          </cell>
        </row>
        <row r="189">
          <cell r="W189">
            <v>538</v>
          </cell>
          <cell r="AF189">
            <v>39861</v>
          </cell>
          <cell r="AG189">
            <v>24</v>
          </cell>
          <cell r="AH189">
            <v>437.40402824261213</v>
          </cell>
          <cell r="AM189">
            <v>20706.3</v>
          </cell>
          <cell r="AO189">
            <v>11139989.4</v>
          </cell>
          <cell r="AQ189">
            <v>9057019.0299999993</v>
          </cell>
          <cell r="AU189">
            <v>0</v>
          </cell>
          <cell r="AW189">
            <v>0</v>
          </cell>
          <cell r="AY189">
            <v>7031721.2999999998</v>
          </cell>
          <cell r="AZ189">
            <v>339.59332666869506</v>
          </cell>
          <cell r="BA189">
            <v>0</v>
          </cell>
          <cell r="BB189">
            <v>0</v>
          </cell>
          <cell r="BC189">
            <v>0</v>
          </cell>
          <cell r="BD189">
            <v>0</v>
          </cell>
          <cell r="BG189">
            <v>0</v>
          </cell>
          <cell r="BH189">
            <v>0</v>
          </cell>
          <cell r="BI189">
            <v>469959.94</v>
          </cell>
          <cell r="BJ189">
            <v>22.696471122315433</v>
          </cell>
          <cell r="BK189">
            <v>0</v>
          </cell>
          <cell r="BL189">
            <v>0</v>
          </cell>
          <cell r="BM189">
            <v>1265442.5</v>
          </cell>
          <cell r="BN189">
            <v>61.113888043735486</v>
          </cell>
          <cell r="BO189">
            <v>0</v>
          </cell>
          <cell r="BP189">
            <v>0</v>
          </cell>
          <cell r="BY189">
            <v>1570</v>
          </cell>
          <cell r="CF189">
            <v>3282.3999533201072</v>
          </cell>
          <cell r="CG189">
            <v>2142.25</v>
          </cell>
          <cell r="CJ189">
            <v>0</v>
          </cell>
          <cell r="CK189">
            <v>0</v>
          </cell>
          <cell r="CL189">
            <v>0</v>
          </cell>
          <cell r="CM189">
            <v>0</v>
          </cell>
          <cell r="CN189">
            <v>0</v>
          </cell>
          <cell r="CO189">
            <v>0</v>
          </cell>
          <cell r="CX189">
            <v>0</v>
          </cell>
          <cell r="CY189">
            <v>0</v>
          </cell>
          <cell r="DB189">
            <v>0</v>
          </cell>
          <cell r="DC189">
            <v>0</v>
          </cell>
          <cell r="DJ189" t="str">
            <v>НКРКП</v>
          </cell>
          <cell r="DL189">
            <v>40816</v>
          </cell>
          <cell r="DM189">
            <v>79</v>
          </cell>
          <cell r="DT189">
            <v>793.168457042829</v>
          </cell>
        </row>
        <row r="190">
          <cell r="W190">
            <v>566.68333333333305</v>
          </cell>
          <cell r="AF190">
            <v>39863</v>
          </cell>
          <cell r="AG190">
            <v>30</v>
          </cell>
          <cell r="AH190">
            <v>460.71642547700247</v>
          </cell>
          <cell r="AM190">
            <v>4339.6000000000004</v>
          </cell>
          <cell r="AO190">
            <v>2459178.9933333322</v>
          </cell>
          <cell r="AQ190">
            <v>1999325</v>
          </cell>
          <cell r="AU190">
            <v>0</v>
          </cell>
          <cell r="AW190">
            <v>0</v>
          </cell>
          <cell r="AY190">
            <v>1506770.78</v>
          </cell>
          <cell r="AZ190">
            <v>347.21420868282792</v>
          </cell>
          <cell r="BA190">
            <v>0</v>
          </cell>
          <cell r="BB190">
            <v>0</v>
          </cell>
          <cell r="BC190">
            <v>0</v>
          </cell>
          <cell r="BD190">
            <v>0</v>
          </cell>
          <cell r="BG190">
            <v>0</v>
          </cell>
          <cell r="BH190">
            <v>0</v>
          </cell>
          <cell r="BI190">
            <v>103064.98</v>
          </cell>
          <cell r="BJ190">
            <v>23.749880173287856</v>
          </cell>
          <cell r="BK190">
            <v>0</v>
          </cell>
          <cell r="BL190">
            <v>0</v>
          </cell>
          <cell r="BM190">
            <v>302607.8</v>
          </cell>
          <cell r="BN190">
            <v>69.731726426398737</v>
          </cell>
          <cell r="BO190">
            <v>0</v>
          </cell>
          <cell r="BP190">
            <v>0</v>
          </cell>
          <cell r="BY190">
            <v>1570</v>
          </cell>
          <cell r="CF190">
            <v>691.10000229331501</v>
          </cell>
          <cell r="CG190">
            <v>2180.25</v>
          </cell>
          <cell r="CJ190">
            <v>0</v>
          </cell>
          <cell r="CK190">
            <v>0</v>
          </cell>
          <cell r="CL190">
            <v>0</v>
          </cell>
          <cell r="CM190">
            <v>0</v>
          </cell>
          <cell r="CN190">
            <v>0</v>
          </cell>
          <cell r="CO190">
            <v>0</v>
          </cell>
          <cell r="CX190">
            <v>0</v>
          </cell>
          <cell r="CY190">
            <v>0</v>
          </cell>
          <cell r="DB190">
            <v>0</v>
          </cell>
          <cell r="DC190">
            <v>0</v>
          </cell>
          <cell r="DJ190" t="str">
            <v>НКРКП</v>
          </cell>
          <cell r="DL190">
            <v>40816</v>
          </cell>
          <cell r="DM190">
            <v>79</v>
          </cell>
          <cell r="DT190">
            <v>816.97537204448997</v>
          </cell>
        </row>
        <row r="191">
          <cell r="W191">
            <v>217.73333</v>
          </cell>
          <cell r="AF191">
            <v>39720</v>
          </cell>
          <cell r="AG191">
            <v>339</v>
          </cell>
          <cell r="AH191">
            <v>217.73079556932768</v>
          </cell>
          <cell r="AM191">
            <v>116822</v>
          </cell>
          <cell r="AO191">
            <v>25436043.077259999</v>
          </cell>
          <cell r="AQ191">
            <v>25435747</v>
          </cell>
          <cell r="AU191">
            <v>0</v>
          </cell>
          <cell r="AW191">
            <v>0</v>
          </cell>
          <cell r="AY191">
            <v>13054042.958000001</v>
          </cell>
          <cell r="AZ191">
            <v>111.74301893478969</v>
          </cell>
          <cell r="BA191">
            <v>0</v>
          </cell>
          <cell r="BB191">
            <v>0</v>
          </cell>
          <cell r="BC191">
            <v>0</v>
          </cell>
          <cell r="BD191">
            <v>0</v>
          </cell>
          <cell r="BG191">
            <v>0</v>
          </cell>
          <cell r="BH191">
            <v>0</v>
          </cell>
          <cell r="BI191">
            <v>3257751</v>
          </cell>
          <cell r="BJ191">
            <v>27.886451182140352</v>
          </cell>
          <cell r="BK191">
            <v>0</v>
          </cell>
          <cell r="BL191">
            <v>0</v>
          </cell>
          <cell r="BM191">
            <v>6260944</v>
          </cell>
          <cell r="BN191">
            <v>53.593877865470546</v>
          </cell>
          <cell r="BO191">
            <v>0</v>
          </cell>
          <cell r="BP191">
            <v>0</v>
          </cell>
          <cell r="BY191">
            <v>1819.07</v>
          </cell>
          <cell r="CF191">
            <v>18094</v>
          </cell>
          <cell r="CG191">
            <v>721.45699999999999</v>
          </cell>
          <cell r="CJ191">
            <v>0</v>
          </cell>
          <cell r="CK191">
            <v>0</v>
          </cell>
          <cell r="CL191">
            <v>0</v>
          </cell>
          <cell r="CM191">
            <v>0</v>
          </cell>
          <cell r="CN191">
            <v>0</v>
          </cell>
          <cell r="CO191">
            <v>0</v>
          </cell>
          <cell r="CX191">
            <v>0</v>
          </cell>
          <cell r="CY191">
            <v>0</v>
          </cell>
          <cell r="DB191">
            <v>0</v>
          </cell>
          <cell r="DC191">
            <v>0</v>
          </cell>
          <cell r="DJ191" t="str">
            <v>НКРЕ</v>
          </cell>
          <cell r="DL191">
            <v>40526</v>
          </cell>
          <cell r="DM191">
            <v>1790</v>
          </cell>
          <cell r="DO191" t="str">
            <v>тариф на теплову енергію</v>
          </cell>
          <cell r="DT191">
            <v>239.5</v>
          </cell>
        </row>
        <row r="192">
          <cell r="W192">
            <v>542.85</v>
          </cell>
          <cell r="AF192">
            <v>40081</v>
          </cell>
          <cell r="AG192">
            <v>395</v>
          </cell>
          <cell r="AH192">
            <v>472.04292787504465</v>
          </cell>
          <cell r="AM192">
            <v>19591</v>
          </cell>
          <cell r="AO192">
            <v>10634974.35</v>
          </cell>
          <cell r="AQ192">
            <v>9247793</v>
          </cell>
          <cell r="AU192">
            <v>0</v>
          </cell>
          <cell r="AW192">
            <v>0</v>
          </cell>
          <cell r="AY192">
            <v>6636705</v>
          </cell>
          <cell r="AZ192">
            <v>338.76295237609105</v>
          </cell>
          <cell r="BA192">
            <v>88751</v>
          </cell>
          <cell r="BB192">
            <v>4.5301924353019247</v>
          </cell>
          <cell r="BC192">
            <v>0</v>
          </cell>
          <cell r="BD192">
            <v>0</v>
          </cell>
          <cell r="BG192">
            <v>0</v>
          </cell>
          <cell r="BH192">
            <v>0</v>
          </cell>
          <cell r="BI192">
            <v>641837</v>
          </cell>
          <cell r="BJ192">
            <v>32.761829411464447</v>
          </cell>
          <cell r="BK192">
            <v>0</v>
          </cell>
          <cell r="BL192">
            <v>0</v>
          </cell>
          <cell r="BM192">
            <v>1162331</v>
          </cell>
          <cell r="BN192">
            <v>59.329845337144604</v>
          </cell>
          <cell r="BO192">
            <v>0</v>
          </cell>
          <cell r="BP192">
            <v>0</v>
          </cell>
          <cell r="BY192">
            <v>2064.14</v>
          </cell>
          <cell r="CF192">
            <v>3040.6499408978038</v>
          </cell>
          <cell r="CG192">
            <v>2182.66</v>
          </cell>
          <cell r="CJ192">
            <v>0</v>
          </cell>
          <cell r="CK192">
            <v>0</v>
          </cell>
          <cell r="CL192">
            <v>0</v>
          </cell>
          <cell r="CM192">
            <v>0</v>
          </cell>
          <cell r="CN192">
            <v>0</v>
          </cell>
          <cell r="CO192">
            <v>0</v>
          </cell>
          <cell r="CX192">
            <v>0</v>
          </cell>
          <cell r="CY192">
            <v>0</v>
          </cell>
          <cell r="DB192">
            <v>0</v>
          </cell>
          <cell r="DC192">
            <v>0</v>
          </cell>
          <cell r="DJ192" t="str">
            <v>НКРКП</v>
          </cell>
          <cell r="DL192">
            <v>40816</v>
          </cell>
          <cell r="DM192">
            <v>63</v>
          </cell>
          <cell r="DT192">
            <v>786.41</v>
          </cell>
        </row>
        <row r="193">
          <cell r="W193">
            <v>708.06665999999996</v>
          </cell>
          <cell r="AF193">
            <v>40081</v>
          </cell>
          <cell r="AG193">
            <v>396</v>
          </cell>
          <cell r="AH193">
            <v>472.04292682926831</v>
          </cell>
          <cell r="AM193">
            <v>4100</v>
          </cell>
          <cell r="AO193">
            <v>2903073.3059999999</v>
          </cell>
          <cell r="AQ193">
            <v>1935376</v>
          </cell>
          <cell r="AU193">
            <v>0</v>
          </cell>
          <cell r="AW193">
            <v>0</v>
          </cell>
          <cell r="AY193">
            <v>1388936</v>
          </cell>
          <cell r="AZ193">
            <v>338.76487804878047</v>
          </cell>
          <cell r="BA193">
            <v>18574</v>
          </cell>
          <cell r="BB193">
            <v>4.5302439024390244</v>
          </cell>
          <cell r="BC193">
            <v>0</v>
          </cell>
          <cell r="BD193">
            <v>0</v>
          </cell>
          <cell r="BG193">
            <v>0</v>
          </cell>
          <cell r="BH193">
            <v>0</v>
          </cell>
          <cell r="BI193">
            <v>134324</v>
          </cell>
          <cell r="BJ193">
            <v>32.761951219512198</v>
          </cell>
          <cell r="BK193">
            <v>0</v>
          </cell>
          <cell r="BL193">
            <v>0</v>
          </cell>
          <cell r="BM193">
            <v>243252</v>
          </cell>
          <cell r="BN193">
            <v>59.329756097560974</v>
          </cell>
          <cell r="BO193">
            <v>0</v>
          </cell>
          <cell r="BP193">
            <v>0</v>
          </cell>
          <cell r="BY193">
            <v>2064.14</v>
          </cell>
          <cell r="CF193">
            <v>636.35014157037745</v>
          </cell>
          <cell r="CG193">
            <v>2182.66</v>
          </cell>
          <cell r="CJ193">
            <v>0</v>
          </cell>
          <cell r="CK193">
            <v>0</v>
          </cell>
          <cell r="CL193">
            <v>0</v>
          </cell>
          <cell r="CM193">
            <v>0</v>
          </cell>
          <cell r="CN193">
            <v>0</v>
          </cell>
          <cell r="CO193">
            <v>0</v>
          </cell>
          <cell r="CX193">
            <v>0</v>
          </cell>
          <cell r="CY193">
            <v>0</v>
          </cell>
          <cell r="DB193">
            <v>0</v>
          </cell>
          <cell r="DC193">
            <v>0</v>
          </cell>
          <cell r="DJ193" t="str">
            <v>НКРКП</v>
          </cell>
          <cell r="DL193">
            <v>40816</v>
          </cell>
          <cell r="DM193">
            <v>63</v>
          </cell>
          <cell r="DT193">
            <v>951.63</v>
          </cell>
        </row>
        <row r="194">
          <cell r="W194">
            <v>195.77</v>
          </cell>
          <cell r="AF194">
            <v>40137</v>
          </cell>
          <cell r="AG194">
            <v>264</v>
          </cell>
          <cell r="AH194">
            <v>191.91080248216471</v>
          </cell>
          <cell r="AM194">
            <v>94756</v>
          </cell>
          <cell r="AO194">
            <v>18550382.120000001</v>
          </cell>
          <cell r="AQ194">
            <v>18184700</v>
          </cell>
          <cell r="AU194">
            <v>15319798.560000001</v>
          </cell>
          <cell r="AW194">
            <v>0</v>
          </cell>
          <cell r="AY194">
            <v>0</v>
          </cell>
          <cell r="AZ194">
            <v>0</v>
          </cell>
          <cell r="BA194">
            <v>0</v>
          </cell>
          <cell r="BB194">
            <v>0</v>
          </cell>
          <cell r="BC194">
            <v>0</v>
          </cell>
          <cell r="BD194">
            <v>0</v>
          </cell>
          <cell r="BG194">
            <v>0</v>
          </cell>
          <cell r="BH194">
            <v>0</v>
          </cell>
          <cell r="BI194">
            <v>163738</v>
          </cell>
          <cell r="BJ194">
            <v>1.7279961163409177</v>
          </cell>
          <cell r="BK194">
            <v>0</v>
          </cell>
          <cell r="BL194">
            <v>0</v>
          </cell>
          <cell r="BM194">
            <v>1300102</v>
          </cell>
          <cell r="BN194">
            <v>13.720524293976107</v>
          </cell>
          <cell r="BO194">
            <v>0</v>
          </cell>
          <cell r="BP194">
            <v>0</v>
          </cell>
          <cell r="BY194">
            <v>2617.59</v>
          </cell>
          <cell r="CF194">
            <v>0</v>
          </cell>
          <cell r="CG194">
            <v>0</v>
          </cell>
          <cell r="CJ194">
            <v>116838</v>
          </cell>
          <cell r="CK194">
            <v>131.12</v>
          </cell>
          <cell r="CL194">
            <v>206.06</v>
          </cell>
          <cell r="CM194">
            <v>0</v>
          </cell>
          <cell r="CN194">
            <v>0</v>
          </cell>
          <cell r="CO194">
            <v>0</v>
          </cell>
          <cell r="CX194">
            <v>0</v>
          </cell>
          <cell r="CY194">
            <v>0</v>
          </cell>
          <cell r="DB194">
            <v>0</v>
          </cell>
          <cell r="DC194">
            <v>0</v>
          </cell>
          <cell r="DJ194" t="str">
            <v>НКРЕ</v>
          </cell>
          <cell r="DL194">
            <v>40526</v>
          </cell>
          <cell r="DM194">
            <v>1727</v>
          </cell>
          <cell r="DO194" t="str">
            <v>тариф на теплову енергію</v>
          </cell>
          <cell r="DT194">
            <v>244.71</v>
          </cell>
        </row>
        <row r="195">
          <cell r="W195">
            <v>462.58</v>
          </cell>
          <cell r="AF195">
            <v>40137</v>
          </cell>
          <cell r="AG195">
            <v>265</v>
          </cell>
          <cell r="AH195">
            <v>402.26553117152525</v>
          </cell>
          <cell r="AM195">
            <v>18318</v>
          </cell>
          <cell r="AO195">
            <v>8473540.4399999995</v>
          </cell>
          <cell r="AQ195">
            <v>7368700</v>
          </cell>
          <cell r="AU195">
            <v>6814949.6400000006</v>
          </cell>
          <cell r="AW195">
            <v>0</v>
          </cell>
          <cell r="AY195">
            <v>0</v>
          </cell>
          <cell r="AZ195">
            <v>0</v>
          </cell>
          <cell r="BA195">
            <v>0</v>
          </cell>
          <cell r="BB195">
            <v>0</v>
          </cell>
          <cell r="BC195">
            <v>0</v>
          </cell>
          <cell r="BD195">
            <v>0</v>
          </cell>
          <cell r="BG195">
            <v>0</v>
          </cell>
          <cell r="BH195">
            <v>0</v>
          </cell>
          <cell r="BI195">
            <v>31635</v>
          </cell>
          <cell r="BJ195">
            <v>1.7269898460530626</v>
          </cell>
          <cell r="BK195">
            <v>0</v>
          </cell>
          <cell r="BL195">
            <v>0</v>
          </cell>
          <cell r="BM195">
            <v>251332</v>
          </cell>
          <cell r="BN195">
            <v>13.720493503657604</v>
          </cell>
          <cell r="BO195">
            <v>0</v>
          </cell>
          <cell r="BP195">
            <v>0</v>
          </cell>
          <cell r="BY195">
            <v>2617.59</v>
          </cell>
          <cell r="CF195">
            <v>0</v>
          </cell>
          <cell r="CG195">
            <v>0</v>
          </cell>
          <cell r="CJ195">
            <v>22587</v>
          </cell>
          <cell r="CK195">
            <v>301.72000000000003</v>
          </cell>
          <cell r="CL195">
            <v>590.24</v>
          </cell>
          <cell r="CM195">
            <v>0</v>
          </cell>
          <cell r="CN195">
            <v>0</v>
          </cell>
          <cell r="CO195">
            <v>0</v>
          </cell>
          <cell r="CX195">
            <v>0</v>
          </cell>
          <cell r="CY195">
            <v>0</v>
          </cell>
          <cell r="DB195">
            <v>0</v>
          </cell>
          <cell r="DC195">
            <v>0</v>
          </cell>
          <cell r="DJ195" t="str">
            <v>НКРКП</v>
          </cell>
          <cell r="DL195">
            <v>40816</v>
          </cell>
          <cell r="DM195">
            <v>139</v>
          </cell>
          <cell r="DT195">
            <v>714.22</v>
          </cell>
        </row>
        <row r="196">
          <cell r="W196">
            <v>493.98</v>
          </cell>
          <cell r="AF196">
            <v>40137</v>
          </cell>
          <cell r="AG196">
            <v>266</v>
          </cell>
          <cell r="AH196">
            <v>402.26592867059173</v>
          </cell>
          <cell r="AM196">
            <v>18713.740000000002</v>
          </cell>
          <cell r="AO196">
            <v>9244213.2852000017</v>
          </cell>
          <cell r="AQ196">
            <v>7527900</v>
          </cell>
          <cell r="AU196">
            <v>6962189.0000000009</v>
          </cell>
          <cell r="AW196">
            <v>0</v>
          </cell>
          <cell r="AY196">
            <v>0</v>
          </cell>
          <cell r="AZ196">
            <v>0</v>
          </cell>
          <cell r="BA196">
            <v>0</v>
          </cell>
          <cell r="BB196">
            <v>0</v>
          </cell>
          <cell r="BC196">
            <v>0</v>
          </cell>
          <cell r="BD196">
            <v>0</v>
          </cell>
          <cell r="BG196">
            <v>0</v>
          </cell>
          <cell r="BH196">
            <v>0</v>
          </cell>
          <cell r="BI196">
            <v>32319</v>
          </cell>
          <cell r="BJ196">
            <v>1.7270198260743175</v>
          </cell>
          <cell r="BK196">
            <v>0</v>
          </cell>
          <cell r="BL196">
            <v>0</v>
          </cell>
          <cell r="BM196">
            <v>256766</v>
          </cell>
          <cell r="BN196">
            <v>13.72072071109249</v>
          </cell>
          <cell r="BO196">
            <v>0</v>
          </cell>
          <cell r="BP196">
            <v>0</v>
          </cell>
          <cell r="BY196">
            <v>2617.59</v>
          </cell>
          <cell r="CF196">
            <v>0</v>
          </cell>
          <cell r="CG196">
            <v>0</v>
          </cell>
          <cell r="CJ196">
            <v>23075</v>
          </cell>
          <cell r="CK196">
            <v>301.72000000000003</v>
          </cell>
          <cell r="CL196">
            <v>590.24</v>
          </cell>
          <cell r="CM196">
            <v>0</v>
          </cell>
          <cell r="CN196">
            <v>0</v>
          </cell>
          <cell r="CO196">
            <v>0</v>
          </cell>
          <cell r="CX196">
            <v>0</v>
          </cell>
          <cell r="CY196">
            <v>0</v>
          </cell>
          <cell r="DB196">
            <v>0</v>
          </cell>
          <cell r="DC196">
            <v>0</v>
          </cell>
          <cell r="DJ196" t="str">
            <v>НКРКП</v>
          </cell>
          <cell r="DL196">
            <v>40816</v>
          </cell>
          <cell r="DM196">
            <v>139</v>
          </cell>
          <cell r="DT196">
            <v>745.61</v>
          </cell>
        </row>
        <row r="197">
          <cell r="W197">
            <v>172.83</v>
          </cell>
          <cell r="AF197">
            <v>39612</v>
          </cell>
          <cell r="AG197">
            <v>162</v>
          </cell>
          <cell r="AH197">
            <v>172.83012069897316</v>
          </cell>
          <cell r="AM197">
            <v>116571</v>
          </cell>
          <cell r="AO197">
            <v>20146965.93</v>
          </cell>
          <cell r="AQ197">
            <v>20146980</v>
          </cell>
          <cell r="AU197">
            <v>0</v>
          </cell>
          <cell r="AW197">
            <v>7643834.0999999996</v>
          </cell>
          <cell r="AY197">
            <v>5114502.9935010001</v>
          </cell>
          <cell r="AZ197">
            <v>43.874574238026611</v>
          </cell>
          <cell r="BA197">
            <v>0</v>
          </cell>
          <cell r="BB197">
            <v>0</v>
          </cell>
          <cell r="BC197">
            <v>0</v>
          </cell>
          <cell r="BD197">
            <v>0</v>
          </cell>
          <cell r="BG197">
            <v>0</v>
          </cell>
          <cell r="BH197">
            <v>0</v>
          </cell>
          <cell r="BI197">
            <v>809056.61157024791</v>
          </cell>
          <cell r="BJ197">
            <v>6.9404621352673299</v>
          </cell>
          <cell r="BK197">
            <v>0</v>
          </cell>
          <cell r="BL197">
            <v>0</v>
          </cell>
          <cell r="BM197">
            <v>3363614.3595041325</v>
          </cell>
          <cell r="BN197">
            <v>28.854641029965709</v>
          </cell>
          <cell r="BO197">
            <v>0</v>
          </cell>
          <cell r="BP197">
            <v>0</v>
          </cell>
          <cell r="BY197">
            <v>1340</v>
          </cell>
          <cell r="CF197">
            <v>8946.6003000000001</v>
          </cell>
          <cell r="CG197">
            <v>571.66999999999996</v>
          </cell>
          <cell r="CJ197">
            <v>0</v>
          </cell>
          <cell r="CK197">
            <v>0</v>
          </cell>
          <cell r="CL197">
            <v>0</v>
          </cell>
          <cell r="CM197">
            <v>71371</v>
          </cell>
          <cell r="CN197">
            <v>107.1</v>
          </cell>
          <cell r="CO197">
            <v>191.23</v>
          </cell>
          <cell r="CX197">
            <v>0</v>
          </cell>
          <cell r="CY197">
            <v>0</v>
          </cell>
          <cell r="DB197">
            <v>0</v>
          </cell>
          <cell r="DC197">
            <v>0</v>
          </cell>
          <cell r="DJ197" t="str">
            <v>НКРЕ</v>
          </cell>
          <cell r="DL197">
            <v>40526</v>
          </cell>
          <cell r="DM197">
            <v>1811</v>
          </cell>
          <cell r="DO197" t="str">
            <v>тариф на теплову енергію</v>
          </cell>
          <cell r="DT197">
            <v>216.04</v>
          </cell>
        </row>
        <row r="198">
          <cell r="W198">
            <v>350.31</v>
          </cell>
          <cell r="AF198">
            <v>39612</v>
          </cell>
          <cell r="AG198">
            <v>163</v>
          </cell>
          <cell r="AH198">
            <v>255.69516407599309</v>
          </cell>
          <cell r="AM198">
            <v>18528</v>
          </cell>
          <cell r="AO198">
            <v>6490543.6799999997</v>
          </cell>
          <cell r="AQ198">
            <v>4737520</v>
          </cell>
          <cell r="AU198">
            <v>0</v>
          </cell>
          <cell r="AW198">
            <v>2883184.984962</v>
          </cell>
          <cell r="AY198">
            <v>854643</v>
          </cell>
          <cell r="AZ198">
            <v>46.127104922279791</v>
          </cell>
          <cell r="BA198">
            <v>0</v>
          </cell>
          <cell r="BB198">
            <v>0</v>
          </cell>
          <cell r="BC198">
            <v>0</v>
          </cell>
          <cell r="BD198">
            <v>0</v>
          </cell>
          <cell r="BG198">
            <v>0</v>
          </cell>
          <cell r="BH198">
            <v>0</v>
          </cell>
          <cell r="BI198">
            <v>128592.88244223311</v>
          </cell>
          <cell r="BJ198">
            <v>6.9404621352673308</v>
          </cell>
          <cell r="BK198">
            <v>0</v>
          </cell>
          <cell r="BL198">
            <v>0</v>
          </cell>
          <cell r="BM198">
            <v>534618.78900320467</v>
          </cell>
          <cell r="BN198">
            <v>28.854641029965709</v>
          </cell>
          <cell r="BO198">
            <v>0</v>
          </cell>
          <cell r="BP198">
            <v>0</v>
          </cell>
          <cell r="BY198">
            <v>1340</v>
          </cell>
          <cell r="CF198">
            <v>772.87303309820948</v>
          </cell>
          <cell r="CG198">
            <v>1105.8</v>
          </cell>
          <cell r="CJ198">
            <v>0</v>
          </cell>
          <cell r="CK198">
            <v>0</v>
          </cell>
          <cell r="CL198">
            <v>0</v>
          </cell>
          <cell r="CM198">
            <v>15321.420899999999</v>
          </cell>
          <cell r="CN198">
            <v>188.18</v>
          </cell>
          <cell r="CO198">
            <v>561.30999999999995</v>
          </cell>
          <cell r="CX198">
            <v>0</v>
          </cell>
          <cell r="CY198">
            <v>0</v>
          </cell>
          <cell r="DB198">
            <v>0</v>
          </cell>
          <cell r="DC198">
            <v>0</v>
          </cell>
          <cell r="DJ198" t="str">
            <v>НКРКП</v>
          </cell>
          <cell r="DL198">
            <v>40942</v>
          </cell>
          <cell r="DM198">
            <v>58</v>
          </cell>
          <cell r="DT198">
            <v>813.69</v>
          </cell>
        </row>
        <row r="199">
          <cell r="W199">
            <v>383.55</v>
          </cell>
          <cell r="AF199">
            <v>39612</v>
          </cell>
          <cell r="AG199">
            <v>163</v>
          </cell>
          <cell r="AH199">
            <v>255.69984407244164</v>
          </cell>
          <cell r="AM199">
            <v>7196.5628554652903</v>
          </cell>
          <cell r="AO199">
            <v>2760241.6832137122</v>
          </cell>
          <cell r="AQ199">
            <v>1840160</v>
          </cell>
          <cell r="AU199">
            <v>0</v>
          </cell>
          <cell r="AW199">
            <v>1119893.0524000002</v>
          </cell>
          <cell r="AY199">
            <v>331955.99999999953</v>
          </cell>
          <cell r="AZ199">
            <v>46.127020171567317</v>
          </cell>
          <cell r="BA199">
            <v>0</v>
          </cell>
          <cell r="BB199">
            <v>0</v>
          </cell>
          <cell r="BC199">
            <v>0</v>
          </cell>
          <cell r="BD199">
            <v>0</v>
          </cell>
          <cell r="BG199">
            <v>0</v>
          </cell>
          <cell r="BH199">
            <v>0</v>
          </cell>
          <cell r="BI199">
            <v>49947.625445472797</v>
          </cell>
          <cell r="BJ199">
            <v>6.940483456979889</v>
          </cell>
          <cell r="BK199">
            <v>0</v>
          </cell>
          <cell r="BL199">
            <v>0</v>
          </cell>
          <cell r="BM199">
            <v>207654.875776192</v>
          </cell>
          <cell r="BN199">
            <v>28.854729673971029</v>
          </cell>
          <cell r="BO199">
            <v>0</v>
          </cell>
          <cell r="BP199">
            <v>0</v>
          </cell>
          <cell r="BY199">
            <v>1340</v>
          </cell>
          <cell r="CF199">
            <v>300.195333695062</v>
          </cell>
          <cell r="CG199">
            <v>1105.8</v>
          </cell>
          <cell r="CJ199">
            <v>0</v>
          </cell>
          <cell r="CK199">
            <v>0</v>
          </cell>
          <cell r="CL199">
            <v>0</v>
          </cell>
          <cell r="CM199">
            <v>5951.18</v>
          </cell>
          <cell r="CN199">
            <v>188.18</v>
          </cell>
          <cell r="CO199">
            <v>561.30999999999995</v>
          </cell>
          <cell r="CX199">
            <v>0</v>
          </cell>
          <cell r="CY199">
            <v>0</v>
          </cell>
          <cell r="DB199">
            <v>0</v>
          </cell>
          <cell r="DC199">
            <v>0</v>
          </cell>
          <cell r="DJ199" t="str">
            <v>НКРКП</v>
          </cell>
          <cell r="DL199">
            <v>40942</v>
          </cell>
          <cell r="DM199">
            <v>58</v>
          </cell>
          <cell r="DT199">
            <v>847.01</v>
          </cell>
        </row>
        <row r="200">
          <cell r="W200">
            <v>189.96</v>
          </cell>
          <cell r="AF200">
            <v>39822</v>
          </cell>
          <cell r="AG200">
            <v>172</v>
          </cell>
          <cell r="AH200">
            <v>179.63276791995622</v>
          </cell>
          <cell r="AM200">
            <v>383790</v>
          </cell>
          <cell r="AO200">
            <v>72904748.400000006</v>
          </cell>
          <cell r="AQ200">
            <v>68941260</v>
          </cell>
          <cell r="AU200">
            <v>0</v>
          </cell>
          <cell r="AW200">
            <v>2415749.0000000047</v>
          </cell>
          <cell r="AY200">
            <v>44672522.910660006</v>
          </cell>
          <cell r="AZ200">
            <v>116.39835042773393</v>
          </cell>
          <cell r="BA200">
            <v>0</v>
          </cell>
          <cell r="BB200">
            <v>0</v>
          </cell>
          <cell r="BC200">
            <v>0</v>
          </cell>
          <cell r="BD200">
            <v>0</v>
          </cell>
          <cell r="BG200">
            <v>0</v>
          </cell>
          <cell r="BH200">
            <v>0</v>
          </cell>
          <cell r="BI200">
            <v>2206250</v>
          </cell>
          <cell r="BJ200">
            <v>5.7485864665572315</v>
          </cell>
          <cell r="BK200">
            <v>0</v>
          </cell>
          <cell r="BL200">
            <v>0</v>
          </cell>
          <cell r="BM200">
            <v>16001930</v>
          </cell>
          <cell r="BN200">
            <v>41.694494384950104</v>
          </cell>
          <cell r="BO200">
            <v>0</v>
          </cell>
          <cell r="BP200">
            <v>0</v>
          </cell>
          <cell r="BY200">
            <v>1729</v>
          </cell>
          <cell r="CF200">
            <v>61420.98</v>
          </cell>
          <cell r="CG200">
            <v>727.31700000000001</v>
          </cell>
          <cell r="CJ200">
            <v>0</v>
          </cell>
          <cell r="CK200">
            <v>0</v>
          </cell>
          <cell r="CL200">
            <v>0</v>
          </cell>
          <cell r="CM200">
            <v>14962.8305977083</v>
          </cell>
          <cell r="CN200">
            <v>161.44999999999999</v>
          </cell>
          <cell r="CO200">
            <v>161.44999999999999</v>
          </cell>
          <cell r="CX200">
            <v>0</v>
          </cell>
          <cell r="CY200">
            <v>0</v>
          </cell>
          <cell r="DB200">
            <v>0</v>
          </cell>
          <cell r="DC200">
            <v>0</v>
          </cell>
          <cell r="DJ200" t="str">
            <v>НКРЕ</v>
          </cell>
          <cell r="DL200">
            <v>40526</v>
          </cell>
          <cell r="DM200">
            <v>1738</v>
          </cell>
          <cell r="DO200" t="str">
            <v>тариф на теплову енергію</v>
          </cell>
          <cell r="DT200">
            <v>237.45</v>
          </cell>
        </row>
        <row r="201">
          <cell r="W201">
            <v>465.78</v>
          </cell>
          <cell r="AF201">
            <v>39863</v>
          </cell>
          <cell r="AG201">
            <v>17</v>
          </cell>
          <cell r="AH201">
            <v>405.02016231295966</v>
          </cell>
          <cell r="AM201">
            <v>78860</v>
          </cell>
          <cell r="AO201">
            <v>36731410.799999997</v>
          </cell>
          <cell r="AQ201">
            <v>31939890</v>
          </cell>
          <cell r="AU201">
            <v>0</v>
          </cell>
          <cell r="AW201">
            <v>550890.0000000007</v>
          </cell>
          <cell r="AY201">
            <v>26139456.0075</v>
          </cell>
          <cell r="AZ201">
            <v>331.46659913137205</v>
          </cell>
          <cell r="BA201">
            <v>0</v>
          </cell>
          <cell r="BB201">
            <v>0</v>
          </cell>
          <cell r="BC201">
            <v>0</v>
          </cell>
          <cell r="BD201">
            <v>0</v>
          </cell>
          <cell r="BG201">
            <v>0</v>
          </cell>
          <cell r="BH201">
            <v>0</v>
          </cell>
          <cell r="BI201">
            <v>503120</v>
          </cell>
          <cell r="BJ201">
            <v>6.3799137712401723</v>
          </cell>
          <cell r="BK201">
            <v>0</v>
          </cell>
          <cell r="BL201">
            <v>0</v>
          </cell>
          <cell r="BM201">
            <v>3652860</v>
          </cell>
          <cell r="BN201">
            <v>46.320821709358356</v>
          </cell>
          <cell r="BO201">
            <v>0</v>
          </cell>
          <cell r="BP201">
            <v>0</v>
          </cell>
          <cell r="BY201">
            <v>1729</v>
          </cell>
          <cell r="CF201">
            <v>12201.87</v>
          </cell>
          <cell r="CG201">
            <v>2142.25</v>
          </cell>
          <cell r="CJ201">
            <v>0</v>
          </cell>
          <cell r="CK201">
            <v>0</v>
          </cell>
          <cell r="CL201">
            <v>0</v>
          </cell>
          <cell r="CM201">
            <v>3412.1399814184001</v>
          </cell>
          <cell r="CN201">
            <v>161.44999999999999</v>
          </cell>
          <cell r="CO201">
            <v>161.44999999999999</v>
          </cell>
          <cell r="CX201">
            <v>0</v>
          </cell>
          <cell r="CY201">
            <v>0</v>
          </cell>
          <cell r="DB201">
            <v>0</v>
          </cell>
          <cell r="DC201">
            <v>0</v>
          </cell>
          <cell r="DJ201" t="str">
            <v>НКРКП</v>
          </cell>
          <cell r="DL201">
            <v>41182</v>
          </cell>
          <cell r="DM201">
            <v>142</v>
          </cell>
          <cell r="DT201">
            <v>721.19</v>
          </cell>
        </row>
        <row r="202">
          <cell r="W202">
            <v>486.03</v>
          </cell>
          <cell r="AF202">
            <v>39863</v>
          </cell>
          <cell r="AG202">
            <v>17</v>
          </cell>
          <cell r="AH202">
            <v>405.01997025706396</v>
          </cell>
          <cell r="AM202">
            <v>47070</v>
          </cell>
          <cell r="AO202">
            <v>22877432.099999998</v>
          </cell>
          <cell r="AQ202">
            <v>19064290</v>
          </cell>
          <cell r="AU202">
            <v>0</v>
          </cell>
          <cell r="AW202">
            <v>360921.47499999998</v>
          </cell>
          <cell r="AY202">
            <v>15277670.100000001</v>
          </cell>
          <cell r="AZ202">
            <v>324.57340344168261</v>
          </cell>
          <cell r="BA202">
            <v>0</v>
          </cell>
          <cell r="BB202">
            <v>0</v>
          </cell>
          <cell r="BC202">
            <v>0</v>
          </cell>
          <cell r="BD202">
            <v>0</v>
          </cell>
          <cell r="BG202">
            <v>0</v>
          </cell>
          <cell r="BH202">
            <v>0</v>
          </cell>
          <cell r="BI202">
            <v>329620</v>
          </cell>
          <cell r="BJ202">
            <v>7.0027618440620349</v>
          </cell>
          <cell r="BK202">
            <v>0</v>
          </cell>
          <cell r="BL202">
            <v>0</v>
          </cell>
          <cell r="BM202">
            <v>2386800</v>
          </cell>
          <cell r="BN202">
            <v>50.707456978967492</v>
          </cell>
          <cell r="BO202">
            <v>0</v>
          </cell>
          <cell r="BP202">
            <v>0</v>
          </cell>
          <cell r="BY202">
            <v>1729</v>
          </cell>
          <cell r="CF202">
            <v>7131.6</v>
          </cell>
          <cell r="CG202">
            <v>2142.25</v>
          </cell>
          <cell r="CJ202">
            <v>0</v>
          </cell>
          <cell r="CK202">
            <v>0</v>
          </cell>
          <cell r="CL202">
            <v>0</v>
          </cell>
          <cell r="CM202">
            <v>2235.5</v>
          </cell>
          <cell r="CN202">
            <v>161.44999999999999</v>
          </cell>
          <cell r="CO202">
            <v>161.44999999999999</v>
          </cell>
          <cell r="CX202">
            <v>0</v>
          </cell>
          <cell r="CY202">
            <v>0</v>
          </cell>
          <cell r="DB202">
            <v>0</v>
          </cell>
          <cell r="DC202">
            <v>0</v>
          </cell>
          <cell r="DJ202" t="str">
            <v>НКРКП</v>
          </cell>
          <cell r="DL202">
            <v>41182</v>
          </cell>
          <cell r="DM202">
            <v>142</v>
          </cell>
          <cell r="DT202">
            <v>736.87</v>
          </cell>
        </row>
        <row r="203">
          <cell r="W203">
            <v>221</v>
          </cell>
          <cell r="AF203">
            <v>40023</v>
          </cell>
          <cell r="AG203" t="str">
            <v>6/1/2-324</v>
          </cell>
          <cell r="AH203">
            <v>219.24000716332378</v>
          </cell>
          <cell r="AM203">
            <v>55840</v>
          </cell>
          <cell r="AO203">
            <v>12340640</v>
          </cell>
          <cell r="AQ203">
            <v>12242362</v>
          </cell>
          <cell r="AU203">
            <v>0</v>
          </cell>
          <cell r="AW203">
            <v>0</v>
          </cell>
          <cell r="AY203">
            <v>6459401.9996589608</v>
          </cell>
          <cell r="AZ203">
            <v>115.67696990793269</v>
          </cell>
          <cell r="BA203">
            <v>0</v>
          </cell>
          <cell r="BB203">
            <v>0</v>
          </cell>
          <cell r="BC203">
            <v>0</v>
          </cell>
          <cell r="BD203">
            <v>0</v>
          </cell>
          <cell r="BG203">
            <v>0</v>
          </cell>
          <cell r="BH203">
            <v>0</v>
          </cell>
          <cell r="BI203">
            <v>508702</v>
          </cell>
          <cell r="BJ203">
            <v>9.1099928366762182</v>
          </cell>
          <cell r="BK203">
            <v>0</v>
          </cell>
          <cell r="BL203">
            <v>0</v>
          </cell>
          <cell r="BM203">
            <v>2700922</v>
          </cell>
          <cell r="BN203">
            <v>48.368946991404009</v>
          </cell>
          <cell r="BO203">
            <v>0</v>
          </cell>
          <cell r="BP203">
            <v>0</v>
          </cell>
          <cell r="BY203">
            <v>1628.1</v>
          </cell>
          <cell r="CF203">
            <v>8881.1004780000003</v>
          </cell>
          <cell r="CG203">
            <v>727.32</v>
          </cell>
          <cell r="CJ203">
            <v>0</v>
          </cell>
          <cell r="CK203">
            <v>0</v>
          </cell>
          <cell r="CL203">
            <v>0</v>
          </cell>
          <cell r="CM203">
            <v>0</v>
          </cell>
          <cell r="CN203">
            <v>0</v>
          </cell>
          <cell r="CO203">
            <v>0</v>
          </cell>
          <cell r="CX203">
            <v>0</v>
          </cell>
          <cell r="CY203">
            <v>0</v>
          </cell>
          <cell r="DB203">
            <v>0</v>
          </cell>
          <cell r="DC203">
            <v>0</v>
          </cell>
          <cell r="DJ203" t="str">
            <v>НКРЕ</v>
          </cell>
          <cell r="DL203">
            <v>40526</v>
          </cell>
          <cell r="DM203">
            <v>1719</v>
          </cell>
          <cell r="DO203" t="str">
            <v xml:space="preserve">тариф на теплову енергію </v>
          </cell>
          <cell r="DT203">
            <v>243.1</v>
          </cell>
        </row>
        <row r="204">
          <cell r="W204">
            <v>536.17999999999995</v>
          </cell>
          <cell r="AF204">
            <v>40023</v>
          </cell>
          <cell r="AG204" t="str">
            <v>6/1/2-324</v>
          </cell>
          <cell r="AH204">
            <v>466.23999822387992</v>
          </cell>
          <cell r="AM204">
            <v>22521</v>
          </cell>
          <cell r="AO204">
            <v>12075309.779999999</v>
          </cell>
          <cell r="AQ204">
            <v>10500191</v>
          </cell>
          <cell r="AU204">
            <v>0</v>
          </cell>
          <cell r="AW204">
            <v>0</v>
          </cell>
          <cell r="AY204">
            <v>8167812.9626500001</v>
          </cell>
          <cell r="AZ204">
            <v>362.67541239953823</v>
          </cell>
          <cell r="BA204">
            <v>0</v>
          </cell>
          <cell r="BB204">
            <v>0</v>
          </cell>
          <cell r="BC204">
            <v>0</v>
          </cell>
          <cell r="BD204">
            <v>0</v>
          </cell>
          <cell r="BG204">
            <v>0</v>
          </cell>
          <cell r="BH204">
            <v>0</v>
          </cell>
          <cell r="BI204">
            <v>205166</v>
          </cell>
          <cell r="BJ204">
            <v>9.1099862350694902</v>
          </cell>
          <cell r="BK204">
            <v>0</v>
          </cell>
          <cell r="BL204">
            <v>0</v>
          </cell>
          <cell r="BM204">
            <v>1089317</v>
          </cell>
          <cell r="BN204">
            <v>48.368944540650951</v>
          </cell>
          <cell r="BO204">
            <v>0</v>
          </cell>
          <cell r="BP204">
            <v>0</v>
          </cell>
          <cell r="BY204">
            <v>1628.1</v>
          </cell>
          <cell r="CF204">
            <v>3669.6902</v>
          </cell>
          <cell r="CG204">
            <v>2225.75</v>
          </cell>
          <cell r="CJ204">
            <v>0</v>
          </cell>
          <cell r="CK204">
            <v>0</v>
          </cell>
          <cell r="CL204">
            <v>0</v>
          </cell>
          <cell r="CM204">
            <v>0</v>
          </cell>
          <cell r="CN204">
            <v>0</v>
          </cell>
          <cell r="CO204">
            <v>0</v>
          </cell>
          <cell r="CX204">
            <v>0</v>
          </cell>
          <cell r="CY204">
            <v>0</v>
          </cell>
          <cell r="DB204">
            <v>0</v>
          </cell>
          <cell r="DC204">
            <v>0</v>
          </cell>
          <cell r="DJ204" t="str">
            <v>НКРКП</v>
          </cell>
          <cell r="DL204">
            <v>40816</v>
          </cell>
          <cell r="DM204">
            <v>120</v>
          </cell>
          <cell r="DT204">
            <v>784.86857203189902</v>
          </cell>
        </row>
        <row r="205">
          <cell r="W205">
            <v>662.06</v>
          </cell>
          <cell r="AF205">
            <v>40023</v>
          </cell>
          <cell r="AG205" t="str">
            <v>6/1/2-324</v>
          </cell>
          <cell r="AH205">
            <v>466.24003221908981</v>
          </cell>
          <cell r="AM205">
            <v>7449</v>
          </cell>
          <cell r="AO205">
            <v>4931684.9399999995</v>
          </cell>
          <cell r="AQ205">
            <v>3473022</v>
          </cell>
          <cell r="AU205">
            <v>0</v>
          </cell>
          <cell r="AW205">
            <v>0</v>
          </cell>
          <cell r="AY205">
            <v>2701590.86675</v>
          </cell>
          <cell r="AZ205">
            <v>362.6783281984159</v>
          </cell>
          <cell r="BA205">
            <v>0</v>
          </cell>
          <cell r="BB205">
            <v>0</v>
          </cell>
          <cell r="BC205">
            <v>0</v>
          </cell>
          <cell r="BD205">
            <v>0</v>
          </cell>
          <cell r="BG205">
            <v>0</v>
          </cell>
          <cell r="BH205">
            <v>0</v>
          </cell>
          <cell r="BI205">
            <v>67860</v>
          </cell>
          <cell r="BJ205">
            <v>9.1099476439790568</v>
          </cell>
          <cell r="BK205">
            <v>0</v>
          </cell>
          <cell r="BL205">
            <v>0</v>
          </cell>
          <cell r="BM205">
            <v>360300</v>
          </cell>
          <cell r="BN205">
            <v>48.368908578332665</v>
          </cell>
          <cell r="BO205">
            <v>0</v>
          </cell>
          <cell r="BP205">
            <v>0</v>
          </cell>
          <cell r="BY205">
            <v>1628.1</v>
          </cell>
          <cell r="CF205">
            <v>1213.789</v>
          </cell>
          <cell r="CG205">
            <v>2225.75</v>
          </cell>
          <cell r="CJ205">
            <v>0</v>
          </cell>
          <cell r="CK205">
            <v>0</v>
          </cell>
          <cell r="CL205">
            <v>0</v>
          </cell>
          <cell r="CM205">
            <v>0</v>
          </cell>
          <cell r="CN205">
            <v>0</v>
          </cell>
          <cell r="CO205">
            <v>0</v>
          </cell>
          <cell r="CX205">
            <v>0</v>
          </cell>
          <cell r="CY205">
            <v>0</v>
          </cell>
          <cell r="DB205">
            <v>0</v>
          </cell>
          <cell r="DC205">
            <v>0</v>
          </cell>
          <cell r="DJ205" t="str">
            <v>НКРКП</v>
          </cell>
          <cell r="DL205">
            <v>40816</v>
          </cell>
          <cell r="DM205">
            <v>120</v>
          </cell>
          <cell r="DT205">
            <v>910.74857203189902</v>
          </cell>
        </row>
        <row r="206">
          <cell r="W206">
            <v>213.1</v>
          </cell>
          <cell r="AF206">
            <v>39765</v>
          </cell>
          <cell r="AG206">
            <v>188</v>
          </cell>
          <cell r="AH206">
            <v>213.10381873229807</v>
          </cell>
          <cell r="AM206">
            <v>51195</v>
          </cell>
          <cell r="AO206">
            <v>10909654.5</v>
          </cell>
          <cell r="AQ206">
            <v>10909850</v>
          </cell>
          <cell r="AU206">
            <v>0</v>
          </cell>
          <cell r="AW206">
            <v>0</v>
          </cell>
          <cell r="AY206">
            <v>6078351.4308000011</v>
          </cell>
          <cell r="AZ206">
            <v>118.72939605039556</v>
          </cell>
          <cell r="BA206">
            <v>0</v>
          </cell>
          <cell r="BB206">
            <v>0</v>
          </cell>
          <cell r="BC206">
            <v>0</v>
          </cell>
          <cell r="BD206">
            <v>0</v>
          </cell>
          <cell r="BG206">
            <v>0</v>
          </cell>
          <cell r="BH206">
            <v>0</v>
          </cell>
          <cell r="BI206">
            <v>1045870</v>
          </cell>
          <cell r="BJ206">
            <v>20.429143471042092</v>
          </cell>
          <cell r="BK206">
            <v>0</v>
          </cell>
          <cell r="BL206">
            <v>0</v>
          </cell>
          <cell r="BM206">
            <v>3043150</v>
          </cell>
          <cell r="BN206">
            <v>59.442328352378162</v>
          </cell>
          <cell r="BO206">
            <v>0</v>
          </cell>
          <cell r="BP206">
            <v>0</v>
          </cell>
          <cell r="BY206">
            <v>1145.1300000000001</v>
          </cell>
          <cell r="CF206">
            <v>8357.19</v>
          </cell>
          <cell r="CG206">
            <v>727.32</v>
          </cell>
          <cell r="CJ206">
            <v>0</v>
          </cell>
          <cell r="CK206">
            <v>0</v>
          </cell>
          <cell r="CL206">
            <v>0</v>
          </cell>
          <cell r="CM206">
            <v>0</v>
          </cell>
          <cell r="CN206">
            <v>0</v>
          </cell>
          <cell r="CO206">
            <v>0</v>
          </cell>
          <cell r="CX206">
            <v>0</v>
          </cell>
          <cell r="CY206">
            <v>0</v>
          </cell>
          <cell r="DB206">
            <v>0</v>
          </cell>
          <cell r="DC206">
            <v>0</v>
          </cell>
          <cell r="DJ206" t="str">
            <v>НКРЕ</v>
          </cell>
          <cell r="DL206">
            <v>40526</v>
          </cell>
          <cell r="DM206">
            <v>1743</v>
          </cell>
          <cell r="DO206" t="str">
            <v>тариф на теплову енергію</v>
          </cell>
          <cell r="DT206">
            <v>234.41</v>
          </cell>
        </row>
        <row r="207">
          <cell r="W207">
            <v>558.78</v>
          </cell>
          <cell r="AF207">
            <v>39871</v>
          </cell>
          <cell r="AG207">
            <v>50</v>
          </cell>
          <cell r="AH207">
            <v>447.02107209772004</v>
          </cell>
          <cell r="AM207">
            <v>16438.8</v>
          </cell>
          <cell r="AO207">
            <v>9185672.6639999989</v>
          </cell>
          <cell r="AQ207">
            <v>7348490</v>
          </cell>
          <cell r="AU207">
            <v>0</v>
          </cell>
          <cell r="AW207">
            <v>0</v>
          </cell>
          <cell r="AY207">
            <v>5748687</v>
          </cell>
          <cell r="AZ207">
            <v>349.7023505365355</v>
          </cell>
          <cell r="BA207">
            <v>0</v>
          </cell>
          <cell r="BB207">
            <v>0</v>
          </cell>
          <cell r="BC207">
            <v>0</v>
          </cell>
          <cell r="BD207">
            <v>0</v>
          </cell>
          <cell r="BG207">
            <v>0</v>
          </cell>
          <cell r="BH207">
            <v>0</v>
          </cell>
          <cell r="BI207">
            <v>330540</v>
          </cell>
          <cell r="BJ207">
            <v>20.107307102708226</v>
          </cell>
          <cell r="BK207">
            <v>0</v>
          </cell>
          <cell r="BL207">
            <v>0</v>
          </cell>
          <cell r="BM207">
            <v>1054970</v>
          </cell>
          <cell r="BN207">
            <v>64.175608925225688</v>
          </cell>
          <cell r="BO207">
            <v>0</v>
          </cell>
          <cell r="BP207">
            <v>0</v>
          </cell>
          <cell r="BY207">
            <v>1145.1300000000001</v>
          </cell>
          <cell r="CF207">
            <v>2683.4809195938851</v>
          </cell>
          <cell r="CG207">
            <v>2142.25</v>
          </cell>
          <cell r="CJ207">
            <v>0</v>
          </cell>
          <cell r="CK207">
            <v>0</v>
          </cell>
          <cell r="CL207">
            <v>0</v>
          </cell>
          <cell r="CM207">
            <v>0</v>
          </cell>
          <cell r="CN207">
            <v>0</v>
          </cell>
          <cell r="CO207">
            <v>0</v>
          </cell>
          <cell r="CX207">
            <v>0</v>
          </cell>
          <cell r="CY207">
            <v>0</v>
          </cell>
          <cell r="DB207">
            <v>0</v>
          </cell>
          <cell r="DC207">
            <v>0</v>
          </cell>
          <cell r="DJ207" t="str">
            <v>НКРКП</v>
          </cell>
          <cell r="DL207">
            <v>40816</v>
          </cell>
          <cell r="DM207">
            <v>105</v>
          </cell>
          <cell r="DT207">
            <v>821.55</v>
          </cell>
        </row>
        <row r="208">
          <cell r="W208">
            <v>558.78</v>
          </cell>
          <cell r="AF208">
            <v>39871</v>
          </cell>
          <cell r="AG208">
            <v>51</v>
          </cell>
          <cell r="AH208">
            <v>447.02217642900786</v>
          </cell>
          <cell r="AM208">
            <v>4173.3500000000004</v>
          </cell>
          <cell r="AO208">
            <v>2331984.5130000003</v>
          </cell>
          <cell r="AQ208">
            <v>1865580</v>
          </cell>
          <cell r="AU208">
            <v>0</v>
          </cell>
          <cell r="AW208">
            <v>0</v>
          </cell>
          <cell r="AY208">
            <v>1459450.6575</v>
          </cell>
          <cell r="AZ208">
            <v>349.70722740723875</v>
          </cell>
          <cell r="BA208">
            <v>0</v>
          </cell>
          <cell r="BB208">
            <v>0</v>
          </cell>
          <cell r="BC208">
            <v>0</v>
          </cell>
          <cell r="BD208">
            <v>0</v>
          </cell>
          <cell r="BG208">
            <v>0</v>
          </cell>
          <cell r="BH208">
            <v>0</v>
          </cell>
          <cell r="BI208">
            <v>84650</v>
          </cell>
          <cell r="BJ208">
            <v>20.283465321624114</v>
          </cell>
          <cell r="BK208">
            <v>0</v>
          </cell>
          <cell r="BL208">
            <v>0</v>
          </cell>
          <cell r="BM208">
            <v>262610</v>
          </cell>
          <cell r="BN208">
            <v>62.925467550049717</v>
          </cell>
          <cell r="BO208">
            <v>0</v>
          </cell>
          <cell r="BP208">
            <v>0</v>
          </cell>
          <cell r="BY208">
            <v>1145.1300000000001</v>
          </cell>
          <cell r="CF208">
            <v>681.27</v>
          </cell>
          <cell r="CG208">
            <v>2142.25</v>
          </cell>
          <cell r="CJ208">
            <v>0</v>
          </cell>
          <cell r="CK208">
            <v>0</v>
          </cell>
          <cell r="CL208">
            <v>0</v>
          </cell>
          <cell r="CM208">
            <v>0</v>
          </cell>
          <cell r="CN208">
            <v>0</v>
          </cell>
          <cell r="CO208">
            <v>0</v>
          </cell>
          <cell r="CX208">
            <v>0</v>
          </cell>
          <cell r="CY208">
            <v>0</v>
          </cell>
          <cell r="DB208">
            <v>0</v>
          </cell>
          <cell r="DC208">
            <v>0</v>
          </cell>
          <cell r="DJ208" t="str">
            <v>НКРКП</v>
          </cell>
          <cell r="DL208">
            <v>40816</v>
          </cell>
          <cell r="DM208">
            <v>105</v>
          </cell>
          <cell r="DT208">
            <v>821.55</v>
          </cell>
        </row>
        <row r="209">
          <cell r="W209">
            <v>216.05</v>
          </cell>
          <cell r="AF209">
            <v>39441</v>
          </cell>
          <cell r="AG209">
            <v>47</v>
          </cell>
          <cell r="AH209">
            <v>215.18968757937515</v>
          </cell>
          <cell r="AM209">
            <v>19685</v>
          </cell>
          <cell r="AO209">
            <v>4252944.25</v>
          </cell>
          <cell r="AQ209">
            <v>4236009</v>
          </cell>
          <cell r="AU209">
            <v>0</v>
          </cell>
          <cell r="AW209">
            <v>0</v>
          </cell>
          <cell r="AY209">
            <v>1911367</v>
          </cell>
          <cell r="AZ209">
            <v>97.097637795275588</v>
          </cell>
          <cell r="BA209">
            <v>0</v>
          </cell>
          <cell r="BB209">
            <v>0</v>
          </cell>
          <cell r="BC209">
            <v>0</v>
          </cell>
          <cell r="BD209">
            <v>0</v>
          </cell>
          <cell r="BG209">
            <v>0</v>
          </cell>
          <cell r="BH209">
            <v>0</v>
          </cell>
          <cell r="BI209">
            <v>286436</v>
          </cell>
          <cell r="BJ209">
            <v>14.550977901955804</v>
          </cell>
          <cell r="BK209">
            <v>0</v>
          </cell>
          <cell r="BL209">
            <v>0</v>
          </cell>
          <cell r="BM209">
            <v>1520836</v>
          </cell>
          <cell r="BN209">
            <v>77.258623317246631</v>
          </cell>
          <cell r="BO209">
            <v>0</v>
          </cell>
          <cell r="BP209">
            <v>0</v>
          </cell>
          <cell r="BY209">
            <v>1620.75</v>
          </cell>
          <cell r="CF209">
            <v>2627.9588076775008</v>
          </cell>
          <cell r="CG209">
            <v>727.32</v>
          </cell>
          <cell r="CJ209">
            <v>0</v>
          </cell>
          <cell r="CK209">
            <v>0</v>
          </cell>
          <cell r="CL209">
            <v>0</v>
          </cell>
          <cell r="CM209">
            <v>0</v>
          </cell>
          <cell r="CN209">
            <v>0</v>
          </cell>
          <cell r="CO209">
            <v>0</v>
          </cell>
          <cell r="CX209">
            <v>0</v>
          </cell>
          <cell r="CY209">
            <v>0</v>
          </cell>
          <cell r="DB209">
            <v>0</v>
          </cell>
          <cell r="DC209">
            <v>0</v>
          </cell>
          <cell r="DJ209" t="str">
            <v>МОС</v>
          </cell>
          <cell r="DL209">
            <v>39793</v>
          </cell>
          <cell r="DM209">
            <v>1157</v>
          </cell>
          <cell r="DO209" t="str">
            <v>тариф на послуги з уентрального опалення без внутрішньобудинкових витрат</v>
          </cell>
          <cell r="DT209">
            <v>2016.05</v>
          </cell>
        </row>
        <row r="210">
          <cell r="W210">
            <v>431.35</v>
          </cell>
          <cell r="AF210">
            <v>39441</v>
          </cell>
          <cell r="AG210">
            <v>47</v>
          </cell>
          <cell r="AH210">
            <v>393.94702242846097</v>
          </cell>
          <cell r="AM210">
            <v>5172</v>
          </cell>
          <cell r="AO210">
            <v>2230942.2000000002</v>
          </cell>
          <cell r="AQ210">
            <v>2037494</v>
          </cell>
          <cell r="AU210">
            <v>0</v>
          </cell>
          <cell r="AW210">
            <v>0</v>
          </cell>
          <cell r="AY210">
            <v>1426701</v>
          </cell>
          <cell r="AZ210">
            <v>275.85092807424593</v>
          </cell>
          <cell r="BA210">
            <v>0</v>
          </cell>
          <cell r="BB210">
            <v>0</v>
          </cell>
          <cell r="BC210">
            <v>0</v>
          </cell>
          <cell r="BD210">
            <v>0</v>
          </cell>
          <cell r="BG210">
            <v>0</v>
          </cell>
          <cell r="BH210">
            <v>0</v>
          </cell>
          <cell r="BI210">
            <v>75257</v>
          </cell>
          <cell r="BJ210">
            <v>14.550850734725445</v>
          </cell>
          <cell r="BK210">
            <v>0</v>
          </cell>
          <cell r="BL210">
            <v>0</v>
          </cell>
          <cell r="BM210">
            <v>399576</v>
          </cell>
          <cell r="BN210">
            <v>77.257540603248259</v>
          </cell>
          <cell r="BO210">
            <v>0</v>
          </cell>
          <cell r="BP210">
            <v>0</v>
          </cell>
          <cell r="BY210">
            <v>1620.75</v>
          </cell>
          <cell r="CF210">
            <v>690.5051375249858</v>
          </cell>
          <cell r="CG210">
            <v>2066.17</v>
          </cell>
          <cell r="CJ210">
            <v>0</v>
          </cell>
          <cell r="CK210">
            <v>0</v>
          </cell>
          <cell r="CL210">
            <v>0</v>
          </cell>
          <cell r="CM210">
            <v>0</v>
          </cell>
          <cell r="CN210">
            <v>0</v>
          </cell>
          <cell r="CO210">
            <v>0</v>
          </cell>
          <cell r="CX210">
            <v>0</v>
          </cell>
          <cell r="CY210">
            <v>0</v>
          </cell>
          <cell r="DB210">
            <v>0</v>
          </cell>
          <cell r="DC210">
            <v>0</v>
          </cell>
          <cell r="DJ210" t="str">
            <v>НКРКП</v>
          </cell>
          <cell r="DL210">
            <v>40904</v>
          </cell>
          <cell r="DM210">
            <v>237</v>
          </cell>
          <cell r="DT210">
            <v>665.16</v>
          </cell>
        </row>
        <row r="211">
          <cell r="W211">
            <v>470.85</v>
          </cell>
          <cell r="AF211">
            <v>39441</v>
          </cell>
          <cell r="AG211">
            <v>47</v>
          </cell>
          <cell r="AH211">
            <v>393.95425174463685</v>
          </cell>
          <cell r="AM211">
            <v>19345</v>
          </cell>
          <cell r="AO211">
            <v>9108593.25</v>
          </cell>
          <cell r="AQ211">
            <v>7621045</v>
          </cell>
          <cell r="AU211">
            <v>0</v>
          </cell>
          <cell r="AW211">
            <v>0</v>
          </cell>
          <cell r="AY211">
            <v>5336576.1919499999</v>
          </cell>
          <cell r="AZ211">
            <v>275.86333377875417</v>
          </cell>
          <cell r="BA211">
            <v>0</v>
          </cell>
          <cell r="BB211">
            <v>0</v>
          </cell>
          <cell r="BC211">
            <v>0</v>
          </cell>
          <cell r="BD211">
            <v>0</v>
          </cell>
          <cell r="BG211">
            <v>0</v>
          </cell>
          <cell r="BH211">
            <v>0</v>
          </cell>
          <cell r="BI211">
            <v>281637</v>
          </cell>
          <cell r="BJ211">
            <v>14.558645644869475</v>
          </cell>
          <cell r="BK211">
            <v>0</v>
          </cell>
          <cell r="BL211">
            <v>0</v>
          </cell>
          <cell r="BM211">
            <v>1495355</v>
          </cell>
          <cell r="BN211">
            <v>77.299302145257172</v>
          </cell>
          <cell r="BO211">
            <v>0</v>
          </cell>
          <cell r="BP211">
            <v>0</v>
          </cell>
          <cell r="BY211">
            <v>1620.75</v>
          </cell>
          <cell r="CF211">
            <v>2582.835</v>
          </cell>
          <cell r="CG211">
            <v>2066.17</v>
          </cell>
          <cell r="CJ211">
            <v>0</v>
          </cell>
          <cell r="CK211">
            <v>0</v>
          </cell>
          <cell r="CL211">
            <v>0</v>
          </cell>
          <cell r="CM211">
            <v>0</v>
          </cell>
          <cell r="CN211">
            <v>0</v>
          </cell>
          <cell r="CO211">
            <v>0</v>
          </cell>
          <cell r="CX211">
            <v>0</v>
          </cell>
          <cell r="CY211">
            <v>0</v>
          </cell>
          <cell r="DB211">
            <v>0</v>
          </cell>
          <cell r="DC211">
            <v>0</v>
          </cell>
          <cell r="DJ211" t="str">
            <v>НКРКП</v>
          </cell>
          <cell r="DL211">
            <v>40904</v>
          </cell>
          <cell r="DM211">
            <v>237</v>
          </cell>
          <cell r="DT211">
            <v>704.66</v>
          </cell>
        </row>
        <row r="212">
          <cell r="W212">
            <v>207.49</v>
          </cell>
          <cell r="AF212">
            <v>40050</v>
          </cell>
          <cell r="AG212" t="str">
            <v>6/1/3-340</v>
          </cell>
          <cell r="AH212">
            <v>198.18049291220146</v>
          </cell>
          <cell r="AM212">
            <v>474689</v>
          </cell>
          <cell r="AO212">
            <v>98493220.609999999</v>
          </cell>
          <cell r="AQ212">
            <v>94074100</v>
          </cell>
          <cell r="AU212">
            <v>0</v>
          </cell>
          <cell r="AW212">
            <v>45850499.999999993</v>
          </cell>
          <cell r="AY212">
            <v>24106200</v>
          </cell>
          <cell r="AZ212">
            <v>50.783144332394471</v>
          </cell>
          <cell r="BA212">
            <v>0</v>
          </cell>
          <cell r="BB212">
            <v>0</v>
          </cell>
          <cell r="BC212">
            <v>0</v>
          </cell>
          <cell r="BD212">
            <v>0</v>
          </cell>
          <cell r="BG212">
            <v>0</v>
          </cell>
          <cell r="BH212">
            <v>0</v>
          </cell>
          <cell r="BI212">
            <v>5609460</v>
          </cell>
          <cell r="BJ212">
            <v>11.817126581825153</v>
          </cell>
          <cell r="BK212">
            <v>0</v>
          </cell>
          <cell r="BL212">
            <v>0</v>
          </cell>
          <cell r="BM212">
            <v>13600760</v>
          </cell>
          <cell r="BN212">
            <v>28.651938427054343</v>
          </cell>
          <cell r="BO212">
            <v>0</v>
          </cell>
          <cell r="BP212">
            <v>0</v>
          </cell>
          <cell r="BY212">
            <v>1996.8</v>
          </cell>
          <cell r="CF212">
            <v>33143.87064840785</v>
          </cell>
          <cell r="CG212">
            <v>727.32</v>
          </cell>
          <cell r="CJ212">
            <v>0</v>
          </cell>
          <cell r="CK212">
            <v>0</v>
          </cell>
          <cell r="CL212">
            <v>0</v>
          </cell>
          <cell r="CM212">
            <v>305323.9661716721</v>
          </cell>
          <cell r="CN212">
            <v>150.16999999999999</v>
          </cell>
          <cell r="CO212">
            <v>227.44</v>
          </cell>
          <cell r="CX212">
            <v>0</v>
          </cell>
          <cell r="CY212">
            <v>0</v>
          </cell>
          <cell r="DB212">
            <v>0</v>
          </cell>
          <cell r="DC212">
            <v>0</v>
          </cell>
          <cell r="DJ212" t="str">
            <v>НКРЕ</v>
          </cell>
          <cell r="DL212">
            <v>40526</v>
          </cell>
          <cell r="DM212">
            <v>1857</v>
          </cell>
          <cell r="DO212" t="str">
            <v>тариф на теплову енергію для споживачів без приладів обліку</v>
          </cell>
          <cell r="DT212">
            <v>228.24</v>
          </cell>
        </row>
        <row r="213">
          <cell r="W213">
            <v>485.47</v>
          </cell>
          <cell r="AF213">
            <v>40050</v>
          </cell>
          <cell r="AG213" t="str">
            <v>6/1/3-340</v>
          </cell>
          <cell r="AH213">
            <v>422.8579181469774</v>
          </cell>
          <cell r="AM213">
            <v>142100</v>
          </cell>
          <cell r="AO213">
            <v>68985287</v>
          </cell>
          <cell r="AQ213">
            <v>60088110.168685488</v>
          </cell>
          <cell r="AU213">
            <v>0</v>
          </cell>
          <cell r="AW213">
            <v>39272978.431756511</v>
          </cell>
          <cell r="AY213">
            <v>13640002.037399782</v>
          </cell>
          <cell r="AZ213">
            <v>95.988754661504444</v>
          </cell>
          <cell r="BA213">
            <v>0</v>
          </cell>
          <cell r="BB213">
            <v>0</v>
          </cell>
          <cell r="BC213">
            <v>0</v>
          </cell>
          <cell r="BD213">
            <v>0</v>
          </cell>
          <cell r="BG213">
            <v>0</v>
          </cell>
          <cell r="BH213">
            <v>0</v>
          </cell>
          <cell r="BI213">
            <v>1685944.3309928107</v>
          </cell>
          <cell r="BJ213">
            <v>11.864492125213305</v>
          </cell>
          <cell r="BK213">
            <v>0</v>
          </cell>
          <cell r="BL213">
            <v>0</v>
          </cell>
          <cell r="BM213">
            <v>4071675.6091420259</v>
          </cell>
          <cell r="BN213">
            <v>28.653593308529388</v>
          </cell>
          <cell r="BO213">
            <v>0</v>
          </cell>
          <cell r="BP213">
            <v>0</v>
          </cell>
          <cell r="BY213">
            <v>1996.8</v>
          </cell>
          <cell r="CF213">
            <v>6367.1383066401131</v>
          </cell>
          <cell r="CG213">
            <v>2142.25</v>
          </cell>
          <cell r="CJ213">
            <v>0</v>
          </cell>
          <cell r="CK213">
            <v>0</v>
          </cell>
          <cell r="CL213">
            <v>0</v>
          </cell>
          <cell r="CM213">
            <v>117176.80639621825</v>
          </cell>
          <cell r="CN213">
            <v>335.16</v>
          </cell>
          <cell r="CO213">
            <v>669.09</v>
          </cell>
          <cell r="CX213">
            <v>0</v>
          </cell>
          <cell r="CY213">
            <v>0</v>
          </cell>
          <cell r="DB213">
            <v>0</v>
          </cell>
          <cell r="DC213">
            <v>0</v>
          </cell>
          <cell r="DJ213" t="str">
            <v>НКРКП</v>
          </cell>
          <cell r="DL213">
            <v>40816</v>
          </cell>
          <cell r="DM213">
            <v>121</v>
          </cell>
          <cell r="DO213" t="str">
            <v>без приладів обліку</v>
          </cell>
          <cell r="DT213">
            <v>742.42</v>
          </cell>
        </row>
        <row r="214">
          <cell r="W214">
            <v>638.54999999999995</v>
          </cell>
          <cell r="AF214">
            <v>40050</v>
          </cell>
          <cell r="AG214" t="str">
            <v>6/1/3-340</v>
          </cell>
          <cell r="AH214">
            <v>422.8579181469774</v>
          </cell>
          <cell r="AM214">
            <v>36635</v>
          </cell>
          <cell r="AO214">
            <v>23393279.25</v>
          </cell>
          <cell r="AQ214">
            <v>15491399.831314517</v>
          </cell>
          <cell r="AU214">
            <v>0</v>
          </cell>
          <cell r="AW214">
            <v>10125021.568243489</v>
          </cell>
          <cell r="AY214">
            <v>3516548.027024216</v>
          </cell>
          <cell r="AZ214">
            <v>95.988754661504458</v>
          </cell>
          <cell r="BA214">
            <v>0</v>
          </cell>
          <cell r="BB214">
            <v>0</v>
          </cell>
          <cell r="BC214">
            <v>0</v>
          </cell>
          <cell r="BD214">
            <v>0</v>
          </cell>
          <cell r="BG214">
            <v>0</v>
          </cell>
          <cell r="BH214">
            <v>0</v>
          </cell>
          <cell r="BI214">
            <v>434655.6690071894</v>
          </cell>
          <cell r="BJ214">
            <v>11.864492125213305</v>
          </cell>
          <cell r="BK214">
            <v>0</v>
          </cell>
          <cell r="BL214">
            <v>0</v>
          </cell>
          <cell r="BM214">
            <v>1049724.3908579741</v>
          </cell>
          <cell r="BN214">
            <v>28.653593308529388</v>
          </cell>
          <cell r="BO214">
            <v>0</v>
          </cell>
          <cell r="BP214">
            <v>0</v>
          </cell>
          <cell r="BY214">
            <v>1996.8</v>
          </cell>
          <cell r="CF214">
            <v>1641.5208435169639</v>
          </cell>
          <cell r="CG214">
            <v>2142.25</v>
          </cell>
          <cell r="CJ214">
            <v>0</v>
          </cell>
          <cell r="CK214">
            <v>0</v>
          </cell>
          <cell r="CL214">
            <v>0</v>
          </cell>
          <cell r="CM214">
            <v>30209.516554014466</v>
          </cell>
          <cell r="CN214">
            <v>335.16</v>
          </cell>
          <cell r="CO214">
            <v>669.09</v>
          </cell>
          <cell r="CX214">
            <v>0</v>
          </cell>
          <cell r="CY214">
            <v>0</v>
          </cell>
          <cell r="DB214">
            <v>0</v>
          </cell>
          <cell r="DC214">
            <v>0</v>
          </cell>
          <cell r="DJ214" t="str">
            <v>НКРКП</v>
          </cell>
          <cell r="DL214">
            <v>40816</v>
          </cell>
          <cell r="DM214">
            <v>121</v>
          </cell>
          <cell r="DO214" t="str">
            <v>без приладів обліку</v>
          </cell>
          <cell r="DT214">
            <v>893.52</v>
          </cell>
        </row>
        <row r="215">
          <cell r="W215">
            <v>214.77</v>
          </cell>
          <cell r="AF215">
            <v>40050</v>
          </cell>
          <cell r="AG215" t="str">
            <v>6/1/3-341</v>
          </cell>
          <cell r="AH215">
            <v>205.12178872621504</v>
          </cell>
          <cell r="AM215">
            <v>61541</v>
          </cell>
          <cell r="AO215">
            <v>13217160.57</v>
          </cell>
          <cell r="AQ215">
            <v>12623400</v>
          </cell>
          <cell r="AU215">
            <v>0</v>
          </cell>
          <cell r="AW215">
            <v>5944329.2799999993</v>
          </cell>
          <cell r="AY215">
            <v>3125314</v>
          </cell>
          <cell r="AZ215">
            <v>50.784257649371966</v>
          </cell>
          <cell r="BA215">
            <v>0</v>
          </cell>
          <cell r="BB215">
            <v>0</v>
          </cell>
          <cell r="BC215">
            <v>0</v>
          </cell>
          <cell r="BD215">
            <v>0</v>
          </cell>
          <cell r="BG215">
            <v>0</v>
          </cell>
          <cell r="BH215">
            <v>0</v>
          </cell>
          <cell r="BI215">
            <v>727240</v>
          </cell>
          <cell r="BJ215">
            <v>11.817162542045141</v>
          </cell>
          <cell r="BK215">
            <v>0</v>
          </cell>
          <cell r="BL215">
            <v>0</v>
          </cell>
          <cell r="BM215">
            <v>1763180</v>
          </cell>
          <cell r="BN215">
            <v>28.650493167156856</v>
          </cell>
          <cell r="BO215">
            <v>0</v>
          </cell>
          <cell r="BP215">
            <v>0</v>
          </cell>
          <cell r="BY215">
            <v>1996.8</v>
          </cell>
          <cell r="CF215">
            <v>4297.0274432161905</v>
          </cell>
          <cell r="CG215">
            <v>727.32</v>
          </cell>
          <cell r="CJ215">
            <v>0</v>
          </cell>
          <cell r="CK215">
            <v>0</v>
          </cell>
          <cell r="CL215">
            <v>0</v>
          </cell>
          <cell r="CM215">
            <v>39584</v>
          </cell>
          <cell r="CN215">
            <v>150.16999999999999</v>
          </cell>
          <cell r="CO215">
            <v>227.44</v>
          </cell>
          <cell r="CX215">
            <v>0</v>
          </cell>
          <cell r="CY215">
            <v>0</v>
          </cell>
          <cell r="DB215">
            <v>0</v>
          </cell>
          <cell r="DC215">
            <v>0</v>
          </cell>
          <cell r="DJ215" t="str">
            <v>НКРЕ</v>
          </cell>
          <cell r="DL215">
            <v>40526</v>
          </cell>
          <cell r="DM215">
            <v>1857</v>
          </cell>
          <cell r="DO215" t="str">
            <v>тариф на теплову енергію для споживачів з приладами обліку</v>
          </cell>
          <cell r="DT215">
            <v>236.24</v>
          </cell>
        </row>
        <row r="216">
          <cell r="W216">
            <v>494.5</v>
          </cell>
          <cell r="AF216">
            <v>40050</v>
          </cell>
          <cell r="AG216" t="str">
            <v>6/1/3-341</v>
          </cell>
          <cell r="AH216">
            <v>429.79922408178288</v>
          </cell>
          <cell r="AM216">
            <v>18.007999999999999</v>
          </cell>
          <cell r="AO216">
            <v>8904.9560000000001</v>
          </cell>
          <cell r="AQ216">
            <v>7739.8244272647462</v>
          </cell>
          <cell r="AU216">
            <v>0</v>
          </cell>
          <cell r="AW216">
            <v>4977.9373703735373</v>
          </cell>
          <cell r="AY216">
            <v>1727.5005097272954</v>
          </cell>
          <cell r="AZ216">
            <v>95.929615155891568</v>
          </cell>
          <cell r="BA216">
            <v>0</v>
          </cell>
          <cell r="BB216">
            <v>0</v>
          </cell>
          <cell r="BC216">
            <v>0</v>
          </cell>
          <cell r="BD216">
            <v>0</v>
          </cell>
          <cell r="BG216">
            <v>0</v>
          </cell>
          <cell r="BH216">
            <v>0</v>
          </cell>
          <cell r="BI216">
            <v>215.13677682439891</v>
          </cell>
          <cell r="BJ216">
            <v>11.946733497578794</v>
          </cell>
          <cell r="BK216">
            <v>0</v>
          </cell>
          <cell r="BL216">
            <v>0</v>
          </cell>
          <cell r="BM216">
            <v>797.75904057995638</v>
          </cell>
          <cell r="BN216">
            <v>44.300257695466257</v>
          </cell>
          <cell r="BO216">
            <v>0</v>
          </cell>
          <cell r="BP216">
            <v>0</v>
          </cell>
          <cell r="BY216">
            <v>1996.8</v>
          </cell>
          <cell r="CF216">
            <v>0.8063953832313201</v>
          </cell>
          <cell r="CG216">
            <v>2142.25</v>
          </cell>
          <cell r="CJ216">
            <v>0</v>
          </cell>
          <cell r="CK216">
            <v>0</v>
          </cell>
          <cell r="CL216">
            <v>0</v>
          </cell>
          <cell r="CM216">
            <v>14.852420844890611</v>
          </cell>
          <cell r="CN216">
            <v>335.16</v>
          </cell>
          <cell r="CO216">
            <v>669.09</v>
          </cell>
          <cell r="CX216">
            <v>0</v>
          </cell>
          <cell r="CY216">
            <v>0</v>
          </cell>
          <cell r="DB216">
            <v>0</v>
          </cell>
          <cell r="DC216">
            <v>0</v>
          </cell>
          <cell r="DJ216" t="str">
            <v>НКРКП</v>
          </cell>
          <cell r="DL216">
            <v>40816</v>
          </cell>
          <cell r="DM216">
            <v>121</v>
          </cell>
          <cell r="DO216" t="str">
            <v>з приладами обліку</v>
          </cell>
          <cell r="DT216">
            <v>751.05</v>
          </cell>
        </row>
        <row r="217">
          <cell r="W217">
            <v>644.70000000000005</v>
          </cell>
          <cell r="AF217">
            <v>40050</v>
          </cell>
          <cell r="AG217" t="str">
            <v>6/1/3-341</v>
          </cell>
          <cell r="AH217">
            <v>429.79922408178288</v>
          </cell>
          <cell r="AM217">
            <v>547</v>
          </cell>
          <cell r="AO217">
            <v>352650.9</v>
          </cell>
          <cell r="AQ217">
            <v>235100.17557273523</v>
          </cell>
          <cell r="AU217">
            <v>0</v>
          </cell>
          <cell r="AW217">
            <v>151206.78262962712</v>
          </cell>
          <cell r="AY217">
            <v>52473.499490272698</v>
          </cell>
          <cell r="AZ217">
            <v>95.929615155891582</v>
          </cell>
          <cell r="BA217">
            <v>0</v>
          </cell>
          <cell r="BB217">
            <v>0</v>
          </cell>
          <cell r="BC217">
            <v>0</v>
          </cell>
          <cell r="BD217">
            <v>0</v>
          </cell>
          <cell r="BG217">
            <v>0</v>
          </cell>
          <cell r="BH217">
            <v>0</v>
          </cell>
          <cell r="BI217">
            <v>6534.8632231756001</v>
          </cell>
          <cell r="BJ217">
            <v>11.946733497578794</v>
          </cell>
          <cell r="BK217">
            <v>0</v>
          </cell>
          <cell r="BL217">
            <v>0</v>
          </cell>
          <cell r="BM217">
            <v>24232.240959420044</v>
          </cell>
          <cell r="BN217">
            <v>44.300257695466257</v>
          </cell>
          <cell r="BO217">
            <v>0</v>
          </cell>
          <cell r="BP217">
            <v>0</v>
          </cell>
          <cell r="BY217">
            <v>1996.8</v>
          </cell>
          <cell r="CF217">
            <v>24.494573224540879</v>
          </cell>
          <cell r="CG217">
            <v>2142.25</v>
          </cell>
          <cell r="CJ217">
            <v>0</v>
          </cell>
          <cell r="CK217">
            <v>0</v>
          </cell>
          <cell r="CL217">
            <v>0</v>
          </cell>
          <cell r="CM217">
            <v>451.14805653904733</v>
          </cell>
          <cell r="CN217">
            <v>335.16</v>
          </cell>
          <cell r="CO217">
            <v>669.09</v>
          </cell>
          <cell r="CX217">
            <v>0</v>
          </cell>
          <cell r="CY217">
            <v>0</v>
          </cell>
          <cell r="DB217">
            <v>0</v>
          </cell>
          <cell r="DC217">
            <v>0</v>
          </cell>
          <cell r="DJ217" t="str">
            <v>НКРКП</v>
          </cell>
          <cell r="DL217">
            <v>40816</v>
          </cell>
          <cell r="DM217">
            <v>121</v>
          </cell>
          <cell r="DO217" t="str">
            <v>з приладами обліку</v>
          </cell>
          <cell r="DT217">
            <v>901.25</v>
          </cell>
        </row>
        <row r="218">
          <cell r="W218">
            <v>206.68</v>
          </cell>
          <cell r="AF218">
            <v>40448</v>
          </cell>
          <cell r="AG218" t="str">
            <v>6/1/1-2956/1/1-296</v>
          </cell>
          <cell r="AH218">
            <v>263.61155096403098</v>
          </cell>
          <cell r="AM218">
            <v>52851</v>
          </cell>
          <cell r="AO218">
            <v>10923244.68</v>
          </cell>
          <cell r="AQ218">
            <v>13932134.08</v>
          </cell>
          <cell r="AU218">
            <v>0</v>
          </cell>
          <cell r="AW218">
            <v>10443968.08</v>
          </cell>
          <cell r="AY218">
            <v>0</v>
          </cell>
          <cell r="AZ218">
            <v>0</v>
          </cell>
          <cell r="BA218">
            <v>0</v>
          </cell>
          <cell r="BB218">
            <v>0</v>
          </cell>
          <cell r="BC218">
            <v>0</v>
          </cell>
          <cell r="BD218">
            <v>0</v>
          </cell>
          <cell r="BG218">
            <v>0</v>
          </cell>
          <cell r="BH218">
            <v>0</v>
          </cell>
          <cell r="BI218">
            <v>30144.433700000001</v>
          </cell>
          <cell r="BJ218">
            <v>0.57036638284989882</v>
          </cell>
          <cell r="BK218">
            <v>0</v>
          </cell>
          <cell r="BL218">
            <v>0</v>
          </cell>
          <cell r="BM218">
            <v>418276.99140000006</v>
          </cell>
          <cell r="BN218">
            <v>7.9142682522563446</v>
          </cell>
          <cell r="BO218">
            <v>0</v>
          </cell>
          <cell r="BP218">
            <v>0</v>
          </cell>
          <cell r="BY218">
            <v>2748</v>
          </cell>
          <cell r="CF218">
            <v>0</v>
          </cell>
          <cell r="CG218">
            <v>0</v>
          </cell>
          <cell r="CJ218">
            <v>0</v>
          </cell>
          <cell r="CK218">
            <v>0</v>
          </cell>
          <cell r="CL218">
            <v>0</v>
          </cell>
          <cell r="CM218">
            <v>60749</v>
          </cell>
          <cell r="CN218">
            <v>171.92</v>
          </cell>
          <cell r="CO218">
            <v>181.85</v>
          </cell>
          <cell r="CX218">
            <v>0</v>
          </cell>
          <cell r="CY218">
            <v>0</v>
          </cell>
          <cell r="DB218">
            <v>0</v>
          </cell>
          <cell r="DC218">
            <v>0</v>
          </cell>
          <cell r="DJ218" t="str">
            <v>МОС</v>
          </cell>
          <cell r="DL218">
            <v>41228</v>
          </cell>
          <cell r="DM218">
            <v>471</v>
          </cell>
          <cell r="DO218" t="str">
            <v>послуга з централізованого опалення</v>
          </cell>
          <cell r="DT218">
            <v>206.68</v>
          </cell>
        </row>
        <row r="219">
          <cell r="W219">
            <v>508.27</v>
          </cell>
          <cell r="AF219">
            <v>40448</v>
          </cell>
          <cell r="AG219" t="str">
            <v>6/1/1-2956/1/1-296</v>
          </cell>
          <cell r="AH219">
            <v>490.1023559496652</v>
          </cell>
          <cell r="AM219">
            <v>13589</v>
          </cell>
          <cell r="AO219">
            <v>6906881.0299999993</v>
          </cell>
          <cell r="AQ219">
            <v>6660000.915</v>
          </cell>
          <cell r="AU219">
            <v>0</v>
          </cell>
          <cell r="AW219">
            <v>5763126.915</v>
          </cell>
          <cell r="AY219">
            <v>0</v>
          </cell>
          <cell r="AZ219">
            <v>0</v>
          </cell>
          <cell r="BA219">
            <v>0</v>
          </cell>
          <cell r="BB219">
            <v>0</v>
          </cell>
          <cell r="BC219">
            <v>0</v>
          </cell>
          <cell r="BD219">
            <v>0</v>
          </cell>
          <cell r="BG219">
            <v>0</v>
          </cell>
          <cell r="BH219">
            <v>0</v>
          </cell>
          <cell r="BI219">
            <v>7750.7088000000003</v>
          </cell>
          <cell r="BJ219">
            <v>0.57036638457575983</v>
          </cell>
          <cell r="BK219">
            <v>0</v>
          </cell>
          <cell r="BL219">
            <v>0</v>
          </cell>
          <cell r="BM219">
            <v>107546.99130000001</v>
          </cell>
          <cell r="BN219">
            <v>7.9142682537346394</v>
          </cell>
          <cell r="BO219">
            <v>0</v>
          </cell>
          <cell r="BP219">
            <v>0</v>
          </cell>
          <cell r="BY219">
            <v>2748</v>
          </cell>
          <cell r="CF219">
            <v>0</v>
          </cell>
          <cell r="CG219">
            <v>0</v>
          </cell>
          <cell r="CJ219">
            <v>0</v>
          </cell>
          <cell r="CK219">
            <v>0</v>
          </cell>
          <cell r="CL219">
            <v>0</v>
          </cell>
          <cell r="CM219">
            <v>15619.5</v>
          </cell>
          <cell r="CN219">
            <v>368.97</v>
          </cell>
          <cell r="CO219">
            <v>647.03</v>
          </cell>
          <cell r="CX219">
            <v>0</v>
          </cell>
          <cell r="CY219">
            <v>0</v>
          </cell>
          <cell r="DB219">
            <v>0</v>
          </cell>
          <cell r="DC219">
            <v>0</v>
          </cell>
          <cell r="DJ219" t="str">
            <v>МОС</v>
          </cell>
          <cell r="DL219">
            <v>41228</v>
          </cell>
          <cell r="DM219">
            <v>471</v>
          </cell>
          <cell r="DT219">
            <v>778.85</v>
          </cell>
        </row>
        <row r="220">
          <cell r="W220">
            <v>550.66999999999996</v>
          </cell>
          <cell r="AF220">
            <v>40448</v>
          </cell>
          <cell r="AG220" t="str">
            <v>6/1/1-2956/1/1-296</v>
          </cell>
          <cell r="AH220">
            <v>490.09760433070875</v>
          </cell>
          <cell r="AM220">
            <v>2286</v>
          </cell>
          <cell r="AO220">
            <v>1258831.6199999999</v>
          </cell>
          <cell r="AQ220">
            <v>1120363.1235000002</v>
          </cell>
          <cell r="AU220">
            <v>0</v>
          </cell>
          <cell r="AW220">
            <v>969487.1235000001</v>
          </cell>
          <cell r="AY220">
            <v>0</v>
          </cell>
          <cell r="AZ220">
            <v>0</v>
          </cell>
          <cell r="BA220">
            <v>0</v>
          </cell>
          <cell r="BB220">
            <v>0</v>
          </cell>
          <cell r="BC220">
            <v>0</v>
          </cell>
          <cell r="BD220">
            <v>0</v>
          </cell>
          <cell r="BG220">
            <v>0</v>
          </cell>
          <cell r="BH220">
            <v>0</v>
          </cell>
          <cell r="BI220">
            <v>1303.8576</v>
          </cell>
          <cell r="BJ220">
            <v>0.57036640419947504</v>
          </cell>
          <cell r="BK220">
            <v>0</v>
          </cell>
          <cell r="BL220">
            <v>0</v>
          </cell>
          <cell r="BM220">
            <v>18092.0173</v>
          </cell>
          <cell r="BN220">
            <v>7.914268285214348</v>
          </cell>
          <cell r="BO220">
            <v>0</v>
          </cell>
          <cell r="BP220">
            <v>0</v>
          </cell>
          <cell r="BY220">
            <v>2748</v>
          </cell>
          <cell r="CF220">
            <v>0</v>
          </cell>
          <cell r="CG220">
            <v>0</v>
          </cell>
          <cell r="CJ220">
            <v>0</v>
          </cell>
          <cell r="CK220">
            <v>0</v>
          </cell>
          <cell r="CL220">
            <v>0</v>
          </cell>
          <cell r="CM220">
            <v>2627.55</v>
          </cell>
          <cell r="CN220">
            <v>368.97</v>
          </cell>
          <cell r="CO220">
            <v>647.03</v>
          </cell>
          <cell r="CX220">
            <v>0</v>
          </cell>
          <cell r="CY220">
            <v>0</v>
          </cell>
          <cell r="DB220">
            <v>0</v>
          </cell>
          <cell r="DC220">
            <v>0</v>
          </cell>
          <cell r="DJ220" t="str">
            <v>МОС</v>
          </cell>
          <cell r="DL220">
            <v>41228</v>
          </cell>
          <cell r="DM220">
            <v>471</v>
          </cell>
          <cell r="DT220">
            <v>778.85</v>
          </cell>
        </row>
        <row r="221">
          <cell r="W221">
            <v>325.55720688054345</v>
          </cell>
          <cell r="AF221">
            <v>40429</v>
          </cell>
          <cell r="AG221">
            <v>431</v>
          </cell>
          <cell r="AH221">
            <v>414.03069500806566</v>
          </cell>
          <cell r="AM221">
            <v>35477.43</v>
          </cell>
          <cell r="AO221">
            <v>11549933.018099999</v>
          </cell>
          <cell r="AQ221">
            <v>14688744.999999998</v>
          </cell>
          <cell r="AU221">
            <v>0</v>
          </cell>
          <cell r="AW221">
            <v>0</v>
          </cell>
          <cell r="AY221">
            <v>5844083.3299999991</v>
          </cell>
          <cell r="AZ221">
            <v>164.72679475373496</v>
          </cell>
          <cell r="BA221">
            <v>0</v>
          </cell>
          <cell r="BB221">
            <v>0</v>
          </cell>
          <cell r="BC221">
            <v>0</v>
          </cell>
          <cell r="BD221">
            <v>0</v>
          </cell>
          <cell r="BG221">
            <v>0</v>
          </cell>
          <cell r="BH221">
            <v>0</v>
          </cell>
          <cell r="BI221">
            <v>1212747.9999999998</v>
          </cell>
          <cell r="BJ221">
            <v>34.183648590103616</v>
          </cell>
          <cell r="BK221">
            <v>0</v>
          </cell>
          <cell r="BL221">
            <v>0</v>
          </cell>
          <cell r="BM221">
            <v>4665122.7389464229</v>
          </cell>
          <cell r="BN221">
            <v>131.49550965068278</v>
          </cell>
          <cell r="BO221">
            <v>0</v>
          </cell>
          <cell r="BP221">
            <v>0</v>
          </cell>
          <cell r="BY221">
            <v>3388.2712962962964</v>
          </cell>
          <cell r="CF221">
            <v>5356.6299999999992</v>
          </cell>
          <cell r="CG221">
            <v>1091</v>
          </cell>
          <cell r="CJ221">
            <v>0</v>
          </cell>
          <cell r="CK221">
            <v>0</v>
          </cell>
          <cell r="CL221">
            <v>0</v>
          </cell>
          <cell r="CM221">
            <v>0</v>
          </cell>
          <cell r="CN221">
            <v>0</v>
          </cell>
          <cell r="CO221">
            <v>0</v>
          </cell>
          <cell r="CX221">
            <v>0</v>
          </cell>
          <cell r="CY221">
            <v>0</v>
          </cell>
          <cell r="DB221">
            <v>0</v>
          </cell>
          <cell r="DC221">
            <v>0</v>
          </cell>
          <cell r="DJ221" t="str">
            <v>МОС</v>
          </cell>
          <cell r="DL221" t="str">
            <v>23.12.2010;  23.12.2010; 01.02.2011</v>
          </cell>
          <cell r="DM221" t="str">
            <v>2345, 324, 9</v>
          </cell>
          <cell r="DO221" t="str">
            <v>Тариф на теплову енергію (за наявності приладів обліку)</v>
          </cell>
          <cell r="DT221">
            <v>325.55720688054345</v>
          </cell>
        </row>
        <row r="222">
          <cell r="W222">
            <v>696.48</v>
          </cell>
          <cell r="AF222">
            <v>40429</v>
          </cell>
          <cell r="AG222">
            <v>432</v>
          </cell>
          <cell r="AH222">
            <v>633.15974263847852</v>
          </cell>
          <cell r="AM222">
            <v>1782.92</v>
          </cell>
          <cell r="AO222">
            <v>1241768.1216000002</v>
          </cell>
          <cell r="AQ222">
            <v>1128873.1683449962</v>
          </cell>
          <cell r="AU222">
            <v>0</v>
          </cell>
          <cell r="AW222">
            <v>0</v>
          </cell>
          <cell r="AY222">
            <v>672565.2352272002</v>
          </cell>
          <cell r="AZ222">
            <v>377.22681624929902</v>
          </cell>
          <cell r="BA222">
            <v>0</v>
          </cell>
          <cell r="BB222">
            <v>0</v>
          </cell>
          <cell r="BC222">
            <v>0</v>
          </cell>
          <cell r="BD222">
            <v>0</v>
          </cell>
          <cell r="BG222">
            <v>0</v>
          </cell>
          <cell r="BH222">
            <v>0</v>
          </cell>
          <cell r="BI222">
            <v>61472.881891107696</v>
          </cell>
          <cell r="BJ222">
            <v>34.478766232420803</v>
          </cell>
          <cell r="BK222">
            <v>0</v>
          </cell>
          <cell r="BL222">
            <v>0</v>
          </cell>
          <cell r="BM222">
            <v>245971.8965124879</v>
          </cell>
          <cell r="BN222">
            <v>137.96014207731579</v>
          </cell>
          <cell r="BO222">
            <v>0</v>
          </cell>
          <cell r="BP222">
            <v>0</v>
          </cell>
          <cell r="BY222">
            <v>3388.2712962962964</v>
          </cell>
          <cell r="CF222">
            <v>272.85257865392271</v>
          </cell>
          <cell r="CG222">
            <v>2464.94</v>
          </cell>
          <cell r="CJ222">
            <v>0</v>
          </cell>
          <cell r="CK222">
            <v>0</v>
          </cell>
          <cell r="CL222">
            <v>0</v>
          </cell>
          <cell r="CM222">
            <v>0</v>
          </cell>
          <cell r="CN222">
            <v>0</v>
          </cell>
          <cell r="CO222">
            <v>0</v>
          </cell>
          <cell r="CX222">
            <v>0</v>
          </cell>
          <cell r="CY222">
            <v>0</v>
          </cell>
          <cell r="DB222">
            <v>0</v>
          </cell>
          <cell r="DC222">
            <v>0</v>
          </cell>
          <cell r="DJ222" t="str">
            <v>НКРКП</v>
          </cell>
          <cell r="DL222">
            <v>40836</v>
          </cell>
          <cell r="DM222">
            <v>213</v>
          </cell>
          <cell r="DT222">
            <v>893.44</v>
          </cell>
        </row>
        <row r="223">
          <cell r="W223">
            <v>696.48</v>
          </cell>
          <cell r="AF223">
            <v>40429</v>
          </cell>
          <cell r="AG223">
            <v>432</v>
          </cell>
          <cell r="AH223">
            <v>633.15539463804498</v>
          </cell>
          <cell r="AM223">
            <v>502.05500000000001</v>
          </cell>
          <cell r="AO223">
            <v>349671.26640000002</v>
          </cell>
          <cell r="AQ223">
            <v>317878.83165500365</v>
          </cell>
          <cell r="AU223">
            <v>0</v>
          </cell>
          <cell r="AW223">
            <v>0</v>
          </cell>
          <cell r="AY223">
            <v>189387.30867279967</v>
          </cell>
          <cell r="AZ223">
            <v>377.2242257776532</v>
          </cell>
          <cell r="BA223">
            <v>0</v>
          </cell>
          <cell r="BB223">
            <v>0</v>
          </cell>
          <cell r="BC223">
            <v>0</v>
          </cell>
          <cell r="BD223">
            <v>0</v>
          </cell>
          <cell r="BG223">
            <v>0</v>
          </cell>
          <cell r="BH223">
            <v>0</v>
          </cell>
          <cell r="BI223">
            <v>17310.1181088923</v>
          </cell>
          <cell r="BJ223">
            <v>34.478529461697029</v>
          </cell>
          <cell r="BK223">
            <v>0</v>
          </cell>
          <cell r="BL223">
            <v>0</v>
          </cell>
          <cell r="BM223">
            <v>69263.103487512082</v>
          </cell>
          <cell r="BN223">
            <v>137.95919468486935</v>
          </cell>
          <cell r="BO223">
            <v>0</v>
          </cell>
          <cell r="BP223">
            <v>0</v>
          </cell>
          <cell r="BY223">
            <v>3388.2712962962964</v>
          </cell>
          <cell r="CF223">
            <v>76.832421346077254</v>
          </cell>
          <cell r="CG223">
            <v>2464.94</v>
          </cell>
          <cell r="CJ223">
            <v>0</v>
          </cell>
          <cell r="CK223">
            <v>0</v>
          </cell>
          <cell r="CL223">
            <v>0</v>
          </cell>
          <cell r="CM223">
            <v>0</v>
          </cell>
          <cell r="CN223">
            <v>0</v>
          </cell>
          <cell r="CO223">
            <v>0</v>
          </cell>
          <cell r="CX223">
            <v>0</v>
          </cell>
          <cell r="CY223">
            <v>0</v>
          </cell>
          <cell r="DB223">
            <v>0</v>
          </cell>
          <cell r="DC223">
            <v>0</v>
          </cell>
          <cell r="DJ223" t="str">
            <v>НКРКП</v>
          </cell>
          <cell r="DL223">
            <v>40836</v>
          </cell>
          <cell r="DM223">
            <v>213</v>
          </cell>
          <cell r="DT223">
            <v>893.44</v>
          </cell>
        </row>
        <row r="224">
          <cell r="W224">
            <v>385.24</v>
          </cell>
          <cell r="AF224">
            <v>40443</v>
          </cell>
          <cell r="AG224">
            <v>942</v>
          </cell>
          <cell r="AH224">
            <v>363.29630688255804</v>
          </cell>
          <cell r="AM224">
            <v>31473.356</v>
          </cell>
          <cell r="AO224">
            <v>12124795.665440001</v>
          </cell>
          <cell r="AQ224">
            <v>11434154</v>
          </cell>
          <cell r="AU224">
            <v>0</v>
          </cell>
          <cell r="AW224">
            <v>0</v>
          </cell>
          <cell r="AY224">
            <v>5974554</v>
          </cell>
          <cell r="AZ224">
            <v>189.82894610921059</v>
          </cell>
          <cell r="BA224">
            <v>0</v>
          </cell>
          <cell r="BB224">
            <v>0</v>
          </cell>
          <cell r="BC224">
            <v>0</v>
          </cell>
          <cell r="BD224">
            <v>0</v>
          </cell>
          <cell r="BG224">
            <v>0</v>
          </cell>
          <cell r="BH224">
            <v>0</v>
          </cell>
          <cell r="BI224">
            <v>824002</v>
          </cell>
          <cell r="BJ224">
            <v>26.180938569118592</v>
          </cell>
          <cell r="BK224">
            <v>0</v>
          </cell>
          <cell r="BL224">
            <v>0</v>
          </cell>
          <cell r="BM224">
            <v>3627246</v>
          </cell>
          <cell r="BN224">
            <v>115.24814830677732</v>
          </cell>
          <cell r="BO224">
            <v>0</v>
          </cell>
          <cell r="BP224">
            <v>0</v>
          </cell>
          <cell r="BY224">
            <v>2607.52</v>
          </cell>
          <cell r="CF224">
            <v>5476.2179999999998</v>
          </cell>
          <cell r="CG224">
            <v>1091.00002958246</v>
          </cell>
          <cell r="CJ224">
            <v>0</v>
          </cell>
          <cell r="CK224">
            <v>0</v>
          </cell>
          <cell r="CL224">
            <v>0</v>
          </cell>
          <cell r="CM224">
            <v>0</v>
          </cell>
          <cell r="CN224">
            <v>0</v>
          </cell>
          <cell r="CO224">
            <v>0</v>
          </cell>
          <cell r="CX224">
            <v>0</v>
          </cell>
          <cell r="CY224">
            <v>0</v>
          </cell>
          <cell r="DB224">
            <v>0</v>
          </cell>
          <cell r="DC224">
            <v>0</v>
          </cell>
          <cell r="DJ224" t="str">
            <v>МОС</v>
          </cell>
          <cell r="DL224">
            <v>40463</v>
          </cell>
          <cell r="DM224">
            <v>202</v>
          </cell>
          <cell r="DO224" t="str">
            <v>на теплову енергію</v>
          </cell>
          <cell r="DT224">
            <v>385.24</v>
          </cell>
        </row>
        <row r="225">
          <cell r="W225">
            <v>616.66999999999996</v>
          </cell>
          <cell r="AF225">
            <v>40443</v>
          </cell>
          <cell r="AG225">
            <v>943</v>
          </cell>
          <cell r="AH225">
            <v>602.35509849594177</v>
          </cell>
          <cell r="AM225">
            <v>5706.4279999999999</v>
          </cell>
          <cell r="AO225">
            <v>3518982.9547599996</v>
          </cell>
          <cell r="AQ225">
            <v>3437296</v>
          </cell>
          <cell r="AU225">
            <v>0</v>
          </cell>
          <cell r="AW225">
            <v>0</v>
          </cell>
          <cell r="AY225">
            <v>2447430</v>
          </cell>
          <cell r="AZ225">
            <v>428.89001666191183</v>
          </cell>
          <cell r="BA225">
            <v>0</v>
          </cell>
          <cell r="BB225">
            <v>0</v>
          </cell>
          <cell r="BC225">
            <v>0</v>
          </cell>
          <cell r="BD225">
            <v>0</v>
          </cell>
          <cell r="BG225">
            <v>0</v>
          </cell>
          <cell r="BH225">
            <v>0</v>
          </cell>
          <cell r="BI225">
            <v>149400</v>
          </cell>
          <cell r="BJ225">
            <v>26.181001495155989</v>
          </cell>
          <cell r="BK225">
            <v>0</v>
          </cell>
          <cell r="BL225">
            <v>0</v>
          </cell>
          <cell r="BM225">
            <v>657645</v>
          </cell>
          <cell r="BN225">
            <v>115.24635025623735</v>
          </cell>
          <cell r="BO225">
            <v>0</v>
          </cell>
          <cell r="BP225">
            <v>0</v>
          </cell>
          <cell r="BY225">
            <v>2607.52</v>
          </cell>
          <cell r="CF225">
            <v>992.89599999999996</v>
          </cell>
          <cell r="CG225">
            <v>2464.9409404408921</v>
          </cell>
          <cell r="CJ225">
            <v>0</v>
          </cell>
          <cell r="CK225">
            <v>0</v>
          </cell>
          <cell r="CL225">
            <v>0</v>
          </cell>
          <cell r="CM225">
            <v>0</v>
          </cell>
          <cell r="CN225">
            <v>0</v>
          </cell>
          <cell r="CO225">
            <v>0</v>
          </cell>
          <cell r="CX225">
            <v>0</v>
          </cell>
          <cell r="CY225">
            <v>0</v>
          </cell>
          <cell r="DB225">
            <v>0</v>
          </cell>
          <cell r="DC225">
            <v>0</v>
          </cell>
          <cell r="DJ225" t="str">
            <v>НКРКП</v>
          </cell>
          <cell r="DL225">
            <v>40816</v>
          </cell>
          <cell r="DM225">
            <v>49</v>
          </cell>
          <cell r="DT225">
            <v>840.6</v>
          </cell>
        </row>
        <row r="226">
          <cell r="W226">
            <v>720.28</v>
          </cell>
          <cell r="AF226">
            <v>40443</v>
          </cell>
          <cell r="AG226">
            <v>944</v>
          </cell>
          <cell r="AH226">
            <v>602.33894416731141</v>
          </cell>
          <cell r="AM226">
            <v>3748.7</v>
          </cell>
          <cell r="AO226">
            <v>2700113.6359999999</v>
          </cell>
          <cell r="AQ226">
            <v>2257988</v>
          </cell>
          <cell r="AU226">
            <v>0</v>
          </cell>
          <cell r="AW226">
            <v>0</v>
          </cell>
          <cell r="AY226">
            <v>1607722</v>
          </cell>
          <cell r="AZ226">
            <v>428.87454317496736</v>
          </cell>
          <cell r="BA226">
            <v>0</v>
          </cell>
          <cell r="BB226">
            <v>0</v>
          </cell>
          <cell r="BC226">
            <v>0</v>
          </cell>
          <cell r="BD226">
            <v>0</v>
          </cell>
          <cell r="BG226">
            <v>0</v>
          </cell>
          <cell r="BH226">
            <v>0</v>
          </cell>
          <cell r="BI226">
            <v>98141</v>
          </cell>
          <cell r="BJ226">
            <v>26.180009069810868</v>
          </cell>
          <cell r="BK226">
            <v>0</v>
          </cell>
          <cell r="BL226">
            <v>0</v>
          </cell>
          <cell r="BM226">
            <v>432026</v>
          </cell>
          <cell r="BN226">
            <v>115.2468855870035</v>
          </cell>
          <cell r="BO226">
            <v>0</v>
          </cell>
          <cell r="BP226">
            <v>0</v>
          </cell>
          <cell r="BY226">
            <v>2607.52</v>
          </cell>
          <cell r="CF226">
            <v>652.23599999999999</v>
          </cell>
          <cell r="CG226">
            <v>2464.9390711337614</v>
          </cell>
          <cell r="CJ226">
            <v>0</v>
          </cell>
          <cell r="CK226">
            <v>0</v>
          </cell>
          <cell r="CL226">
            <v>0</v>
          </cell>
          <cell r="CM226">
            <v>0</v>
          </cell>
          <cell r="CN226">
            <v>0</v>
          </cell>
          <cell r="CO226">
            <v>0</v>
          </cell>
          <cell r="CX226">
            <v>0</v>
          </cell>
          <cell r="CY226">
            <v>0</v>
          </cell>
          <cell r="DB226">
            <v>0</v>
          </cell>
          <cell r="DC226">
            <v>0</v>
          </cell>
          <cell r="DJ226" t="str">
            <v>НКРКП</v>
          </cell>
          <cell r="DL226">
            <v>40816</v>
          </cell>
          <cell r="DM226">
            <v>49</v>
          </cell>
          <cell r="DT226">
            <v>944.2</v>
          </cell>
        </row>
        <row r="227">
          <cell r="W227">
            <v>415.39</v>
          </cell>
          <cell r="AF227">
            <v>40445</v>
          </cell>
          <cell r="AG227" t="str">
            <v>№ 2335,2337,2332</v>
          </cell>
          <cell r="AH227">
            <v>377.62724117987278</v>
          </cell>
          <cell r="AM227">
            <v>27664</v>
          </cell>
          <cell r="AO227">
            <v>11491348.959999999</v>
          </cell>
          <cell r="AQ227">
            <v>10446680</v>
          </cell>
          <cell r="AU227">
            <v>0</v>
          </cell>
          <cell r="AW227">
            <v>0</v>
          </cell>
          <cell r="AY227">
            <v>4848972.1928000003</v>
          </cell>
          <cell r="AZ227">
            <v>175.28094971081552</v>
          </cell>
          <cell r="BA227">
            <v>0</v>
          </cell>
          <cell r="BB227">
            <v>0</v>
          </cell>
          <cell r="BC227">
            <v>0</v>
          </cell>
          <cell r="BD227">
            <v>0</v>
          </cell>
          <cell r="BG227">
            <v>0</v>
          </cell>
          <cell r="BH227">
            <v>0</v>
          </cell>
          <cell r="BI227">
            <v>625786</v>
          </cell>
          <cell r="BJ227">
            <v>22.620951417004047</v>
          </cell>
          <cell r="BK227">
            <v>0</v>
          </cell>
          <cell r="BL227">
            <v>0</v>
          </cell>
          <cell r="BM227">
            <v>3553967</v>
          </cell>
          <cell r="BN227">
            <v>128.46902111046847</v>
          </cell>
          <cell r="BO227">
            <v>0</v>
          </cell>
          <cell r="BP227">
            <v>0</v>
          </cell>
          <cell r="BY227">
            <v>2806.3</v>
          </cell>
          <cell r="CF227">
            <v>4444.5208000000002</v>
          </cell>
          <cell r="CG227">
            <v>1091</v>
          </cell>
          <cell r="CJ227">
            <v>0</v>
          </cell>
          <cell r="CK227">
            <v>0</v>
          </cell>
          <cell r="CL227">
            <v>0</v>
          </cell>
          <cell r="CM227">
            <v>0</v>
          </cell>
          <cell r="CN227">
            <v>0</v>
          </cell>
          <cell r="CO227">
            <v>0</v>
          </cell>
          <cell r="CX227">
            <v>0</v>
          </cell>
          <cell r="CY227">
            <v>0</v>
          </cell>
          <cell r="DB227">
            <v>0</v>
          </cell>
          <cell r="DC227">
            <v>0</v>
          </cell>
          <cell r="DJ227" t="str">
            <v>МОС</v>
          </cell>
          <cell r="DL227">
            <v>40504</v>
          </cell>
          <cell r="DM227" t="str">
            <v>№ 374-УІ</v>
          </cell>
          <cell r="DO227" t="str">
            <v>на теплову енергію</v>
          </cell>
          <cell r="DT227">
            <v>415.39</v>
          </cell>
        </row>
        <row r="228">
          <cell r="W228">
            <v>659.71</v>
          </cell>
          <cell r="AF228">
            <v>40445</v>
          </cell>
          <cell r="AG228" t="str">
            <v>№ 2340, 2338, 2333</v>
          </cell>
          <cell r="AH228">
            <v>599.73274023968827</v>
          </cell>
          <cell r="AM228">
            <v>13601</v>
          </cell>
          <cell r="AO228">
            <v>8972715.7100000009</v>
          </cell>
          <cell r="AQ228">
            <v>8156965</v>
          </cell>
          <cell r="AU228">
            <v>0</v>
          </cell>
          <cell r="AW228">
            <v>0</v>
          </cell>
          <cell r="AY228">
            <v>5342407.4285200005</v>
          </cell>
          <cell r="AZ228">
            <v>392.79519362693924</v>
          </cell>
          <cell r="BA228">
            <v>0</v>
          </cell>
          <cell r="BB228">
            <v>0</v>
          </cell>
          <cell r="BC228">
            <v>0</v>
          </cell>
          <cell r="BD228">
            <v>0</v>
          </cell>
          <cell r="BG228">
            <v>0</v>
          </cell>
          <cell r="BH228">
            <v>0</v>
          </cell>
          <cell r="BI228">
            <v>232959</v>
          </cell>
          <cell r="BJ228">
            <v>17.128078817733989</v>
          </cell>
          <cell r="BK228">
            <v>0</v>
          </cell>
          <cell r="BL228">
            <v>0</v>
          </cell>
          <cell r="BM228">
            <v>1945850</v>
          </cell>
          <cell r="BN228">
            <v>143.06668627306814</v>
          </cell>
          <cell r="BO228">
            <v>0</v>
          </cell>
          <cell r="BP228">
            <v>0</v>
          </cell>
          <cell r="BY228">
            <v>3113.4</v>
          </cell>
          <cell r="CF228">
            <v>2167.3580000000002</v>
          </cell>
          <cell r="CG228">
            <v>2464.94</v>
          </cell>
          <cell r="CJ228">
            <v>0</v>
          </cell>
          <cell r="CK228">
            <v>0</v>
          </cell>
          <cell r="CL228">
            <v>0</v>
          </cell>
          <cell r="CM228">
            <v>0</v>
          </cell>
          <cell r="CN228">
            <v>0</v>
          </cell>
          <cell r="CO228">
            <v>0</v>
          </cell>
          <cell r="CX228">
            <v>0</v>
          </cell>
          <cell r="CY228">
            <v>0</v>
          </cell>
          <cell r="DB228">
            <v>0</v>
          </cell>
          <cell r="DC228">
            <v>0</v>
          </cell>
          <cell r="DJ228" t="str">
            <v>НКРКП</v>
          </cell>
          <cell r="DL228">
            <v>40836</v>
          </cell>
          <cell r="DM228">
            <v>215</v>
          </cell>
          <cell r="DT228">
            <v>864.8</v>
          </cell>
        </row>
        <row r="229">
          <cell r="W229">
            <v>667.84</v>
          </cell>
          <cell r="AF229">
            <v>40445</v>
          </cell>
          <cell r="AG229" t="str">
            <v>№ 2336, 2339, 2334</v>
          </cell>
          <cell r="AH229">
            <v>580.72700941346852</v>
          </cell>
          <cell r="AM229">
            <v>4143</v>
          </cell>
          <cell r="AO229">
            <v>2766861.12</v>
          </cell>
          <cell r="AQ229">
            <v>2405952</v>
          </cell>
          <cell r="AU229">
            <v>0</v>
          </cell>
          <cell r="AW229">
            <v>0</v>
          </cell>
          <cell r="AY229">
            <v>1627677.9233549999</v>
          </cell>
          <cell r="AZ229">
            <v>392.87422721578565</v>
          </cell>
          <cell r="BA229">
            <v>0</v>
          </cell>
          <cell r="BB229">
            <v>0</v>
          </cell>
          <cell r="BC229">
            <v>0</v>
          </cell>
          <cell r="BD229">
            <v>0</v>
          </cell>
          <cell r="BG229">
            <v>0</v>
          </cell>
          <cell r="BH229">
            <v>0</v>
          </cell>
          <cell r="BI229">
            <v>70032</v>
          </cell>
          <cell r="BJ229">
            <v>16.903692976104271</v>
          </cell>
          <cell r="BK229">
            <v>0</v>
          </cell>
          <cell r="BL229">
            <v>0</v>
          </cell>
          <cell r="BM229">
            <v>523901</v>
          </cell>
          <cell r="BN229">
            <v>126.45450156891141</v>
          </cell>
          <cell r="BO229">
            <v>0</v>
          </cell>
          <cell r="BP229">
            <v>0</v>
          </cell>
          <cell r="BY229">
            <v>2895.8</v>
          </cell>
          <cell r="CF229">
            <v>660.33299999999997</v>
          </cell>
          <cell r="CG229">
            <v>2464.9349999999999</v>
          </cell>
          <cell r="CJ229">
            <v>0</v>
          </cell>
          <cell r="CK229">
            <v>0</v>
          </cell>
          <cell r="CL229">
            <v>0</v>
          </cell>
          <cell r="CM229">
            <v>0</v>
          </cell>
          <cell r="CN229">
            <v>0</v>
          </cell>
          <cell r="CO229">
            <v>0</v>
          </cell>
          <cell r="CX229">
            <v>0</v>
          </cell>
          <cell r="CY229">
            <v>0</v>
          </cell>
          <cell r="DB229">
            <v>0</v>
          </cell>
          <cell r="DC229">
            <v>0</v>
          </cell>
          <cell r="DJ229" t="str">
            <v>НКРКП</v>
          </cell>
          <cell r="DL229">
            <v>40836</v>
          </cell>
          <cell r="DM229">
            <v>215</v>
          </cell>
          <cell r="DT229">
            <v>872.97</v>
          </cell>
        </row>
        <row r="230">
          <cell r="W230">
            <v>160.91999999999999</v>
          </cell>
          <cell r="AF230">
            <v>40171</v>
          </cell>
          <cell r="AG230">
            <v>218</v>
          </cell>
          <cell r="AH230">
            <v>146.2926337118316</v>
          </cell>
          <cell r="AM230">
            <v>1899.0840000000001</v>
          </cell>
          <cell r="AO230">
            <v>305600.59727999999</v>
          </cell>
          <cell r="AQ230">
            <v>277822</v>
          </cell>
          <cell r="AU230">
            <v>0</v>
          </cell>
          <cell r="AW230">
            <v>0</v>
          </cell>
          <cell r="AY230">
            <v>202686.62832000002</v>
          </cell>
          <cell r="AZ230">
            <v>106.72862723291861</v>
          </cell>
          <cell r="BA230">
            <v>0</v>
          </cell>
          <cell r="BB230">
            <v>0</v>
          </cell>
          <cell r="BC230">
            <v>0</v>
          </cell>
          <cell r="BD230">
            <v>0</v>
          </cell>
          <cell r="BG230">
            <v>0</v>
          </cell>
          <cell r="BH230">
            <v>0</v>
          </cell>
          <cell r="BI230">
            <v>38637</v>
          </cell>
          <cell r="BJ230">
            <v>20.345071624003992</v>
          </cell>
          <cell r="BK230">
            <v>0</v>
          </cell>
          <cell r="BL230">
            <v>0</v>
          </cell>
          <cell r="BM230">
            <v>28790</v>
          </cell>
          <cell r="BN230">
            <v>15.159940265938737</v>
          </cell>
          <cell r="BO230">
            <v>0</v>
          </cell>
          <cell r="BP230">
            <v>0</v>
          </cell>
          <cell r="BY230">
            <v>1094.5</v>
          </cell>
          <cell r="CF230">
            <v>278.67599999999999</v>
          </cell>
          <cell r="CG230">
            <v>727.32</v>
          </cell>
          <cell r="CJ230">
            <v>0</v>
          </cell>
          <cell r="CK230">
            <v>0</v>
          </cell>
          <cell r="CL230">
            <v>0</v>
          </cell>
          <cell r="CM230">
            <v>0</v>
          </cell>
          <cell r="CN230">
            <v>0</v>
          </cell>
          <cell r="CO230">
            <v>0</v>
          </cell>
          <cell r="CX230">
            <v>0</v>
          </cell>
          <cell r="CY230">
            <v>0</v>
          </cell>
          <cell r="DB230">
            <v>0</v>
          </cell>
          <cell r="DC230">
            <v>0</v>
          </cell>
          <cell r="DJ230" t="str">
            <v>МОС</v>
          </cell>
          <cell r="DL230">
            <v>40226</v>
          </cell>
          <cell r="DM230" t="str">
            <v>№2</v>
          </cell>
          <cell r="DO230" t="str">
            <v>тариф на теплову енергію для населення</v>
          </cell>
          <cell r="DT230">
            <v>160.91999999999999</v>
          </cell>
        </row>
        <row r="231">
          <cell r="W231">
            <v>369.62</v>
          </cell>
          <cell r="AF231">
            <v>40171</v>
          </cell>
          <cell r="AG231">
            <v>218</v>
          </cell>
          <cell r="AH231">
            <v>336.02095095986016</v>
          </cell>
          <cell r="AM231">
            <v>722.44899999999996</v>
          </cell>
          <cell r="AO231">
            <v>267031.59937999997</v>
          </cell>
          <cell r="AQ231">
            <v>242758</v>
          </cell>
          <cell r="AU231">
            <v>0</v>
          </cell>
          <cell r="AW231">
            <v>0</v>
          </cell>
          <cell r="AY231">
            <v>214174.37945000001</v>
          </cell>
          <cell r="AZ231">
            <v>296.4560535761002</v>
          </cell>
          <cell r="BA231">
            <v>0</v>
          </cell>
          <cell r="BB231">
            <v>0</v>
          </cell>
          <cell r="BC231">
            <v>0</v>
          </cell>
          <cell r="BD231">
            <v>0</v>
          </cell>
          <cell r="BG231">
            <v>0</v>
          </cell>
          <cell r="BH231">
            <v>0</v>
          </cell>
          <cell r="BI231">
            <v>14698</v>
          </cell>
          <cell r="BJ231">
            <v>20.344688690828004</v>
          </cell>
          <cell r="BK231">
            <v>0</v>
          </cell>
          <cell r="BL231">
            <v>0</v>
          </cell>
          <cell r="BM231">
            <v>10952</v>
          </cell>
          <cell r="BN231">
            <v>15.159547594363064</v>
          </cell>
          <cell r="BO231">
            <v>0</v>
          </cell>
          <cell r="BP231">
            <v>0</v>
          </cell>
          <cell r="BY231">
            <v>1094.5</v>
          </cell>
          <cell r="CF231">
            <v>106.0138</v>
          </cell>
          <cell r="CG231">
            <v>2020.25</v>
          </cell>
          <cell r="CJ231">
            <v>0</v>
          </cell>
          <cell r="CK231">
            <v>0</v>
          </cell>
          <cell r="CL231">
            <v>0</v>
          </cell>
          <cell r="CM231">
            <v>0</v>
          </cell>
          <cell r="CN231">
            <v>0</v>
          </cell>
          <cell r="CO231">
            <v>0</v>
          </cell>
          <cell r="CX231">
            <v>0</v>
          </cell>
          <cell r="CY231">
            <v>0</v>
          </cell>
          <cell r="DB231">
            <v>0</v>
          </cell>
          <cell r="DC231">
            <v>0</v>
          </cell>
          <cell r="DJ231" t="str">
            <v>НКРКП</v>
          </cell>
          <cell r="DL231">
            <v>40942</v>
          </cell>
          <cell r="DM231">
            <v>53</v>
          </cell>
          <cell r="DT231">
            <v>628.35</v>
          </cell>
        </row>
        <row r="232">
          <cell r="W232">
            <v>369.62</v>
          </cell>
          <cell r="AF232">
            <v>40171</v>
          </cell>
          <cell r="AG232">
            <v>218</v>
          </cell>
          <cell r="AH232">
            <v>336.03065527797401</v>
          </cell>
          <cell r="AM232">
            <v>46.713000000000001</v>
          </cell>
          <cell r="AO232">
            <v>17266.05906</v>
          </cell>
          <cell r="AQ232">
            <v>15697</v>
          </cell>
          <cell r="AU232">
            <v>0</v>
          </cell>
          <cell r="AW232">
            <v>0</v>
          </cell>
          <cell r="AY232">
            <v>13848.4097</v>
          </cell>
          <cell r="AZ232">
            <v>296.45729668400656</v>
          </cell>
          <cell r="BA232">
            <v>0</v>
          </cell>
          <cell r="BB232">
            <v>0</v>
          </cell>
          <cell r="BC232">
            <v>0</v>
          </cell>
          <cell r="BD232">
            <v>0</v>
          </cell>
          <cell r="BG232">
            <v>0</v>
          </cell>
          <cell r="BH232">
            <v>0</v>
          </cell>
          <cell r="BI232">
            <v>950</v>
          </cell>
          <cell r="BJ232">
            <v>20.336951169909874</v>
          </cell>
          <cell r="BK232">
            <v>0</v>
          </cell>
          <cell r="BL232">
            <v>0</v>
          </cell>
          <cell r="BM232">
            <v>708</v>
          </cell>
          <cell r="BN232">
            <v>15.156380450838096</v>
          </cell>
          <cell r="BO232">
            <v>0</v>
          </cell>
          <cell r="BP232">
            <v>0</v>
          </cell>
          <cell r="BY232">
            <v>1094.5</v>
          </cell>
          <cell r="CF232">
            <v>6.8548</v>
          </cell>
          <cell r="CG232">
            <v>2020.25</v>
          </cell>
          <cell r="CJ232">
            <v>0</v>
          </cell>
          <cell r="CK232">
            <v>0</v>
          </cell>
          <cell r="CL232">
            <v>0</v>
          </cell>
          <cell r="CM232">
            <v>0</v>
          </cell>
          <cell r="CN232">
            <v>0</v>
          </cell>
          <cell r="CO232">
            <v>0</v>
          </cell>
          <cell r="CX232">
            <v>0</v>
          </cell>
          <cell r="CY232">
            <v>0</v>
          </cell>
          <cell r="DB232">
            <v>0</v>
          </cell>
          <cell r="DC232">
            <v>0</v>
          </cell>
          <cell r="DJ232" t="str">
            <v>НКРКП</v>
          </cell>
          <cell r="DL232">
            <v>40942</v>
          </cell>
          <cell r="DM232">
            <v>53</v>
          </cell>
          <cell r="DT232">
            <v>628.35</v>
          </cell>
        </row>
        <row r="233">
          <cell r="W233">
            <v>214.49</v>
          </cell>
          <cell r="AF233">
            <v>40141</v>
          </cell>
          <cell r="AG233">
            <v>446</v>
          </cell>
          <cell r="AH233">
            <v>214.4862023653088</v>
          </cell>
          <cell r="AM233">
            <v>1522</v>
          </cell>
          <cell r="AO233">
            <v>326453.78000000003</v>
          </cell>
          <cell r="AQ233">
            <v>326448</v>
          </cell>
          <cell r="AU233">
            <v>0</v>
          </cell>
          <cell r="AW233">
            <v>0</v>
          </cell>
          <cell r="AY233">
            <v>162548.74680000002</v>
          </cell>
          <cell r="AZ233">
            <v>106.79943942181342</v>
          </cell>
          <cell r="BA233">
            <v>0</v>
          </cell>
          <cell r="BB233">
            <v>0</v>
          </cell>
          <cell r="BC233">
            <v>0</v>
          </cell>
          <cell r="BD233">
            <v>0</v>
          </cell>
          <cell r="BG233">
            <v>0</v>
          </cell>
          <cell r="BH233">
            <v>0</v>
          </cell>
          <cell r="BI233">
            <v>50386</v>
          </cell>
          <cell r="BJ233">
            <v>33.105124835742444</v>
          </cell>
          <cell r="BK233">
            <v>0</v>
          </cell>
          <cell r="BL233">
            <v>0</v>
          </cell>
          <cell r="BM233">
            <v>60901</v>
          </cell>
          <cell r="BN233">
            <v>40.013797634691194</v>
          </cell>
          <cell r="BO233">
            <v>0</v>
          </cell>
          <cell r="BP233">
            <v>0</v>
          </cell>
          <cell r="BY233">
            <v>1209</v>
          </cell>
          <cell r="CF233">
            <v>223.49</v>
          </cell>
          <cell r="CG233">
            <v>727.32</v>
          </cell>
          <cell r="CJ233">
            <v>0</v>
          </cell>
          <cell r="CK233">
            <v>0</v>
          </cell>
          <cell r="CL233">
            <v>0</v>
          </cell>
          <cell r="CM233">
            <v>0</v>
          </cell>
          <cell r="CN233">
            <v>0</v>
          </cell>
          <cell r="CO233">
            <v>0</v>
          </cell>
          <cell r="CX233">
            <v>0</v>
          </cell>
          <cell r="CY233">
            <v>0</v>
          </cell>
          <cell r="DB233">
            <v>0</v>
          </cell>
          <cell r="DC233">
            <v>0</v>
          </cell>
          <cell r="DJ233" t="str">
            <v>МОС</v>
          </cell>
          <cell r="DL233">
            <v>40319</v>
          </cell>
          <cell r="DM233" t="str">
            <v>№12</v>
          </cell>
          <cell r="DO233" t="str">
            <v>тариф на теплову енергію для населення</v>
          </cell>
          <cell r="DT233">
            <v>214.49</v>
          </cell>
        </row>
        <row r="234">
          <cell r="W234">
            <v>404.14</v>
          </cell>
          <cell r="AF234">
            <v>40141</v>
          </cell>
          <cell r="AG234">
            <v>444</v>
          </cell>
          <cell r="AH234">
            <v>404.14338575393157</v>
          </cell>
          <cell r="AM234">
            <v>2162</v>
          </cell>
          <cell r="AO234">
            <v>873750.67999999993</v>
          </cell>
          <cell r="AQ234">
            <v>873758</v>
          </cell>
          <cell r="AU234">
            <v>0</v>
          </cell>
          <cell r="AW234">
            <v>0</v>
          </cell>
          <cell r="AY234">
            <v>641050.63873249991</v>
          </cell>
          <cell r="AZ234">
            <v>296.50815852567064</v>
          </cell>
          <cell r="BA234">
            <v>0</v>
          </cell>
          <cell r="BB234">
            <v>0</v>
          </cell>
          <cell r="BC234">
            <v>0</v>
          </cell>
          <cell r="BD234">
            <v>0</v>
          </cell>
          <cell r="BG234">
            <v>0</v>
          </cell>
          <cell r="BH234">
            <v>0</v>
          </cell>
          <cell r="BI234">
            <v>71532</v>
          </cell>
          <cell r="BJ234">
            <v>33.086031452358924</v>
          </cell>
          <cell r="BK234">
            <v>0</v>
          </cell>
          <cell r="BL234">
            <v>0</v>
          </cell>
          <cell r="BM234">
            <v>86482</v>
          </cell>
          <cell r="BN234">
            <v>40.000925069380202</v>
          </cell>
          <cell r="BO234">
            <v>0</v>
          </cell>
          <cell r="BP234">
            <v>0</v>
          </cell>
          <cell r="BY234">
            <v>1209</v>
          </cell>
          <cell r="CF234">
            <v>317.31252999999998</v>
          </cell>
          <cell r="CG234">
            <v>2020.25</v>
          </cell>
          <cell r="CJ234">
            <v>0</v>
          </cell>
          <cell r="CK234">
            <v>0</v>
          </cell>
          <cell r="CL234">
            <v>0</v>
          </cell>
          <cell r="CM234">
            <v>0</v>
          </cell>
          <cell r="CN234">
            <v>0</v>
          </cell>
          <cell r="CO234">
            <v>0</v>
          </cell>
          <cell r="CX234">
            <v>0</v>
          </cell>
          <cell r="CY234">
            <v>0</v>
          </cell>
          <cell r="DB234">
            <v>0</v>
          </cell>
          <cell r="DC234">
            <v>0</v>
          </cell>
          <cell r="DJ234" t="str">
            <v>НКРКП</v>
          </cell>
          <cell r="DL234">
            <v>40942</v>
          </cell>
          <cell r="DM234">
            <v>53</v>
          </cell>
          <cell r="DT234">
            <v>671.85</v>
          </cell>
        </row>
        <row r="235">
          <cell r="W235">
            <v>404.14</v>
          </cell>
          <cell r="AF235">
            <v>40141</v>
          </cell>
          <cell r="AG235">
            <v>445</v>
          </cell>
          <cell r="AH235">
            <v>404.14077669902912</v>
          </cell>
          <cell r="AM235">
            <v>412</v>
          </cell>
          <cell r="AO235">
            <v>166505.68</v>
          </cell>
          <cell r="AQ235">
            <v>166506</v>
          </cell>
          <cell r="AU235">
            <v>0</v>
          </cell>
          <cell r="AW235">
            <v>0</v>
          </cell>
          <cell r="AY235">
            <v>122161.35984925</v>
          </cell>
          <cell r="AZ235">
            <v>296.50815497390778</v>
          </cell>
          <cell r="BA235">
            <v>0</v>
          </cell>
          <cell r="BB235">
            <v>0</v>
          </cell>
          <cell r="BC235">
            <v>0</v>
          </cell>
          <cell r="BD235">
            <v>0</v>
          </cell>
          <cell r="BG235">
            <v>0</v>
          </cell>
          <cell r="BH235">
            <v>0</v>
          </cell>
          <cell r="BI235">
            <v>13636</v>
          </cell>
          <cell r="BJ235">
            <v>33.097087378640779</v>
          </cell>
          <cell r="BK235">
            <v>0</v>
          </cell>
          <cell r="BL235">
            <v>0</v>
          </cell>
          <cell r="BM235">
            <v>16482</v>
          </cell>
          <cell r="BN235">
            <v>40.004854368932037</v>
          </cell>
          <cell r="BO235">
            <v>0</v>
          </cell>
          <cell r="BP235">
            <v>0</v>
          </cell>
          <cell r="BY235">
            <v>1209</v>
          </cell>
          <cell r="CF235">
            <v>60.468437000000002</v>
          </cell>
          <cell r="CG235">
            <v>2020.25</v>
          </cell>
          <cell r="CJ235">
            <v>0</v>
          </cell>
          <cell r="CK235">
            <v>0</v>
          </cell>
          <cell r="CL235">
            <v>0</v>
          </cell>
          <cell r="CM235">
            <v>0</v>
          </cell>
          <cell r="CN235">
            <v>0</v>
          </cell>
          <cell r="CO235">
            <v>0</v>
          </cell>
          <cell r="CX235">
            <v>0</v>
          </cell>
          <cell r="CY235">
            <v>0</v>
          </cell>
          <cell r="DB235">
            <v>0</v>
          </cell>
          <cell r="DC235">
            <v>0</v>
          </cell>
          <cell r="DJ235" t="str">
            <v>НКРКП</v>
          </cell>
          <cell r="DL235">
            <v>40942</v>
          </cell>
          <cell r="DM235">
            <v>53</v>
          </cell>
          <cell r="DT235">
            <v>671.85</v>
          </cell>
        </row>
        <row r="236">
          <cell r="AF236">
            <v>39948</v>
          </cell>
          <cell r="AG236">
            <v>103</v>
          </cell>
          <cell r="AM236">
            <v>18600</v>
          </cell>
          <cell r="AO236">
            <v>2415953.9999999995</v>
          </cell>
          <cell r="AQ236">
            <v>2415954</v>
          </cell>
          <cell r="AU236">
            <v>0</v>
          </cell>
          <cell r="AW236">
            <v>0</v>
          </cell>
          <cell r="AY236">
            <v>2137966</v>
          </cell>
          <cell r="AZ236">
            <v>114.94440860215053</v>
          </cell>
          <cell r="BA236">
            <v>0</v>
          </cell>
          <cell r="BB236">
            <v>0</v>
          </cell>
          <cell r="BG236">
            <v>0</v>
          </cell>
          <cell r="BH236">
            <v>0</v>
          </cell>
          <cell r="BI236">
            <v>277931</v>
          </cell>
          <cell r="BJ236">
            <v>14.942526881720431</v>
          </cell>
          <cell r="BK236">
            <v>0</v>
          </cell>
          <cell r="BL236">
            <v>0</v>
          </cell>
          <cell r="BO236">
            <v>0</v>
          </cell>
          <cell r="BP236">
            <v>0</v>
          </cell>
          <cell r="CF236">
            <v>2939.5121817081886</v>
          </cell>
          <cell r="CG236">
            <v>727.32</v>
          </cell>
          <cell r="CJ236">
            <v>0</v>
          </cell>
          <cell r="CK236">
            <v>0</v>
          </cell>
          <cell r="CL236">
            <v>0</v>
          </cell>
          <cell r="CM236">
            <v>0</v>
          </cell>
          <cell r="CN236">
            <v>0</v>
          </cell>
          <cell r="CO236">
            <v>0</v>
          </cell>
          <cell r="CX236">
            <v>0</v>
          </cell>
          <cell r="CY236">
            <v>0</v>
          </cell>
          <cell r="DJ236" t="str">
            <v>НКРЕ</v>
          </cell>
          <cell r="DL236">
            <v>40526</v>
          </cell>
          <cell r="DM236">
            <v>1852</v>
          </cell>
          <cell r="DO236" t="str">
            <v>тариф на теплову енергію для населення</v>
          </cell>
        </row>
        <row r="237">
          <cell r="AF237">
            <v>40250</v>
          </cell>
          <cell r="AG237">
            <v>17</v>
          </cell>
          <cell r="AM237">
            <v>52899.738974119035</v>
          </cell>
          <cell r="AO237">
            <v>21482054.999999996</v>
          </cell>
          <cell r="AQ237">
            <v>19137700</v>
          </cell>
          <cell r="AU237">
            <v>0</v>
          </cell>
          <cell r="AW237">
            <v>0</v>
          </cell>
          <cell r="AY237">
            <v>18247700</v>
          </cell>
          <cell r="AZ237">
            <v>344.94877203321568</v>
          </cell>
          <cell r="BA237">
            <v>0</v>
          </cell>
          <cell r="BB237">
            <v>0</v>
          </cell>
          <cell r="BG237">
            <v>0</v>
          </cell>
          <cell r="BH237">
            <v>0</v>
          </cell>
          <cell r="BI237">
            <v>890000</v>
          </cell>
          <cell r="BJ237">
            <v>16.824279613845139</v>
          </cell>
          <cell r="BK237">
            <v>0</v>
          </cell>
          <cell r="BL237">
            <v>0</v>
          </cell>
          <cell r="BO237">
            <v>0</v>
          </cell>
          <cell r="BP237">
            <v>0</v>
          </cell>
          <cell r="CF237">
            <v>8360.3034829061799</v>
          </cell>
          <cell r="CG237">
            <v>2182.66</v>
          </cell>
          <cell r="CJ237">
            <v>0</v>
          </cell>
          <cell r="CK237">
            <v>0</v>
          </cell>
          <cell r="CL237">
            <v>0</v>
          </cell>
          <cell r="CM237">
            <v>0</v>
          </cell>
          <cell r="CN237">
            <v>0</v>
          </cell>
          <cell r="CO237">
            <v>0</v>
          </cell>
          <cell r="CX237">
            <v>0</v>
          </cell>
          <cell r="CY237">
            <v>0</v>
          </cell>
          <cell r="DJ237" t="str">
            <v>НКРКП</v>
          </cell>
          <cell r="DL237">
            <v>40816</v>
          </cell>
          <cell r="DM237">
            <v>146</v>
          </cell>
        </row>
        <row r="238">
          <cell r="AF238">
            <v>40250</v>
          </cell>
          <cell r="AG238">
            <v>16</v>
          </cell>
          <cell r="AM238">
            <v>5700</v>
          </cell>
          <cell r="AO238">
            <v>2622342</v>
          </cell>
          <cell r="AQ238">
            <v>2057400</v>
          </cell>
          <cell r="AU238">
            <v>0</v>
          </cell>
          <cell r="AW238">
            <v>0</v>
          </cell>
          <cell r="AY238">
            <v>1966100</v>
          </cell>
          <cell r="AZ238">
            <v>344.92982456140351</v>
          </cell>
          <cell r="BA238">
            <v>0</v>
          </cell>
          <cell r="BB238">
            <v>0</v>
          </cell>
          <cell r="BG238">
            <v>0</v>
          </cell>
          <cell r="BH238">
            <v>0</v>
          </cell>
          <cell r="BI238">
            <v>91300</v>
          </cell>
          <cell r="BJ238">
            <v>16.017543859649123</v>
          </cell>
          <cell r="BK238">
            <v>0</v>
          </cell>
          <cell r="BL238">
            <v>0</v>
          </cell>
          <cell r="BO238">
            <v>0</v>
          </cell>
          <cell r="BP238">
            <v>0</v>
          </cell>
          <cell r="CF238">
            <v>900.7816150935098</v>
          </cell>
          <cell r="CG238">
            <v>2182.66</v>
          </cell>
          <cell r="CJ238">
            <v>0</v>
          </cell>
          <cell r="CK238">
            <v>0</v>
          </cell>
          <cell r="CL238">
            <v>0</v>
          </cell>
          <cell r="CM238">
            <v>0</v>
          </cell>
          <cell r="CN238">
            <v>0</v>
          </cell>
          <cell r="CO238">
            <v>0</v>
          </cell>
          <cell r="CX238">
            <v>0</v>
          </cell>
          <cell r="CY238">
            <v>0</v>
          </cell>
          <cell r="DJ238" t="str">
            <v>НКРКП</v>
          </cell>
          <cell r="DL238">
            <v>40816</v>
          </cell>
          <cell r="DM238">
            <v>146</v>
          </cell>
        </row>
        <row r="239">
          <cell r="AF239">
            <v>39948</v>
          </cell>
          <cell r="AG239">
            <v>103</v>
          </cell>
          <cell r="AO239">
            <v>1947158.9999999995</v>
          </cell>
          <cell r="AQ239">
            <v>1947159</v>
          </cell>
          <cell r="AY239">
            <v>0</v>
          </cell>
          <cell r="AZ239">
            <v>0</v>
          </cell>
          <cell r="BC239">
            <v>0</v>
          </cell>
          <cell r="BD239">
            <v>0</v>
          </cell>
          <cell r="BG239">
            <v>0</v>
          </cell>
          <cell r="BH239">
            <v>0</v>
          </cell>
          <cell r="BI239">
            <v>45289</v>
          </cell>
          <cell r="BJ239">
            <v>482.49663252975239</v>
          </cell>
          <cell r="BK239">
            <v>0</v>
          </cell>
          <cell r="BL239">
            <v>0</v>
          </cell>
          <cell r="BM239">
            <v>1446357</v>
          </cell>
          <cell r="BN239">
            <v>15409.09231680618</v>
          </cell>
          <cell r="BO239">
            <v>0</v>
          </cell>
          <cell r="BP239">
            <v>0</v>
          </cell>
          <cell r="BY239">
            <v>1984.32</v>
          </cell>
          <cell r="CF239">
            <v>0</v>
          </cell>
          <cell r="CG239">
            <v>0</v>
          </cell>
          <cell r="CX239">
            <v>0</v>
          </cell>
          <cell r="CY239">
            <v>0</v>
          </cell>
          <cell r="DB239">
            <v>0</v>
          </cell>
          <cell r="DC239">
            <v>0</v>
          </cell>
          <cell r="DJ239" t="str">
            <v>МОС</v>
          </cell>
          <cell r="DL239">
            <v>40540</v>
          </cell>
          <cell r="DM239">
            <v>3007</v>
          </cell>
          <cell r="DO239" t="str">
            <v>плата за одиницю приєднаного теплового навантаженняз централізованого опалення</v>
          </cell>
        </row>
        <row r="240">
          <cell r="AF240">
            <v>40250</v>
          </cell>
          <cell r="AG240">
            <v>17</v>
          </cell>
          <cell r="AO240">
            <v>10771419</v>
          </cell>
          <cell r="AQ240">
            <v>9596008</v>
          </cell>
          <cell r="AY240">
            <v>0</v>
          </cell>
          <cell r="AZ240">
            <v>0</v>
          </cell>
          <cell r="BC240">
            <v>0</v>
          </cell>
          <cell r="BD240">
            <v>0</v>
          </cell>
          <cell r="BG240">
            <v>0</v>
          </cell>
          <cell r="BH240">
            <v>0</v>
          </cell>
          <cell r="BI240">
            <v>96000</v>
          </cell>
          <cell r="BJ240">
            <v>271.21400439440714</v>
          </cell>
          <cell r="BK240">
            <v>0</v>
          </cell>
          <cell r="BL240">
            <v>0</v>
          </cell>
          <cell r="BM240">
            <v>7604765</v>
          </cell>
          <cell r="BN240">
            <v>21484.57050133785</v>
          </cell>
          <cell r="BO240">
            <v>0</v>
          </cell>
          <cell r="BP240">
            <v>0</v>
          </cell>
          <cell r="BY240">
            <v>2313.73</v>
          </cell>
          <cell r="CF240">
            <v>0</v>
          </cell>
          <cell r="CG240">
            <v>0</v>
          </cell>
          <cell r="CX240">
            <v>0</v>
          </cell>
          <cell r="CY240">
            <v>0</v>
          </cell>
          <cell r="DB240">
            <v>0</v>
          </cell>
          <cell r="DC240">
            <v>0</v>
          </cell>
          <cell r="DJ240" t="str">
            <v>МОС</v>
          </cell>
          <cell r="DL240">
            <v>40304</v>
          </cell>
          <cell r="DM240">
            <v>944</v>
          </cell>
          <cell r="DO240" t="str">
            <v>плата за одиницю приєднаного теплового навантаження з централізованого опалення та ГВП</v>
          </cell>
        </row>
        <row r="241">
          <cell r="AF241">
            <v>40250</v>
          </cell>
          <cell r="AG241">
            <v>16</v>
          </cell>
          <cell r="AO241">
            <v>853071.85920000006</v>
          </cell>
          <cell r="AQ241">
            <v>669300</v>
          </cell>
          <cell r="AY241">
            <v>0</v>
          </cell>
          <cell r="AZ241">
            <v>0</v>
          </cell>
          <cell r="BC241">
            <v>0</v>
          </cell>
          <cell r="BD241">
            <v>0</v>
          </cell>
          <cell r="BG241">
            <v>0</v>
          </cell>
          <cell r="BH241">
            <v>0</v>
          </cell>
          <cell r="BI241">
            <v>14900</v>
          </cell>
          <cell r="BJ241">
            <v>352.74621212121207</v>
          </cell>
          <cell r="BK241">
            <v>0</v>
          </cell>
          <cell r="BL241">
            <v>0</v>
          </cell>
          <cell r="BM241">
            <v>545079</v>
          </cell>
          <cell r="BN241">
            <v>12904.332386363638</v>
          </cell>
          <cell r="BO241">
            <v>0</v>
          </cell>
          <cell r="BP241">
            <v>0</v>
          </cell>
          <cell r="BY241">
            <v>2313.73</v>
          </cell>
          <cell r="CF241">
            <v>0</v>
          </cell>
          <cell r="CG241">
            <v>0</v>
          </cell>
          <cell r="CX241">
            <v>0</v>
          </cell>
          <cell r="CY241">
            <v>0</v>
          </cell>
          <cell r="DB241">
            <v>0</v>
          </cell>
          <cell r="DC241">
            <v>0</v>
          </cell>
          <cell r="DJ241" t="str">
            <v>МОС</v>
          </cell>
          <cell r="DL241">
            <v>40304</v>
          </cell>
          <cell r="DM241">
            <v>944</v>
          </cell>
          <cell r="DO241" t="str">
            <v>плата за одиницю приєднаного теплового навантаження з централізованого опалення та ГВП</v>
          </cell>
        </row>
        <row r="242">
          <cell r="W242">
            <v>315.77999999999997</v>
          </cell>
          <cell r="AF242">
            <v>40039</v>
          </cell>
          <cell r="AG242">
            <v>718</v>
          </cell>
          <cell r="AH242">
            <v>315.78153570569316</v>
          </cell>
          <cell r="AM242">
            <v>10237.261</v>
          </cell>
          <cell r="AO242">
            <v>3232722.2785799997</v>
          </cell>
          <cell r="AQ242">
            <v>3232738</v>
          </cell>
          <cell r="AU242">
            <v>0</v>
          </cell>
          <cell r="AW242">
            <v>0</v>
          </cell>
          <cell r="AY242">
            <v>1178788.6162800002</v>
          </cell>
          <cell r="AZ242">
            <v>115.14687534878716</v>
          </cell>
          <cell r="BA242">
            <v>0</v>
          </cell>
          <cell r="BB242">
            <v>0</v>
          </cell>
          <cell r="BC242">
            <v>0</v>
          </cell>
          <cell r="BD242">
            <v>0</v>
          </cell>
          <cell r="BG242">
            <v>0</v>
          </cell>
          <cell r="BH242">
            <v>0</v>
          </cell>
          <cell r="BI242">
            <v>224375</v>
          </cell>
          <cell r="BJ242">
            <v>21.917483592535152</v>
          </cell>
          <cell r="BK242">
            <v>0</v>
          </cell>
          <cell r="BL242">
            <v>0</v>
          </cell>
          <cell r="BM242">
            <v>1735309</v>
          </cell>
          <cell r="BN242">
            <v>169.50910990742543</v>
          </cell>
          <cell r="BO242">
            <v>0</v>
          </cell>
          <cell r="BP242">
            <v>0</v>
          </cell>
          <cell r="BY242">
            <v>2440</v>
          </cell>
          <cell r="CF242">
            <v>1620.729</v>
          </cell>
          <cell r="CG242">
            <v>727.32</v>
          </cell>
          <cell r="CJ242">
            <v>0</v>
          </cell>
          <cell r="CK242">
            <v>0</v>
          </cell>
          <cell r="CL242">
            <v>0</v>
          </cell>
          <cell r="CM242">
            <v>0</v>
          </cell>
          <cell r="CN242">
            <v>0</v>
          </cell>
          <cell r="CO242">
            <v>0</v>
          </cell>
          <cell r="CX242">
            <v>0</v>
          </cell>
          <cell r="CY242">
            <v>0</v>
          </cell>
          <cell r="DB242">
            <v>0</v>
          </cell>
          <cell r="DC242">
            <v>0</v>
          </cell>
          <cell r="DJ242" t="str">
            <v>НКРЕ</v>
          </cell>
          <cell r="DL242">
            <v>40526</v>
          </cell>
          <cell r="DM242">
            <v>1717</v>
          </cell>
          <cell r="DO242" t="str">
            <v>тариф на теплову енергію</v>
          </cell>
          <cell r="DT242">
            <v>347.36</v>
          </cell>
        </row>
        <row r="243">
          <cell r="W243">
            <v>238.92</v>
          </cell>
          <cell r="AF243">
            <v>40039</v>
          </cell>
          <cell r="AG243">
            <v>715</v>
          </cell>
          <cell r="AH243">
            <v>238.92102996120127</v>
          </cell>
          <cell r="AM243">
            <v>70241.209000000003</v>
          </cell>
          <cell r="AO243">
            <v>16782029.654279999</v>
          </cell>
          <cell r="AQ243">
            <v>16782102</v>
          </cell>
          <cell r="AU243">
            <v>0</v>
          </cell>
          <cell r="AW243">
            <v>0</v>
          </cell>
          <cell r="AY243">
            <v>8206358.8332000012</v>
          </cell>
          <cell r="AZ243">
            <v>116.83111595075194</v>
          </cell>
          <cell r="BA243">
            <v>0</v>
          </cell>
          <cell r="BB243">
            <v>0</v>
          </cell>
          <cell r="BC243">
            <v>0</v>
          </cell>
          <cell r="BD243">
            <v>0</v>
          </cell>
          <cell r="BG243">
            <v>0</v>
          </cell>
          <cell r="BH243">
            <v>0</v>
          </cell>
          <cell r="BI243">
            <v>1594506</v>
          </cell>
          <cell r="BJ243">
            <v>22.700435011020382</v>
          </cell>
          <cell r="BK243">
            <v>0</v>
          </cell>
          <cell r="BL243">
            <v>0</v>
          </cell>
          <cell r="BM243">
            <v>5604413</v>
          </cell>
          <cell r="BN243">
            <v>79.788105583433222</v>
          </cell>
          <cell r="BO243">
            <v>0</v>
          </cell>
          <cell r="BP243">
            <v>0</v>
          </cell>
          <cell r="BY243">
            <v>2440</v>
          </cell>
          <cell r="CF243">
            <v>11283.01</v>
          </cell>
          <cell r="CG243">
            <v>727.32</v>
          </cell>
          <cell r="CJ243">
            <v>0</v>
          </cell>
          <cell r="CK243">
            <v>0</v>
          </cell>
          <cell r="CL243">
            <v>0</v>
          </cell>
          <cell r="CM243">
            <v>0</v>
          </cell>
          <cell r="CN243">
            <v>0</v>
          </cell>
          <cell r="CO243">
            <v>0</v>
          </cell>
          <cell r="CX243">
            <v>0</v>
          </cell>
          <cell r="CY243">
            <v>0</v>
          </cell>
          <cell r="DB243">
            <v>0</v>
          </cell>
          <cell r="DC243">
            <v>0</v>
          </cell>
          <cell r="DJ243" t="str">
            <v>НКРЕ</v>
          </cell>
          <cell r="DL243">
            <v>40526</v>
          </cell>
          <cell r="DM243">
            <v>1717</v>
          </cell>
          <cell r="DO243" t="str">
            <v>тариф на теплову енергію</v>
          </cell>
          <cell r="DT243">
            <v>262.81</v>
          </cell>
        </row>
        <row r="244">
          <cell r="W244">
            <v>646.38</v>
          </cell>
          <cell r="AF244">
            <v>40039</v>
          </cell>
          <cell r="AG244">
            <v>716</v>
          </cell>
          <cell r="AH244">
            <v>598.50204769702657</v>
          </cell>
          <cell r="AM244">
            <v>16385.969000000001</v>
          </cell>
          <cell r="AO244">
            <v>10591562.64222</v>
          </cell>
          <cell r="AQ244">
            <v>9807036</v>
          </cell>
          <cell r="AU244">
            <v>0</v>
          </cell>
          <cell r="AW244">
            <v>0</v>
          </cell>
          <cell r="AY244">
            <v>4909865.2954199994</v>
          </cell>
          <cell r="AZ244">
            <v>299.63838546380742</v>
          </cell>
          <cell r="BA244">
            <v>381192</v>
          </cell>
          <cell r="BB244">
            <v>23.263317537095304</v>
          </cell>
          <cell r="BC244">
            <v>0</v>
          </cell>
          <cell r="BD244">
            <v>0</v>
          </cell>
          <cell r="BG244">
            <v>0</v>
          </cell>
          <cell r="BH244">
            <v>0</v>
          </cell>
          <cell r="BI244">
            <v>306117</v>
          </cell>
          <cell r="BJ244">
            <v>18.681653797831547</v>
          </cell>
          <cell r="BK244">
            <v>0</v>
          </cell>
          <cell r="BL244">
            <v>0</v>
          </cell>
          <cell r="BM244">
            <v>3777172</v>
          </cell>
          <cell r="BN244">
            <v>230.51258061088726</v>
          </cell>
          <cell r="BO244">
            <v>0</v>
          </cell>
          <cell r="BP244">
            <v>0</v>
          </cell>
          <cell r="BY244">
            <v>2440</v>
          </cell>
          <cell r="CF244">
            <v>2249.4870000000001</v>
          </cell>
          <cell r="CG244">
            <v>2182.66</v>
          </cell>
          <cell r="CJ244">
            <v>0</v>
          </cell>
          <cell r="CK244">
            <v>0</v>
          </cell>
          <cell r="CL244">
            <v>0</v>
          </cell>
          <cell r="CM244">
            <v>0</v>
          </cell>
          <cell r="CN244">
            <v>0</v>
          </cell>
          <cell r="CO244">
            <v>0</v>
          </cell>
          <cell r="CX244">
            <v>0</v>
          </cell>
          <cell r="CY244">
            <v>0</v>
          </cell>
          <cell r="DB244">
            <v>0</v>
          </cell>
          <cell r="DC244">
            <v>0</v>
          </cell>
          <cell r="DJ244" t="str">
            <v>НКРКП</v>
          </cell>
          <cell r="DL244">
            <v>40816</v>
          </cell>
          <cell r="DM244">
            <v>45</v>
          </cell>
          <cell r="DT244">
            <v>861.81</v>
          </cell>
        </row>
        <row r="245">
          <cell r="W245">
            <v>722.49</v>
          </cell>
          <cell r="AF245">
            <v>40039</v>
          </cell>
          <cell r="AG245">
            <v>717</v>
          </cell>
          <cell r="AH245">
            <v>481.66187244303956</v>
          </cell>
          <cell r="AM245">
            <v>3375.59</v>
          </cell>
          <cell r="AO245">
            <v>2438830.0191000002</v>
          </cell>
          <cell r="AQ245">
            <v>1625893</v>
          </cell>
          <cell r="AU245">
            <v>0</v>
          </cell>
          <cell r="AW245">
            <v>0</v>
          </cell>
          <cell r="AY245">
            <v>1198711.1751999999</v>
          </cell>
          <cell r="AZ245">
            <v>355.11160277166357</v>
          </cell>
          <cell r="BA245">
            <v>5367</v>
          </cell>
          <cell r="BB245">
            <v>1.5899442764079761</v>
          </cell>
          <cell r="BC245">
            <v>0</v>
          </cell>
          <cell r="BD245">
            <v>0</v>
          </cell>
          <cell r="BG245">
            <v>0</v>
          </cell>
          <cell r="BH245">
            <v>0</v>
          </cell>
          <cell r="BI245">
            <v>61452</v>
          </cell>
          <cell r="BJ245">
            <v>18.204817528195072</v>
          </cell>
          <cell r="BK245">
            <v>0</v>
          </cell>
          <cell r="BL245">
            <v>0</v>
          </cell>
          <cell r="BM245">
            <v>298859</v>
          </cell>
          <cell r="BN245">
            <v>88.535337526180598</v>
          </cell>
          <cell r="BO245">
            <v>0</v>
          </cell>
          <cell r="BP245">
            <v>0</v>
          </cell>
          <cell r="BY245">
            <v>2440</v>
          </cell>
          <cell r="CF245">
            <v>540.91999999999996</v>
          </cell>
          <cell r="CG245">
            <v>2216.06</v>
          </cell>
          <cell r="CJ245">
            <v>0</v>
          </cell>
          <cell r="CK245">
            <v>0</v>
          </cell>
          <cell r="CL245">
            <v>0</v>
          </cell>
          <cell r="CM245">
            <v>0</v>
          </cell>
          <cell r="CN245">
            <v>0</v>
          </cell>
          <cell r="CO245">
            <v>0</v>
          </cell>
          <cell r="CX245">
            <v>0</v>
          </cell>
          <cell r="CY245">
            <v>0</v>
          </cell>
          <cell r="DB245">
            <v>0</v>
          </cell>
          <cell r="DC245">
            <v>0</v>
          </cell>
          <cell r="DJ245" t="str">
            <v>НКРКП</v>
          </cell>
          <cell r="DL245">
            <v>40816</v>
          </cell>
          <cell r="DM245">
            <v>45</v>
          </cell>
          <cell r="DT245">
            <v>968.61</v>
          </cell>
        </row>
        <row r="246">
          <cell r="AF246">
            <v>39855</v>
          </cell>
          <cell r="AG246">
            <v>3</v>
          </cell>
          <cell r="AM246">
            <v>82182</v>
          </cell>
          <cell r="AO246">
            <v>9796916.2199999988</v>
          </cell>
          <cell r="AQ246">
            <v>9217710</v>
          </cell>
          <cell r="AU246">
            <v>0</v>
          </cell>
          <cell r="AW246">
            <v>0</v>
          </cell>
          <cell r="AY246">
            <v>7696340.2296000011</v>
          </cell>
          <cell r="AZ246">
            <v>93.649950470906049</v>
          </cell>
          <cell r="BA246">
            <v>0</v>
          </cell>
          <cell r="BB246">
            <v>0</v>
          </cell>
          <cell r="BG246">
            <v>0</v>
          </cell>
          <cell r="BH246">
            <v>0</v>
          </cell>
          <cell r="BI246">
            <v>1521370</v>
          </cell>
          <cell r="BJ246">
            <v>18.51220461901633</v>
          </cell>
          <cell r="BK246">
            <v>0</v>
          </cell>
          <cell r="BL246">
            <v>0</v>
          </cell>
          <cell r="BO246">
            <v>0</v>
          </cell>
          <cell r="BP246">
            <v>0</v>
          </cell>
          <cell r="CF246">
            <v>10581.78</v>
          </cell>
          <cell r="CG246">
            <v>727.32</v>
          </cell>
          <cell r="CJ246">
            <v>0</v>
          </cell>
          <cell r="CK246">
            <v>0</v>
          </cell>
          <cell r="CL246">
            <v>0</v>
          </cell>
          <cell r="CM246">
            <v>0</v>
          </cell>
          <cell r="CN246">
            <v>0</v>
          </cell>
          <cell r="CO246">
            <v>0</v>
          </cell>
          <cell r="CX246">
            <v>0</v>
          </cell>
          <cell r="CY246">
            <v>0</v>
          </cell>
          <cell r="DJ246" t="str">
            <v>НКРЕ</v>
          </cell>
          <cell r="DL246">
            <v>40526</v>
          </cell>
          <cell r="DM246">
            <v>1732</v>
          </cell>
          <cell r="DO246" t="str">
            <v>умовно-зміна величина двоставкового тарифу</v>
          </cell>
        </row>
        <row r="247">
          <cell r="AF247">
            <v>39855</v>
          </cell>
          <cell r="AG247">
            <v>4</v>
          </cell>
          <cell r="AM247">
            <v>19581</v>
          </cell>
          <cell r="AO247">
            <v>6071905.5777000003</v>
          </cell>
          <cell r="AQ247">
            <v>5763810</v>
          </cell>
          <cell r="AU247">
            <v>0</v>
          </cell>
          <cell r="AW247">
            <v>0</v>
          </cell>
          <cell r="AY247">
            <v>5401321.3347500004</v>
          </cell>
          <cell r="AZ247">
            <v>275.84501990449928</v>
          </cell>
          <cell r="BA247">
            <v>0</v>
          </cell>
          <cell r="BB247">
            <v>0</v>
          </cell>
          <cell r="BG247">
            <v>0</v>
          </cell>
          <cell r="BH247">
            <v>0</v>
          </cell>
          <cell r="BI247">
            <v>362488.5</v>
          </cell>
          <cell r="BJ247">
            <v>18.512256779531178</v>
          </cell>
          <cell r="BK247">
            <v>0</v>
          </cell>
          <cell r="BL247">
            <v>0</v>
          </cell>
          <cell r="BO247">
            <v>0</v>
          </cell>
          <cell r="BP247">
            <v>0</v>
          </cell>
          <cell r="CF247">
            <v>2521.3310000000001</v>
          </cell>
          <cell r="CG247">
            <v>2142.25</v>
          </cell>
          <cell r="CJ247">
            <v>0</v>
          </cell>
          <cell r="CK247">
            <v>0</v>
          </cell>
          <cell r="CL247">
            <v>0</v>
          </cell>
          <cell r="CM247">
            <v>0</v>
          </cell>
          <cell r="CN247">
            <v>0</v>
          </cell>
          <cell r="CO247">
            <v>0</v>
          </cell>
          <cell r="CX247">
            <v>0</v>
          </cell>
          <cell r="CY247">
            <v>0</v>
          </cell>
          <cell r="DJ247" t="str">
            <v>НКРКП</v>
          </cell>
          <cell r="DL247">
            <v>41012</v>
          </cell>
          <cell r="DM247">
            <v>157</v>
          </cell>
        </row>
        <row r="248">
          <cell r="AF248">
            <v>39855</v>
          </cell>
          <cell r="AG248">
            <v>5</v>
          </cell>
          <cell r="AM248">
            <v>5357</v>
          </cell>
          <cell r="AO248">
            <v>1784639.5511999999</v>
          </cell>
          <cell r="AQ248">
            <v>1576880</v>
          </cell>
          <cell r="AU248">
            <v>0</v>
          </cell>
          <cell r="AW248">
            <v>0</v>
          </cell>
          <cell r="AY248">
            <v>1477719.7655</v>
          </cell>
          <cell r="AZ248">
            <v>275.84837885010268</v>
          </cell>
          <cell r="BA248">
            <v>0</v>
          </cell>
          <cell r="BB248">
            <v>0</v>
          </cell>
          <cell r="BG248">
            <v>0</v>
          </cell>
          <cell r="BH248">
            <v>0</v>
          </cell>
          <cell r="BI248">
            <v>99160</v>
          </cell>
          <cell r="BJ248">
            <v>18.510360276274035</v>
          </cell>
          <cell r="BK248">
            <v>0</v>
          </cell>
          <cell r="BL248">
            <v>0</v>
          </cell>
          <cell r="BO248">
            <v>0</v>
          </cell>
          <cell r="BP248">
            <v>0</v>
          </cell>
          <cell r="CF248">
            <v>689.798</v>
          </cell>
          <cell r="CG248">
            <v>2142.25</v>
          </cell>
          <cell r="CJ248">
            <v>0</v>
          </cell>
          <cell r="CK248">
            <v>0</v>
          </cell>
          <cell r="CL248">
            <v>0</v>
          </cell>
          <cell r="CM248">
            <v>0</v>
          </cell>
          <cell r="CN248">
            <v>0</v>
          </cell>
          <cell r="CO248">
            <v>0</v>
          </cell>
          <cell r="CX248">
            <v>0</v>
          </cell>
          <cell r="CY248">
            <v>0</v>
          </cell>
          <cell r="DJ248" t="str">
            <v>НКРКП</v>
          </cell>
          <cell r="DL248">
            <v>41012</v>
          </cell>
          <cell r="DM248">
            <v>157</v>
          </cell>
        </row>
        <row r="249">
          <cell r="AF249">
            <v>39855</v>
          </cell>
          <cell r="AG249">
            <v>3</v>
          </cell>
          <cell r="AO249">
            <v>5346419.9304</v>
          </cell>
          <cell r="AQ249">
            <v>5070570</v>
          </cell>
          <cell r="AY249">
            <v>1228009.99728</v>
          </cell>
          <cell r="AZ249">
            <v>2449.5336295090601</v>
          </cell>
          <cell r="BC249">
            <v>0</v>
          </cell>
          <cell r="BD249">
            <v>0</v>
          </cell>
          <cell r="BG249">
            <v>0</v>
          </cell>
          <cell r="BH249">
            <v>0</v>
          </cell>
          <cell r="BI249">
            <v>242750</v>
          </cell>
          <cell r="BJ249">
            <v>484.21779128866757</v>
          </cell>
          <cell r="BK249">
            <v>0</v>
          </cell>
          <cell r="BL249">
            <v>0</v>
          </cell>
          <cell r="BM249">
            <v>2660350</v>
          </cell>
          <cell r="BN249">
            <v>5306.6479961063105</v>
          </cell>
          <cell r="BO249">
            <v>0</v>
          </cell>
          <cell r="BP249">
            <v>0</v>
          </cell>
          <cell r="BY249">
            <v>1422</v>
          </cell>
          <cell r="CF249">
            <v>1688.404</v>
          </cell>
          <cell r="CG249">
            <v>727.32</v>
          </cell>
          <cell r="CX249">
            <v>0</v>
          </cell>
          <cell r="CY249">
            <v>0</v>
          </cell>
          <cell r="DB249">
            <v>0</v>
          </cell>
          <cell r="DC249">
            <v>0</v>
          </cell>
          <cell r="DJ249" t="str">
            <v>МОС</v>
          </cell>
          <cell r="DL249">
            <v>40541</v>
          </cell>
          <cell r="DM249">
            <v>631</v>
          </cell>
          <cell r="DO249" t="str">
            <v>умовно-постійна частина дв.тарифу - абонплата на централізоване опалення (встановлено в грн/кв.м/міс.)</v>
          </cell>
        </row>
        <row r="250">
          <cell r="AF250">
            <v>39855</v>
          </cell>
          <cell r="AG250">
            <v>4</v>
          </cell>
          <cell r="AO250">
            <v>2015175.4656000002</v>
          </cell>
          <cell r="AQ250">
            <v>1775570</v>
          </cell>
          <cell r="AY250">
            <v>860940.28350000002</v>
          </cell>
          <cell r="AZ250">
            <v>7214.90583517699</v>
          </cell>
          <cell r="BC250">
            <v>0</v>
          </cell>
          <cell r="BD250">
            <v>0</v>
          </cell>
          <cell r="BG250">
            <v>0</v>
          </cell>
          <cell r="BH250">
            <v>0</v>
          </cell>
          <cell r="BI250">
            <v>57780</v>
          </cell>
          <cell r="BJ250">
            <v>484.21158487530164</v>
          </cell>
          <cell r="BK250">
            <v>0</v>
          </cell>
          <cell r="BL250">
            <v>0</v>
          </cell>
          <cell r="BM250">
            <v>633230</v>
          </cell>
          <cell r="BN250">
            <v>5306.6338160364703</v>
          </cell>
          <cell r="BO250">
            <v>0</v>
          </cell>
          <cell r="BP250">
            <v>0</v>
          </cell>
          <cell r="BY250">
            <v>1422</v>
          </cell>
          <cell r="CF250">
            <v>401.88600000000002</v>
          </cell>
          <cell r="CG250">
            <v>2142.25</v>
          </cell>
          <cell r="CX250">
            <v>0</v>
          </cell>
          <cell r="CY250">
            <v>0</v>
          </cell>
          <cell r="DB250">
            <v>0</v>
          </cell>
          <cell r="DC250">
            <v>0</v>
          </cell>
          <cell r="DJ250" t="str">
            <v>НКРКП</v>
          </cell>
          <cell r="DL250">
            <v>41012</v>
          </cell>
          <cell r="DM250">
            <v>157</v>
          </cell>
          <cell r="DO250" t="str">
            <v>умовно-постійна частина двоставкового тарифу на т.е. для ЦОП</v>
          </cell>
        </row>
        <row r="251">
          <cell r="AF251">
            <v>39855</v>
          </cell>
          <cell r="AG251">
            <v>5</v>
          </cell>
          <cell r="AO251">
            <v>662330.01261000009</v>
          </cell>
          <cell r="AQ251">
            <v>490820</v>
          </cell>
          <cell r="AY251">
            <v>237969.69899999999</v>
          </cell>
          <cell r="AZ251">
            <v>7213.8262095307373</v>
          </cell>
          <cell r="BC251">
            <v>0</v>
          </cell>
          <cell r="BD251">
            <v>0</v>
          </cell>
          <cell r="BG251">
            <v>0</v>
          </cell>
          <cell r="BH251">
            <v>0</v>
          </cell>
          <cell r="BI251">
            <v>15970</v>
          </cell>
          <cell r="BJ251">
            <v>484.11543591609069</v>
          </cell>
          <cell r="BK251">
            <v>0</v>
          </cell>
          <cell r="BL251">
            <v>0</v>
          </cell>
          <cell r="BM251">
            <v>175070</v>
          </cell>
          <cell r="BN251">
            <v>5307.0813629198492</v>
          </cell>
          <cell r="BO251">
            <v>0</v>
          </cell>
          <cell r="BP251">
            <v>0</v>
          </cell>
          <cell r="BY251">
            <v>1422</v>
          </cell>
          <cell r="CF251">
            <v>111.084</v>
          </cell>
          <cell r="CG251">
            <v>2142.25</v>
          </cell>
          <cell r="CX251">
            <v>0</v>
          </cell>
          <cell r="CY251">
            <v>0</v>
          </cell>
          <cell r="DB251">
            <v>0</v>
          </cell>
          <cell r="DC251">
            <v>0</v>
          </cell>
          <cell r="DJ251" t="str">
            <v>НКРКП</v>
          </cell>
          <cell r="DL251">
            <v>41012</v>
          </cell>
          <cell r="DM251">
            <v>157</v>
          </cell>
          <cell r="DO251" t="str">
            <v>умовно-постійна частина двоставкового тарифу на т.е. для ЦОП</v>
          </cell>
        </row>
        <row r="252">
          <cell r="AF252">
            <v>39682</v>
          </cell>
          <cell r="AG252">
            <v>825</v>
          </cell>
          <cell r="AM252">
            <v>159699.49112195123</v>
          </cell>
          <cell r="AO252">
            <v>19316929.929232538</v>
          </cell>
          <cell r="AQ252">
            <v>19316927</v>
          </cell>
          <cell r="AU252">
            <v>0</v>
          </cell>
          <cell r="AW252">
            <v>0</v>
          </cell>
          <cell r="AY252">
            <v>16032387.48144</v>
          </cell>
          <cell r="AZ252">
            <v>100.39097412775848</v>
          </cell>
          <cell r="BA252">
            <v>0</v>
          </cell>
          <cell r="BB252">
            <v>0</v>
          </cell>
          <cell r="BG252">
            <v>1184241.3304536073</v>
          </cell>
          <cell r="BH252">
            <v>7.4154358422425135</v>
          </cell>
          <cell r="BI252">
            <v>2100298.5432427796</v>
          </cell>
          <cell r="BJ252">
            <v>13.151566911624846</v>
          </cell>
          <cell r="BK252">
            <v>0</v>
          </cell>
          <cell r="BL252">
            <v>0</v>
          </cell>
          <cell r="BO252">
            <v>0</v>
          </cell>
          <cell r="BP252">
            <v>0</v>
          </cell>
          <cell r="CF252">
            <v>22043.200000000001</v>
          </cell>
          <cell r="CG252">
            <v>727.31669999999997</v>
          </cell>
          <cell r="CJ252">
            <v>0</v>
          </cell>
          <cell r="CK252">
            <v>0</v>
          </cell>
          <cell r="CL252">
            <v>0</v>
          </cell>
          <cell r="CM252">
            <v>0</v>
          </cell>
          <cell r="CN252">
            <v>0</v>
          </cell>
          <cell r="CO252">
            <v>0</v>
          </cell>
          <cell r="CX252">
            <v>0</v>
          </cell>
          <cell r="CY252">
            <v>0</v>
          </cell>
          <cell r="DJ252" t="str">
            <v>МОС</v>
          </cell>
          <cell r="DL252">
            <v>40541</v>
          </cell>
          <cell r="DM252">
            <v>111</v>
          </cell>
          <cell r="DO252" t="str">
            <v>Умовно-зміна частина дв.тарифу - Тариф за теплову енергію згідно з показниками обліку теплової енергії</v>
          </cell>
        </row>
        <row r="253">
          <cell r="AF253">
            <v>39878</v>
          </cell>
          <cell r="AG253">
            <v>1506</v>
          </cell>
          <cell r="AM253">
            <v>35202.015219512192</v>
          </cell>
          <cell r="AO253">
            <v>11132990.002161214</v>
          </cell>
          <cell r="AQ253">
            <v>11133000</v>
          </cell>
          <cell r="AU253">
            <v>0</v>
          </cell>
          <cell r="AW253">
            <v>0</v>
          </cell>
          <cell r="AY253">
            <v>10408999.9475</v>
          </cell>
          <cell r="AZ253">
            <v>295.6932971760769</v>
          </cell>
          <cell r="BA253">
            <v>0</v>
          </cell>
          <cell r="BB253">
            <v>0</v>
          </cell>
          <cell r="BG253">
            <v>261038.28537793714</v>
          </cell>
          <cell r="BH253">
            <v>7.4154358422425126</v>
          </cell>
          <cell r="BI253">
            <v>462961.65858345071</v>
          </cell>
          <cell r="BJ253">
            <v>13.151566911624844</v>
          </cell>
          <cell r="BK253">
            <v>0</v>
          </cell>
          <cell r="BL253">
            <v>0</v>
          </cell>
          <cell r="BO253">
            <v>0</v>
          </cell>
          <cell r="BP253">
            <v>0</v>
          </cell>
          <cell r="CF253">
            <v>4858.91</v>
          </cell>
          <cell r="CG253">
            <v>2142.25</v>
          </cell>
          <cell r="CJ253">
            <v>0</v>
          </cell>
          <cell r="CK253">
            <v>0</v>
          </cell>
          <cell r="CL253">
            <v>0</v>
          </cell>
          <cell r="CM253">
            <v>0</v>
          </cell>
          <cell r="CN253">
            <v>0</v>
          </cell>
          <cell r="CO253">
            <v>0</v>
          </cell>
          <cell r="CX253">
            <v>0</v>
          </cell>
          <cell r="CY253">
            <v>0</v>
          </cell>
          <cell r="DJ253" t="str">
            <v>НКРКП</v>
          </cell>
          <cell r="DL253">
            <v>40816</v>
          </cell>
          <cell r="DM253">
            <v>162</v>
          </cell>
        </row>
        <row r="254">
          <cell r="AF254">
            <v>39878</v>
          </cell>
          <cell r="AG254">
            <v>1507</v>
          </cell>
          <cell r="AM254">
            <v>27546.581853658536</v>
          </cell>
          <cell r="AO254">
            <v>8711889.9655467868</v>
          </cell>
          <cell r="AQ254">
            <v>8711890</v>
          </cell>
          <cell r="AU254">
            <v>0</v>
          </cell>
          <cell r="AW254">
            <v>0</v>
          </cell>
          <cell r="AY254">
            <v>8145340.3400249993</v>
          </cell>
          <cell r="AZ254">
            <v>295.69332352366598</v>
          </cell>
          <cell r="BA254">
            <v>0</v>
          </cell>
          <cell r="BB254">
            <v>0</v>
          </cell>
          <cell r="BG254">
            <v>204269.9104088867</v>
          </cell>
          <cell r="BH254">
            <v>7.4154358422425126</v>
          </cell>
          <cell r="BI254">
            <v>362280.71443494095</v>
          </cell>
          <cell r="BJ254">
            <v>13.151566911624844</v>
          </cell>
          <cell r="BK254">
            <v>0</v>
          </cell>
          <cell r="BL254">
            <v>0</v>
          </cell>
          <cell r="BO254">
            <v>0</v>
          </cell>
          <cell r="BP254">
            <v>0</v>
          </cell>
          <cell r="CF254">
            <v>3802.2449999999999</v>
          </cell>
          <cell r="CG254">
            <v>2142.2449999999999</v>
          </cell>
          <cell r="CJ254">
            <v>0</v>
          </cell>
          <cell r="CK254">
            <v>0</v>
          </cell>
          <cell r="CL254">
            <v>0</v>
          </cell>
          <cell r="CM254">
            <v>0</v>
          </cell>
          <cell r="CN254">
            <v>0</v>
          </cell>
          <cell r="CO254">
            <v>0</v>
          </cell>
          <cell r="CX254">
            <v>0</v>
          </cell>
          <cell r="CY254">
            <v>0</v>
          </cell>
          <cell r="DJ254" t="str">
            <v>НКРКП</v>
          </cell>
          <cell r="DL254">
            <v>40816</v>
          </cell>
          <cell r="DM254">
            <v>162</v>
          </cell>
        </row>
        <row r="255">
          <cell r="AF255">
            <v>39682</v>
          </cell>
          <cell r="AG255">
            <v>825</v>
          </cell>
          <cell r="AO255">
            <v>18172080.696390204</v>
          </cell>
          <cell r="AQ255">
            <v>16101410</v>
          </cell>
          <cell r="AY255">
            <v>3011337.5424000002</v>
          </cell>
          <cell r="AZ255">
            <v>3421.7240720110935</v>
          </cell>
          <cell r="BC255">
            <v>0</v>
          </cell>
          <cell r="BD255">
            <v>0</v>
          </cell>
          <cell r="BG255">
            <v>222433.39801639714</v>
          </cell>
          <cell r="BH255">
            <v>252.74672855349806</v>
          </cell>
          <cell r="BI255">
            <v>482181.96536543313</v>
          </cell>
          <cell r="BJ255">
            <v>547.89395567578129</v>
          </cell>
          <cell r="BK255">
            <v>0</v>
          </cell>
          <cell r="BL255">
            <v>0</v>
          </cell>
          <cell r="BM255">
            <v>8386398.1023648037</v>
          </cell>
          <cell r="BN255">
            <v>9529.300472061821</v>
          </cell>
          <cell r="BO255">
            <v>0</v>
          </cell>
          <cell r="BP255">
            <v>0</v>
          </cell>
          <cell r="BY255">
            <v>1714.7511057499</v>
          </cell>
          <cell r="CF255">
            <v>4140.32</v>
          </cell>
          <cell r="CG255">
            <v>727.32</v>
          </cell>
          <cell r="CX255">
            <v>0</v>
          </cell>
          <cell r="CY255">
            <v>0</v>
          </cell>
          <cell r="DB255">
            <v>0</v>
          </cell>
          <cell r="DC255">
            <v>0</v>
          </cell>
          <cell r="DJ255" t="str">
            <v>МОС</v>
          </cell>
          <cell r="DL255">
            <v>41086</v>
          </cell>
          <cell r="DM255">
            <v>450</v>
          </cell>
          <cell r="DO255" t="str">
            <v>Умовно-зміна частина дв. тарифу - абонентна плата (затверджена у грн за кв.м)</v>
          </cell>
        </row>
        <row r="256">
          <cell r="AF256">
            <v>39878</v>
          </cell>
          <cell r="AG256">
            <v>1506</v>
          </cell>
          <cell r="AO256">
            <v>5385054.7351527456</v>
          </cell>
          <cell r="AQ256">
            <v>4670768.5</v>
          </cell>
          <cell r="AY256">
            <v>1955103.04</v>
          </cell>
          <cell r="AZ256">
            <v>10078.391006528187</v>
          </cell>
          <cell r="BC256">
            <v>0</v>
          </cell>
          <cell r="BD256">
            <v>0</v>
          </cell>
          <cell r="BG256">
            <v>49030.236773401673</v>
          </cell>
          <cell r="BH256">
            <v>252.74672855349812</v>
          </cell>
          <cell r="BI256">
            <v>106285.72930396257</v>
          </cell>
          <cell r="BJ256">
            <v>547.89395567578151</v>
          </cell>
          <cell r="BK256">
            <v>0</v>
          </cell>
          <cell r="BL256">
            <v>0</v>
          </cell>
          <cell r="BM256">
            <v>1848585.1868550833</v>
          </cell>
          <cell r="BN256">
            <v>9529.300472061821</v>
          </cell>
          <cell r="BO256">
            <v>0</v>
          </cell>
          <cell r="BP256">
            <v>0</v>
          </cell>
          <cell r="BY256">
            <v>1714.7511057499</v>
          </cell>
          <cell r="CF256">
            <v>912.64</v>
          </cell>
          <cell r="CG256">
            <v>2142.25</v>
          </cell>
          <cell r="CX256">
            <v>0</v>
          </cell>
          <cell r="CY256">
            <v>0</v>
          </cell>
          <cell r="DB256">
            <v>0</v>
          </cell>
          <cell r="DC256">
            <v>0</v>
          </cell>
          <cell r="DJ256" t="str">
            <v>МОС</v>
          </cell>
          <cell r="DL256">
            <v>41086</v>
          </cell>
          <cell r="DM256">
            <v>450</v>
          </cell>
          <cell r="DO256" t="str">
            <v xml:space="preserve">Плата за одиницю приєднаного теплового навантаження розрахунку за 0,1 Гкал в годину </v>
          </cell>
        </row>
        <row r="257">
          <cell r="AF257">
            <v>39878</v>
          </cell>
          <cell r="AG257">
            <v>1507</v>
          </cell>
          <cell r="AO257">
            <v>4213959.0623804126</v>
          </cell>
          <cell r="AQ257">
            <v>3655010</v>
          </cell>
          <cell r="AY257">
            <v>1529930.6824999999</v>
          </cell>
          <cell r="AZ257">
            <v>10078.435403524581</v>
          </cell>
          <cell r="BC257">
            <v>0</v>
          </cell>
          <cell r="BD257">
            <v>0</v>
          </cell>
          <cell r="BG257">
            <v>38367.559986569548</v>
          </cell>
          <cell r="BH257">
            <v>252.74672855349817</v>
          </cell>
          <cell r="BI257">
            <v>83171.617417077243</v>
          </cell>
          <cell r="BJ257">
            <v>547.8939556757814</v>
          </cell>
          <cell r="BK257">
            <v>0</v>
          </cell>
          <cell r="BL257">
            <v>0</v>
          </cell>
          <cell r="BM257">
            <v>1446570.6819801172</v>
          </cell>
          <cell r="BN257">
            <v>9529.300472061821</v>
          </cell>
          <cell r="BO257">
            <v>0</v>
          </cell>
          <cell r="BP257">
            <v>0</v>
          </cell>
          <cell r="BY257">
            <v>1714.7511057499</v>
          </cell>
          <cell r="CF257">
            <v>714.17</v>
          </cell>
          <cell r="CG257">
            <v>2142.25</v>
          </cell>
          <cell r="CX257">
            <v>0</v>
          </cell>
          <cell r="CY257">
            <v>0</v>
          </cell>
          <cell r="DB257">
            <v>0</v>
          </cell>
          <cell r="DC257">
            <v>0</v>
          </cell>
          <cell r="DJ257" t="str">
            <v>МОС</v>
          </cell>
          <cell r="DL257">
            <v>41086</v>
          </cell>
          <cell r="DM257">
            <v>450</v>
          </cell>
          <cell r="DO257" t="str">
            <v xml:space="preserve">Плата за одиницю приєднаного теплового навантаження розрахунку за 0,1 Гкал в годину </v>
          </cell>
        </row>
        <row r="258">
          <cell r="W258">
            <v>264.8416666666667</v>
          </cell>
          <cell r="AF258">
            <v>39965</v>
          </cell>
          <cell r="AG258" t="str">
            <v xml:space="preserve"> №6/1/2-255, 6/1/2-256</v>
          </cell>
          <cell r="AH258">
            <v>259.73166666666663</v>
          </cell>
          <cell r="AM258">
            <v>99960</v>
          </cell>
          <cell r="AO258">
            <v>26473573.000000004</v>
          </cell>
          <cell r="AQ258">
            <v>25962777.399999999</v>
          </cell>
          <cell r="AU258">
            <v>0</v>
          </cell>
          <cell r="AW258">
            <v>20678214.780000001</v>
          </cell>
          <cell r="AY258">
            <v>0</v>
          </cell>
          <cell r="AZ258">
            <v>0</v>
          </cell>
          <cell r="BA258">
            <v>0</v>
          </cell>
          <cell r="BB258">
            <v>0</v>
          </cell>
          <cell r="BC258">
            <v>0</v>
          </cell>
          <cell r="BD258">
            <v>0</v>
          </cell>
          <cell r="BG258">
            <v>0</v>
          </cell>
          <cell r="BH258">
            <v>0</v>
          </cell>
          <cell r="BI258">
            <v>523900</v>
          </cell>
          <cell r="BJ258">
            <v>5.2410964385754299</v>
          </cell>
          <cell r="BK258">
            <v>0</v>
          </cell>
          <cell r="BL258">
            <v>0</v>
          </cell>
          <cell r="BM258">
            <v>3250721.6</v>
          </cell>
          <cell r="BN258">
            <v>32.520224089635853</v>
          </cell>
          <cell r="BO258">
            <v>0</v>
          </cell>
          <cell r="BP258">
            <v>0</v>
          </cell>
          <cell r="BY258">
            <v>2088.15</v>
          </cell>
          <cell r="CF258">
            <v>0</v>
          </cell>
          <cell r="CG258">
            <v>0</v>
          </cell>
          <cell r="CJ258">
            <v>0</v>
          </cell>
          <cell r="CK258">
            <v>0</v>
          </cell>
          <cell r="CL258">
            <v>0</v>
          </cell>
          <cell r="CM258">
            <v>116098</v>
          </cell>
          <cell r="CN258">
            <v>178.11</v>
          </cell>
          <cell r="CO258">
            <v>311.69</v>
          </cell>
          <cell r="CX258">
            <v>0</v>
          </cell>
          <cell r="CY258">
            <v>0</v>
          </cell>
          <cell r="DB258">
            <v>0</v>
          </cell>
          <cell r="DC258">
            <v>0</v>
          </cell>
          <cell r="DJ258" t="str">
            <v>МОС</v>
          </cell>
          <cell r="DL258">
            <v>40066</v>
          </cell>
          <cell r="DM258" t="str">
            <v>№2212</v>
          </cell>
          <cell r="DO258" t="str">
            <v>Тариф на транспортування, постачання теплової енергії</v>
          </cell>
          <cell r="DT258">
            <v>264.8417</v>
          </cell>
        </row>
        <row r="259">
          <cell r="W259">
            <v>518.49166666666679</v>
          </cell>
          <cell r="AF259">
            <v>39965</v>
          </cell>
          <cell r="AG259" t="str">
            <v xml:space="preserve"> №6/1/2-255, 6/1/2-256</v>
          </cell>
          <cell r="AH259">
            <v>502.66166646452393</v>
          </cell>
          <cell r="AM259">
            <v>8245</v>
          </cell>
          <cell r="AO259">
            <v>4274963.7916666679</v>
          </cell>
          <cell r="AQ259">
            <v>4144445.4399999999</v>
          </cell>
          <cell r="AU259">
            <v>0</v>
          </cell>
          <cell r="AW259">
            <v>3735118.8000000003</v>
          </cell>
          <cell r="AY259">
            <v>0</v>
          </cell>
          <cell r="AZ259">
            <v>0</v>
          </cell>
          <cell r="BA259">
            <v>0</v>
          </cell>
          <cell r="BB259">
            <v>0</v>
          </cell>
          <cell r="BC259">
            <v>0</v>
          </cell>
          <cell r="BD259">
            <v>0</v>
          </cell>
          <cell r="BG259">
            <v>0</v>
          </cell>
          <cell r="BH259">
            <v>0</v>
          </cell>
          <cell r="BI259">
            <v>43203.8</v>
          </cell>
          <cell r="BJ259">
            <v>5.24</v>
          </cell>
          <cell r="BK259">
            <v>0</v>
          </cell>
          <cell r="BL259">
            <v>0</v>
          </cell>
          <cell r="BM259">
            <v>268100</v>
          </cell>
          <cell r="BN259">
            <v>32.516676773802303</v>
          </cell>
          <cell r="BO259">
            <v>0</v>
          </cell>
          <cell r="BP259">
            <v>0</v>
          </cell>
          <cell r="BY259">
            <v>2088.15</v>
          </cell>
          <cell r="CF259">
            <v>0</v>
          </cell>
          <cell r="CG259">
            <v>0</v>
          </cell>
          <cell r="CJ259">
            <v>0</v>
          </cell>
          <cell r="CK259">
            <v>0</v>
          </cell>
          <cell r="CL259">
            <v>0</v>
          </cell>
          <cell r="CM259">
            <v>9576</v>
          </cell>
          <cell r="CN259">
            <v>390.05</v>
          </cell>
          <cell r="CO259">
            <v>832.21</v>
          </cell>
          <cell r="CX259">
            <v>0</v>
          </cell>
          <cell r="CY259">
            <v>0</v>
          </cell>
          <cell r="DB259">
            <v>0</v>
          </cell>
          <cell r="DC259">
            <v>0</v>
          </cell>
          <cell r="DJ259" t="str">
            <v>МОС</v>
          </cell>
          <cell r="DL259">
            <v>41206</v>
          </cell>
          <cell r="DM259" t="str">
            <v>№1264</v>
          </cell>
          <cell r="DT259">
            <v>995.20830000000001</v>
          </cell>
        </row>
        <row r="260">
          <cell r="W260">
            <v>555.40833333333342</v>
          </cell>
          <cell r="AF260">
            <v>39965</v>
          </cell>
          <cell r="AG260" t="str">
            <v xml:space="preserve"> №6/1/2-255, 6/1/2-256</v>
          </cell>
          <cell r="AH260">
            <v>502.66</v>
          </cell>
          <cell r="AM260">
            <v>9825</v>
          </cell>
          <cell r="AO260">
            <v>5456886.8750000009</v>
          </cell>
          <cell r="AQ260">
            <v>4938634.5</v>
          </cell>
          <cell r="AU260">
            <v>0</v>
          </cell>
          <cell r="AW260">
            <v>4450860.55</v>
          </cell>
          <cell r="AY260">
            <v>0</v>
          </cell>
          <cell r="AZ260">
            <v>0</v>
          </cell>
          <cell r="BA260">
            <v>0</v>
          </cell>
          <cell r="BB260">
            <v>0</v>
          </cell>
          <cell r="BC260">
            <v>0</v>
          </cell>
          <cell r="BD260">
            <v>0</v>
          </cell>
          <cell r="BG260">
            <v>0</v>
          </cell>
          <cell r="BH260">
            <v>0</v>
          </cell>
          <cell r="BI260">
            <v>51483</v>
          </cell>
          <cell r="BJ260">
            <v>5.24</v>
          </cell>
          <cell r="BK260">
            <v>0</v>
          </cell>
          <cell r="BL260">
            <v>0</v>
          </cell>
          <cell r="BM260">
            <v>319400</v>
          </cell>
          <cell r="BN260">
            <v>32.5089058524173</v>
          </cell>
          <cell r="BO260">
            <v>0</v>
          </cell>
          <cell r="BP260">
            <v>0</v>
          </cell>
          <cell r="BY260">
            <v>2088.15</v>
          </cell>
          <cell r="CF260">
            <v>0</v>
          </cell>
          <cell r="CG260">
            <v>0</v>
          </cell>
          <cell r="CJ260">
            <v>0</v>
          </cell>
          <cell r="CK260">
            <v>0</v>
          </cell>
          <cell r="CL260">
            <v>0</v>
          </cell>
          <cell r="CM260">
            <v>11411</v>
          </cell>
          <cell r="CN260">
            <v>390.05</v>
          </cell>
          <cell r="CO260">
            <v>832.21</v>
          </cell>
          <cell r="CX260">
            <v>0</v>
          </cell>
          <cell r="CY260">
            <v>0</v>
          </cell>
          <cell r="DB260">
            <v>0</v>
          </cell>
          <cell r="DC260">
            <v>0</v>
          </cell>
          <cell r="DJ260" t="str">
            <v>МОС</v>
          </cell>
          <cell r="DL260">
            <v>41206</v>
          </cell>
          <cell r="DM260" t="str">
            <v>№1264</v>
          </cell>
          <cell r="DT260">
            <v>995.20830000000001</v>
          </cell>
        </row>
        <row r="261">
          <cell r="W261">
            <v>268.09209600000003</v>
          </cell>
          <cell r="AF261">
            <v>40157</v>
          </cell>
          <cell r="AG261" t="str">
            <v>В423/01-15/3805</v>
          </cell>
          <cell r="AH261">
            <v>265.43771934635021</v>
          </cell>
          <cell r="AM261">
            <v>177427.73</v>
          </cell>
          <cell r="AO261">
            <v>47566972.024222091</v>
          </cell>
          <cell r="AQ261">
            <v>47096012</v>
          </cell>
          <cell r="AU261">
            <v>0</v>
          </cell>
          <cell r="AW261">
            <v>0</v>
          </cell>
          <cell r="AY261">
            <v>21306051.478666838</v>
          </cell>
          <cell r="AZ261">
            <v>120.0829852169491</v>
          </cell>
          <cell r="BA261">
            <v>0</v>
          </cell>
          <cell r="BB261">
            <v>0</v>
          </cell>
          <cell r="BC261">
            <v>0</v>
          </cell>
          <cell r="BD261">
            <v>0</v>
          </cell>
          <cell r="BG261">
            <v>0</v>
          </cell>
          <cell r="BH261">
            <v>0</v>
          </cell>
          <cell r="BI261">
            <v>5224127</v>
          </cell>
          <cell r="BJ261">
            <v>29.443689551796666</v>
          </cell>
          <cell r="BK261">
            <v>0</v>
          </cell>
          <cell r="BL261">
            <v>0</v>
          </cell>
          <cell r="BM261">
            <v>14192611.93</v>
          </cell>
          <cell r="BN261">
            <v>79.990945778317737</v>
          </cell>
          <cell r="BO261">
            <v>0</v>
          </cell>
          <cell r="BP261">
            <v>0</v>
          </cell>
          <cell r="BY261">
            <v>2259.2199999999998</v>
          </cell>
          <cell r="CF261">
            <v>29294.050800000001</v>
          </cell>
          <cell r="CG261">
            <v>727.31667000000004</v>
          </cell>
          <cell r="CJ261">
            <v>0</v>
          </cell>
          <cell r="CK261">
            <v>0</v>
          </cell>
          <cell r="CL261">
            <v>0</v>
          </cell>
          <cell r="CM261">
            <v>0</v>
          </cell>
          <cell r="CN261">
            <v>0</v>
          </cell>
          <cell r="CO261">
            <v>0</v>
          </cell>
          <cell r="CX261">
            <v>0</v>
          </cell>
          <cell r="CY261">
            <v>0</v>
          </cell>
          <cell r="DB261">
            <v>0</v>
          </cell>
          <cell r="DC261">
            <v>0</v>
          </cell>
          <cell r="DJ261" t="str">
            <v>НКРЕ</v>
          </cell>
          <cell r="DL261">
            <v>40526</v>
          </cell>
          <cell r="DM261">
            <v>1815</v>
          </cell>
          <cell r="DO261" t="str">
            <v>Тариф на теплову енергію</v>
          </cell>
          <cell r="DT261">
            <v>294.89999999999998</v>
          </cell>
        </row>
        <row r="262">
          <cell r="W262">
            <v>578.70275000000004</v>
          </cell>
          <cell r="AF262">
            <v>40157</v>
          </cell>
          <cell r="AG262" t="str">
            <v>В424/01-15/3806</v>
          </cell>
          <cell r="AH262">
            <v>503.21977478241263</v>
          </cell>
          <cell r="AM262">
            <v>38840.101699999999</v>
          </cell>
          <cell r="AO262">
            <v>22476873.664069675</v>
          </cell>
          <cell r="AQ262">
            <v>19545107.23</v>
          </cell>
          <cell r="AU262">
            <v>0</v>
          </cell>
          <cell r="AW262">
            <v>0</v>
          </cell>
          <cell r="AY262">
            <v>13996658.876526</v>
          </cell>
          <cell r="AZ262">
            <v>360.36617474989777</v>
          </cell>
          <cell r="BA262">
            <v>0</v>
          </cell>
          <cell r="BB262">
            <v>0</v>
          </cell>
          <cell r="BC262">
            <v>0</v>
          </cell>
          <cell r="BD262">
            <v>0</v>
          </cell>
          <cell r="BG262">
            <v>0</v>
          </cell>
          <cell r="BH262">
            <v>0</v>
          </cell>
          <cell r="BI262">
            <v>1143595.8600000001</v>
          </cell>
          <cell r="BJ262">
            <v>29.443688609085186</v>
          </cell>
          <cell r="BK262">
            <v>0</v>
          </cell>
          <cell r="BL262">
            <v>0</v>
          </cell>
          <cell r="BM262">
            <v>3106856.46</v>
          </cell>
          <cell r="BN262">
            <v>79.990945543790886</v>
          </cell>
          <cell r="BO262">
            <v>0</v>
          </cell>
          <cell r="BP262">
            <v>0</v>
          </cell>
          <cell r="BY262">
            <v>2259.2199999999998</v>
          </cell>
          <cell r="CF262">
            <v>6412.6611000000003</v>
          </cell>
          <cell r="CG262">
            <v>2182.66</v>
          </cell>
          <cell r="CJ262">
            <v>0</v>
          </cell>
          <cell r="CK262">
            <v>0</v>
          </cell>
          <cell r="CL262">
            <v>0</v>
          </cell>
          <cell r="CM262">
            <v>0</v>
          </cell>
          <cell r="CN262">
            <v>0</v>
          </cell>
          <cell r="CO262">
            <v>0</v>
          </cell>
          <cell r="CX262">
            <v>0</v>
          </cell>
          <cell r="CY262">
            <v>0</v>
          </cell>
          <cell r="DB262">
            <v>0</v>
          </cell>
          <cell r="DC262">
            <v>0</v>
          </cell>
          <cell r="DJ262" t="str">
            <v>НКРКП</v>
          </cell>
          <cell r="DL262">
            <v>40942</v>
          </cell>
          <cell r="DM262">
            <v>42</v>
          </cell>
          <cell r="DT262">
            <v>864.42</v>
          </cell>
        </row>
        <row r="263">
          <cell r="W263">
            <v>578.70275000000004</v>
          </cell>
          <cell r="AF263">
            <v>40157</v>
          </cell>
          <cell r="AG263" t="str">
            <v>В424/01-15/3806</v>
          </cell>
          <cell r="AH263">
            <v>503.21978082003329</v>
          </cell>
          <cell r="AM263">
            <v>13593.1675</v>
          </cell>
          <cell r="AO263">
            <v>7866403.4134606253</v>
          </cell>
          <cell r="AQ263">
            <v>6840350.7699999996</v>
          </cell>
          <cell r="AU263">
            <v>0</v>
          </cell>
          <cell r="AW263">
            <v>0</v>
          </cell>
          <cell r="AY263">
            <v>4898517.8643460004</v>
          </cell>
          <cell r="AZ263">
            <v>360.36618134412015</v>
          </cell>
          <cell r="BA263">
            <v>0</v>
          </cell>
          <cell r="BB263">
            <v>0</v>
          </cell>
          <cell r="BC263">
            <v>0</v>
          </cell>
          <cell r="BD263">
            <v>0</v>
          </cell>
          <cell r="BG263">
            <v>0</v>
          </cell>
          <cell r="BH263">
            <v>0</v>
          </cell>
          <cell r="BI263">
            <v>400232.99</v>
          </cell>
          <cell r="BJ263">
            <v>29.443688529549863</v>
          </cell>
          <cell r="BK263">
            <v>0</v>
          </cell>
          <cell r="BL263">
            <v>0</v>
          </cell>
          <cell r="BM263">
            <v>1087330.32</v>
          </cell>
          <cell r="BN263">
            <v>79.990945451087839</v>
          </cell>
          <cell r="BO263">
            <v>0</v>
          </cell>
          <cell r="BP263">
            <v>0</v>
          </cell>
          <cell r="BY263">
            <v>2259.2199999999998</v>
          </cell>
          <cell r="CF263">
            <v>2244.2881000000002</v>
          </cell>
          <cell r="CG263">
            <v>2182.66</v>
          </cell>
          <cell r="CJ263">
            <v>0</v>
          </cell>
          <cell r="CK263">
            <v>0</v>
          </cell>
          <cell r="CL263">
            <v>0</v>
          </cell>
          <cell r="CM263">
            <v>0</v>
          </cell>
          <cell r="CN263">
            <v>0</v>
          </cell>
          <cell r="CO263">
            <v>0</v>
          </cell>
          <cell r="CX263">
            <v>0</v>
          </cell>
          <cell r="CY263">
            <v>0</v>
          </cell>
          <cell r="DB263">
            <v>0</v>
          </cell>
          <cell r="DC263">
            <v>0</v>
          </cell>
          <cell r="DJ263" t="str">
            <v>НКРКП</v>
          </cell>
          <cell r="DL263">
            <v>40942</v>
          </cell>
          <cell r="DM263">
            <v>42</v>
          </cell>
          <cell r="DT263">
            <v>864.42</v>
          </cell>
        </row>
        <row r="264">
          <cell r="W264">
            <v>202.5</v>
          </cell>
          <cell r="AF264">
            <v>39786</v>
          </cell>
          <cell r="AG264">
            <v>1142</v>
          </cell>
          <cell r="AH264">
            <v>202.49513122507651</v>
          </cell>
          <cell r="AM264">
            <v>64698</v>
          </cell>
          <cell r="AO264">
            <v>13101345</v>
          </cell>
          <cell r="AQ264">
            <v>13101030</v>
          </cell>
          <cell r="AU264">
            <v>0</v>
          </cell>
          <cell r="AW264">
            <v>0</v>
          </cell>
          <cell r="AY264">
            <v>7482349.2784679998</v>
          </cell>
          <cell r="AZ264">
            <v>115.6503953517574</v>
          </cell>
          <cell r="BA264">
            <v>20478</v>
          </cell>
          <cell r="BB264">
            <v>0.31651673931187979</v>
          </cell>
          <cell r="BC264">
            <v>0</v>
          </cell>
          <cell r="BD264">
            <v>0</v>
          </cell>
          <cell r="BG264">
            <v>0</v>
          </cell>
          <cell r="BH264">
            <v>0</v>
          </cell>
          <cell r="BI264">
            <v>809474</v>
          </cell>
          <cell r="BJ264">
            <v>12.511576864818078</v>
          </cell>
          <cell r="BK264">
            <v>0</v>
          </cell>
          <cell r="BL264">
            <v>0</v>
          </cell>
          <cell r="BM264">
            <v>3669499</v>
          </cell>
          <cell r="BN264">
            <v>56.717348295155958</v>
          </cell>
          <cell r="BO264">
            <v>0</v>
          </cell>
          <cell r="BP264">
            <v>0</v>
          </cell>
          <cell r="BY264">
            <v>2080.52</v>
          </cell>
          <cell r="CF264">
            <v>10287.603999999999</v>
          </cell>
          <cell r="CG264">
            <v>727.31700000000001</v>
          </cell>
          <cell r="CJ264">
            <v>0</v>
          </cell>
          <cell r="CK264">
            <v>0</v>
          </cell>
          <cell r="CL264">
            <v>0</v>
          </cell>
          <cell r="CM264">
            <v>0</v>
          </cell>
          <cell r="CN264">
            <v>0</v>
          </cell>
          <cell r="CO264">
            <v>0</v>
          </cell>
          <cell r="CX264">
            <v>0</v>
          </cell>
          <cell r="CY264">
            <v>0</v>
          </cell>
          <cell r="DB264">
            <v>0</v>
          </cell>
          <cell r="DC264">
            <v>0</v>
          </cell>
          <cell r="DJ264" t="str">
            <v>НКРЕ</v>
          </cell>
          <cell r="DL264">
            <v>40526</v>
          </cell>
          <cell r="DM264">
            <v>1754</v>
          </cell>
          <cell r="DO264" t="str">
            <v>тариф на теплову енергію</v>
          </cell>
          <cell r="DT264">
            <v>222.75</v>
          </cell>
        </row>
        <row r="265">
          <cell r="W265">
            <v>533.62</v>
          </cell>
          <cell r="AF265">
            <v>39878</v>
          </cell>
          <cell r="AG265">
            <v>1503</v>
          </cell>
          <cell r="AH265">
            <v>437.3914342034526</v>
          </cell>
          <cell r="AM265">
            <v>16741</v>
          </cell>
          <cell r="AO265">
            <v>8933332.4199999999</v>
          </cell>
          <cell r="AQ265">
            <v>7322370</v>
          </cell>
          <cell r="AU265">
            <v>0</v>
          </cell>
          <cell r="AW265">
            <v>0</v>
          </cell>
          <cell r="AY265">
            <v>5944520.9560000002</v>
          </cell>
          <cell r="AZ265">
            <v>355.08756681201839</v>
          </cell>
          <cell r="BA265">
            <v>0</v>
          </cell>
          <cell r="BB265">
            <v>0</v>
          </cell>
          <cell r="BC265">
            <v>0</v>
          </cell>
          <cell r="BD265">
            <v>0</v>
          </cell>
          <cell r="BG265">
            <v>0</v>
          </cell>
          <cell r="BH265">
            <v>0</v>
          </cell>
          <cell r="BI265">
            <v>211126</v>
          </cell>
          <cell r="BJ265">
            <v>12.611313541604444</v>
          </cell>
          <cell r="BK265">
            <v>0</v>
          </cell>
          <cell r="BL265">
            <v>0</v>
          </cell>
          <cell r="BM265">
            <v>949501</v>
          </cell>
          <cell r="BN265">
            <v>56.717101726300697</v>
          </cell>
          <cell r="BO265">
            <v>0</v>
          </cell>
          <cell r="BP265">
            <v>0</v>
          </cell>
          <cell r="BY265">
            <v>2080.52</v>
          </cell>
          <cell r="CF265">
            <v>2774.8960000000002</v>
          </cell>
          <cell r="CG265">
            <v>2142.25</v>
          </cell>
          <cell r="CJ265">
            <v>0</v>
          </cell>
          <cell r="CK265">
            <v>0</v>
          </cell>
          <cell r="CL265">
            <v>0</v>
          </cell>
          <cell r="CM265">
            <v>0</v>
          </cell>
          <cell r="CN265">
            <v>0</v>
          </cell>
          <cell r="CO265">
            <v>0</v>
          </cell>
          <cell r="CX265">
            <v>0</v>
          </cell>
          <cell r="CY265">
            <v>0</v>
          </cell>
          <cell r="DB265">
            <v>0</v>
          </cell>
          <cell r="DC265">
            <v>0</v>
          </cell>
          <cell r="DJ265" t="str">
            <v>НКРКП</v>
          </cell>
          <cell r="DL265">
            <v>40816</v>
          </cell>
          <cell r="DM265">
            <v>95</v>
          </cell>
          <cell r="DT265">
            <v>799.93</v>
          </cell>
        </row>
        <row r="266">
          <cell r="W266">
            <v>533.62</v>
          </cell>
          <cell r="AF266">
            <v>39878</v>
          </cell>
          <cell r="AG266">
            <v>1504</v>
          </cell>
          <cell r="AH266">
            <v>436.9666340235031</v>
          </cell>
          <cell r="AM266">
            <v>5718.4</v>
          </cell>
          <cell r="AO266">
            <v>3051452.608</v>
          </cell>
          <cell r="AQ266">
            <v>2498750</v>
          </cell>
          <cell r="AU266">
            <v>0</v>
          </cell>
          <cell r="AW266">
            <v>0</v>
          </cell>
          <cell r="AY266">
            <v>2026831.9967500002</v>
          </cell>
          <cell r="AZ266">
            <v>354.44040234156415</v>
          </cell>
          <cell r="BA266">
            <v>0</v>
          </cell>
          <cell r="BB266">
            <v>0</v>
          </cell>
          <cell r="BC266">
            <v>0</v>
          </cell>
          <cell r="BD266">
            <v>0</v>
          </cell>
          <cell r="BG266">
            <v>0</v>
          </cell>
          <cell r="BH266">
            <v>0</v>
          </cell>
          <cell r="BI266">
            <v>73286</v>
          </cell>
          <cell r="BJ266">
            <v>12.81582260772244</v>
          </cell>
          <cell r="BK266">
            <v>0</v>
          </cell>
          <cell r="BL266">
            <v>0</v>
          </cell>
          <cell r="BM266">
            <v>324334</v>
          </cell>
          <cell r="BN266">
            <v>56.717613318410748</v>
          </cell>
          <cell r="BO266">
            <v>0</v>
          </cell>
          <cell r="BP266">
            <v>0</v>
          </cell>
          <cell r="BY266">
            <v>2080.52</v>
          </cell>
          <cell r="CF266">
            <v>946.12300000000005</v>
          </cell>
          <cell r="CG266">
            <v>2142.25</v>
          </cell>
          <cell r="CJ266">
            <v>0</v>
          </cell>
          <cell r="CK266">
            <v>0</v>
          </cell>
          <cell r="CL266">
            <v>0</v>
          </cell>
          <cell r="CM266">
            <v>0</v>
          </cell>
          <cell r="CN266">
            <v>0</v>
          </cell>
          <cell r="CO266">
            <v>0</v>
          </cell>
          <cell r="CX266">
            <v>0</v>
          </cell>
          <cell r="CY266">
            <v>0</v>
          </cell>
          <cell r="DB266">
            <v>0</v>
          </cell>
          <cell r="DC266">
            <v>0</v>
          </cell>
          <cell r="DJ266" t="str">
            <v>НКРКП</v>
          </cell>
          <cell r="DL266">
            <v>40816</v>
          </cell>
          <cell r="DM266">
            <v>95</v>
          </cell>
          <cell r="DT266">
            <v>799.93</v>
          </cell>
        </row>
        <row r="267">
          <cell r="W267">
            <v>542.55999999999995</v>
          </cell>
          <cell r="AF267">
            <v>39878</v>
          </cell>
          <cell r="AG267">
            <v>1505</v>
          </cell>
          <cell r="AH267">
            <v>484.42557803468208</v>
          </cell>
          <cell r="AM267">
            <v>2768</v>
          </cell>
          <cell r="AO267">
            <v>1501806.0799999998</v>
          </cell>
          <cell r="AQ267">
            <v>1340890</v>
          </cell>
          <cell r="AU267">
            <v>0</v>
          </cell>
          <cell r="AW267">
            <v>0</v>
          </cell>
          <cell r="AY267">
            <v>1045156.6455</v>
          </cell>
          <cell r="AZ267">
            <v>377.58549331647396</v>
          </cell>
          <cell r="BA267">
            <v>0</v>
          </cell>
          <cell r="BB267">
            <v>0</v>
          </cell>
          <cell r="BC267">
            <v>0</v>
          </cell>
          <cell r="BD267">
            <v>0</v>
          </cell>
          <cell r="BG267">
            <v>0</v>
          </cell>
          <cell r="BH267">
            <v>0</v>
          </cell>
          <cell r="BI267">
            <v>36118</v>
          </cell>
          <cell r="BJ267">
            <v>13.048410404624278</v>
          </cell>
          <cell r="BK267">
            <v>0</v>
          </cell>
          <cell r="BL267">
            <v>0</v>
          </cell>
          <cell r="BM267">
            <v>216543</v>
          </cell>
          <cell r="BN267">
            <v>78.230852601156073</v>
          </cell>
          <cell r="BO267">
            <v>0</v>
          </cell>
          <cell r="BP267">
            <v>0</v>
          </cell>
          <cell r="BY267">
            <v>2255.66</v>
          </cell>
          <cell r="CF267">
            <v>487.87799999999999</v>
          </cell>
          <cell r="CG267">
            <v>2142.25</v>
          </cell>
          <cell r="CJ267">
            <v>0</v>
          </cell>
          <cell r="CK267">
            <v>0</v>
          </cell>
          <cell r="CL267">
            <v>0</v>
          </cell>
          <cell r="CM267">
            <v>0</v>
          </cell>
          <cell r="CN267">
            <v>0</v>
          </cell>
          <cell r="CO267">
            <v>0</v>
          </cell>
          <cell r="CX267">
            <v>0</v>
          </cell>
          <cell r="CY267">
            <v>0</v>
          </cell>
          <cell r="DB267">
            <v>0</v>
          </cell>
          <cell r="DC267">
            <v>0</v>
          </cell>
          <cell r="DJ267" t="str">
            <v>НКРКП</v>
          </cell>
          <cell r="DL267">
            <v>40816</v>
          </cell>
          <cell r="DM267">
            <v>95</v>
          </cell>
          <cell r="DT267">
            <v>826.28</v>
          </cell>
        </row>
        <row r="268">
          <cell r="W268">
            <v>255.43</v>
          </cell>
          <cell r="AF268">
            <v>40268</v>
          </cell>
          <cell r="AG268">
            <v>806</v>
          </cell>
          <cell r="AH268">
            <v>255.43</v>
          </cell>
          <cell r="AM268">
            <v>16392.401049211134</v>
          </cell>
          <cell r="AO268">
            <v>4187111</v>
          </cell>
          <cell r="AQ268">
            <v>4187111</v>
          </cell>
          <cell r="AU268">
            <v>0</v>
          </cell>
          <cell r="AW268">
            <v>0</v>
          </cell>
          <cell r="AY268">
            <v>1967326</v>
          </cell>
          <cell r="AZ268">
            <v>120.01451124176073</v>
          </cell>
          <cell r="BA268">
            <v>0</v>
          </cell>
          <cell r="BB268">
            <v>0</v>
          </cell>
          <cell r="BC268">
            <v>0</v>
          </cell>
          <cell r="BD268">
            <v>0</v>
          </cell>
          <cell r="BG268">
            <v>0</v>
          </cell>
          <cell r="BH268">
            <v>0</v>
          </cell>
          <cell r="BI268">
            <v>441549</v>
          </cell>
          <cell r="BJ268">
            <v>26.936200418379165</v>
          </cell>
          <cell r="BK268">
            <v>0</v>
          </cell>
          <cell r="BL268">
            <v>0</v>
          </cell>
          <cell r="BM268">
            <v>1474007</v>
          </cell>
          <cell r="BN268">
            <v>89.920140165856608</v>
          </cell>
          <cell r="BO268">
            <v>0</v>
          </cell>
          <cell r="BP268">
            <v>0</v>
          </cell>
          <cell r="BY268">
            <v>3485.58</v>
          </cell>
          <cell r="CF268">
            <v>2704.8974316669414</v>
          </cell>
          <cell r="CG268">
            <v>727.32</v>
          </cell>
          <cell r="CJ268">
            <v>0</v>
          </cell>
          <cell r="CK268">
            <v>0</v>
          </cell>
          <cell r="CL268">
            <v>0</v>
          </cell>
          <cell r="CM268">
            <v>0</v>
          </cell>
          <cell r="CN268">
            <v>0</v>
          </cell>
          <cell r="CO268">
            <v>0</v>
          </cell>
          <cell r="CX268">
            <v>0</v>
          </cell>
          <cell r="CY268">
            <v>0</v>
          </cell>
          <cell r="DB268">
            <v>0</v>
          </cell>
          <cell r="DC268">
            <v>0</v>
          </cell>
          <cell r="DJ268" t="str">
            <v>НКРЕ</v>
          </cell>
          <cell r="DL268">
            <v>40526</v>
          </cell>
          <cell r="DM268">
            <v>1804</v>
          </cell>
          <cell r="DO268" t="str">
            <v>тариф на теплову енергію для населення населенного пункту м.Боярка</v>
          </cell>
          <cell r="DT268">
            <v>280.97000000000003</v>
          </cell>
        </row>
        <row r="269">
          <cell r="W269">
            <v>572.70000000000005</v>
          </cell>
          <cell r="AF269">
            <v>40268</v>
          </cell>
          <cell r="AG269">
            <v>805</v>
          </cell>
          <cell r="AH269">
            <v>498.0000096426582</v>
          </cell>
          <cell r="AM269">
            <v>9017.8994237820843</v>
          </cell>
          <cell r="AO269">
            <v>5164551</v>
          </cell>
          <cell r="AQ269">
            <v>4490914</v>
          </cell>
          <cell r="AU269">
            <v>0</v>
          </cell>
          <cell r="AW269">
            <v>0</v>
          </cell>
          <cell r="AY269">
            <v>3021077.5</v>
          </cell>
          <cell r="AZ269">
            <v>335.00900354164384</v>
          </cell>
          <cell r="BA269">
            <v>0</v>
          </cell>
          <cell r="BB269">
            <v>0</v>
          </cell>
          <cell r="BC269">
            <v>0</v>
          </cell>
          <cell r="BD269">
            <v>0</v>
          </cell>
          <cell r="BG269">
            <v>0</v>
          </cell>
          <cell r="BH269">
            <v>0</v>
          </cell>
          <cell r="BI269">
            <v>243457</v>
          </cell>
          <cell r="BJ269">
            <v>26.997085303252888</v>
          </cell>
          <cell r="BK269">
            <v>0</v>
          </cell>
          <cell r="BL269">
            <v>0</v>
          </cell>
          <cell r="BM269">
            <v>1042053</v>
          </cell>
          <cell r="BN269">
            <v>115.55385029598895</v>
          </cell>
          <cell r="BO269">
            <v>0</v>
          </cell>
          <cell r="BP269">
            <v>0</v>
          </cell>
          <cell r="BY269">
            <v>3485.58</v>
          </cell>
          <cell r="CF269">
            <v>1384.1264787003015</v>
          </cell>
          <cell r="CG269">
            <v>2182.66</v>
          </cell>
          <cell r="CJ269">
            <v>0</v>
          </cell>
          <cell r="CK269">
            <v>0</v>
          </cell>
          <cell r="CL269">
            <v>0</v>
          </cell>
          <cell r="CM269">
            <v>0</v>
          </cell>
          <cell r="CN269">
            <v>0</v>
          </cell>
          <cell r="CO269">
            <v>0</v>
          </cell>
          <cell r="CX269">
            <v>0</v>
          </cell>
          <cell r="CY269">
            <v>0</v>
          </cell>
          <cell r="DB269">
            <v>0</v>
          </cell>
          <cell r="DC269">
            <v>0</v>
          </cell>
          <cell r="DJ269" t="str">
            <v>НКРКП</v>
          </cell>
          <cell r="DL269">
            <v>40816</v>
          </cell>
          <cell r="DM269">
            <v>43</v>
          </cell>
          <cell r="DT269">
            <v>822.21</v>
          </cell>
        </row>
        <row r="270">
          <cell r="W270">
            <v>617.55999999999995</v>
          </cell>
          <cell r="AF270">
            <v>40268</v>
          </cell>
          <cell r="AG270">
            <v>804</v>
          </cell>
          <cell r="AH270">
            <v>498.03457037363029</v>
          </cell>
          <cell r="AM270">
            <v>5956.8997344387599</v>
          </cell>
          <cell r="AO270">
            <v>3678743</v>
          </cell>
          <cell r="AQ270">
            <v>2966742</v>
          </cell>
          <cell r="AU270">
            <v>0</v>
          </cell>
          <cell r="AW270">
            <v>0</v>
          </cell>
          <cell r="AY270">
            <v>2158770</v>
          </cell>
          <cell r="AZ270">
            <v>362.39824342173392</v>
          </cell>
          <cell r="BA270">
            <v>0</v>
          </cell>
          <cell r="BB270">
            <v>0</v>
          </cell>
          <cell r="BC270">
            <v>0</v>
          </cell>
          <cell r="BD270">
            <v>0</v>
          </cell>
          <cell r="BG270">
            <v>0</v>
          </cell>
          <cell r="BH270">
            <v>0</v>
          </cell>
          <cell r="BI270">
            <v>160822</v>
          </cell>
          <cell r="BJ270">
            <v>26.997600626083415</v>
          </cell>
          <cell r="BK270">
            <v>0</v>
          </cell>
          <cell r="BL270">
            <v>0</v>
          </cell>
          <cell r="BM270">
            <v>533100</v>
          </cell>
          <cell r="BN270">
            <v>89.492861012579553</v>
          </cell>
          <cell r="BO270">
            <v>0</v>
          </cell>
          <cell r="BP270">
            <v>0</v>
          </cell>
          <cell r="BY270">
            <v>3485.58</v>
          </cell>
          <cell r="CF270">
            <v>989.05463975149598</v>
          </cell>
          <cell r="CG270">
            <v>2182.66</v>
          </cell>
          <cell r="CJ270">
            <v>0</v>
          </cell>
          <cell r="CK270">
            <v>0</v>
          </cell>
          <cell r="CL270">
            <v>0</v>
          </cell>
          <cell r="CM270">
            <v>0</v>
          </cell>
          <cell r="CN270">
            <v>0</v>
          </cell>
          <cell r="CO270">
            <v>0</v>
          </cell>
          <cell r="CX270">
            <v>0</v>
          </cell>
          <cell r="CY270">
            <v>0</v>
          </cell>
          <cell r="DB270">
            <v>0</v>
          </cell>
          <cell r="DC270">
            <v>0</v>
          </cell>
          <cell r="DJ270" t="str">
            <v>НКРКП</v>
          </cell>
          <cell r="DL270">
            <v>40816</v>
          </cell>
          <cell r="DM270">
            <v>43</v>
          </cell>
          <cell r="DT270">
            <v>867.07</v>
          </cell>
        </row>
        <row r="271">
          <cell r="W271">
            <v>467.04</v>
          </cell>
          <cell r="AF271">
            <v>40268</v>
          </cell>
          <cell r="AG271">
            <v>810</v>
          </cell>
          <cell r="AH271">
            <v>449.08251648753924</v>
          </cell>
          <cell r="AM271">
            <v>155.11947584789311</v>
          </cell>
          <cell r="AO271">
            <v>72447</v>
          </cell>
          <cell r="AQ271">
            <v>69661.444569999905</v>
          </cell>
          <cell r="AU271">
            <v>0</v>
          </cell>
          <cell r="AW271">
            <v>0</v>
          </cell>
          <cell r="AY271">
            <v>18684.247347392949</v>
          </cell>
          <cell r="AZ271">
            <v>120.45068644838852</v>
          </cell>
          <cell r="BA271">
            <v>0</v>
          </cell>
          <cell r="BB271">
            <v>0</v>
          </cell>
          <cell r="BC271">
            <v>0</v>
          </cell>
          <cell r="BD271">
            <v>0</v>
          </cell>
          <cell r="BG271">
            <v>0</v>
          </cell>
          <cell r="BH271">
            <v>0</v>
          </cell>
          <cell r="BI271">
            <v>6968.4666660000003</v>
          </cell>
          <cell r="BJ271">
            <v>44.923222102897846</v>
          </cell>
          <cell r="BK271">
            <v>0</v>
          </cell>
          <cell r="BL271">
            <v>0</v>
          </cell>
          <cell r="BM271">
            <v>38513.445899899998</v>
          </cell>
          <cell r="BN271">
            <v>248.28246543113303</v>
          </cell>
          <cell r="BO271">
            <v>0</v>
          </cell>
          <cell r="BP271">
            <v>0</v>
          </cell>
          <cell r="BY271">
            <v>3485.58</v>
          </cell>
          <cell r="CF271">
            <v>25.689008964417312</v>
          </cell>
          <cell r="CG271">
            <v>727.324568</v>
          </cell>
          <cell r="CJ271">
            <v>0</v>
          </cell>
          <cell r="CK271">
            <v>0</v>
          </cell>
          <cell r="CL271">
            <v>0</v>
          </cell>
          <cell r="CM271">
            <v>0</v>
          </cell>
          <cell r="CN271">
            <v>0</v>
          </cell>
          <cell r="CO271">
            <v>0</v>
          </cell>
          <cell r="CX271">
            <v>0</v>
          </cell>
          <cell r="CY271">
            <v>0</v>
          </cell>
          <cell r="DB271">
            <v>0</v>
          </cell>
          <cell r="DC271">
            <v>0</v>
          </cell>
          <cell r="DJ271" t="str">
            <v>НКРЕ</v>
          </cell>
          <cell r="DL271">
            <v>40526</v>
          </cell>
          <cell r="DM271">
            <v>1804</v>
          </cell>
          <cell r="DO271" t="str">
            <v>тариф на теплову енергію для населення населенного пункту с. Гореничі</v>
          </cell>
          <cell r="DT271">
            <v>513.74</v>
          </cell>
        </row>
        <row r="272">
          <cell r="W272">
            <v>820.83</v>
          </cell>
          <cell r="AF272">
            <v>40268</v>
          </cell>
          <cell r="AG272">
            <v>809</v>
          </cell>
          <cell r="AH272">
            <v>723.19413178563548</v>
          </cell>
          <cell r="AM272">
            <v>502.10031309771813</v>
          </cell>
          <cell r="AO272">
            <v>412139</v>
          </cell>
          <cell r="AQ272">
            <v>363116</v>
          </cell>
          <cell r="AU272">
            <v>0</v>
          </cell>
          <cell r="AW272">
            <v>0</v>
          </cell>
          <cell r="AY272">
            <v>157987.72</v>
          </cell>
          <cell r="AZ272">
            <v>314.65369743605919</v>
          </cell>
          <cell r="BA272">
            <v>0</v>
          </cell>
          <cell r="BB272">
            <v>0</v>
          </cell>
          <cell r="BC272">
            <v>0</v>
          </cell>
          <cell r="BD272">
            <v>0</v>
          </cell>
          <cell r="BG272">
            <v>0</v>
          </cell>
          <cell r="BH272">
            <v>0</v>
          </cell>
          <cell r="BI272">
            <v>26889.466659999998</v>
          </cell>
          <cell r="BJ272">
            <v>53.553973097735955</v>
          </cell>
          <cell r="BK272">
            <v>0</v>
          </cell>
          <cell r="BL272">
            <v>0</v>
          </cell>
          <cell r="BM272">
            <v>154023</v>
          </cell>
          <cell r="BN272">
            <v>306.75742671768506</v>
          </cell>
          <cell r="BO272">
            <v>0</v>
          </cell>
          <cell r="BP272">
            <v>0</v>
          </cell>
          <cell r="BY272">
            <v>3485.58</v>
          </cell>
          <cell r="CF272">
            <v>72.383110516525718</v>
          </cell>
          <cell r="CG272">
            <v>2182.66</v>
          </cell>
          <cell r="CJ272">
            <v>0</v>
          </cell>
          <cell r="CK272">
            <v>0</v>
          </cell>
          <cell r="CL272">
            <v>0</v>
          </cell>
          <cell r="CM272">
            <v>0</v>
          </cell>
          <cell r="CN272">
            <v>0</v>
          </cell>
          <cell r="CO272">
            <v>0</v>
          </cell>
          <cell r="CX272">
            <v>0</v>
          </cell>
          <cell r="CY272">
            <v>0</v>
          </cell>
          <cell r="DB272">
            <v>0</v>
          </cell>
          <cell r="DC272">
            <v>0</v>
          </cell>
          <cell r="DJ272" t="str">
            <v>НКРКП</v>
          </cell>
          <cell r="DL272">
            <v>40816</v>
          </cell>
          <cell r="DM272">
            <v>43</v>
          </cell>
          <cell r="DT272">
            <v>999.9</v>
          </cell>
        </row>
        <row r="273">
          <cell r="W273">
            <v>805.57</v>
          </cell>
          <cell r="AF273">
            <v>40268</v>
          </cell>
          <cell r="AG273">
            <v>796</v>
          </cell>
          <cell r="AH273">
            <v>752.87157227941725</v>
          </cell>
          <cell r="AM273">
            <v>267.19962262745634</v>
          </cell>
          <cell r="AO273">
            <v>215248</v>
          </cell>
          <cell r="AQ273">
            <v>201167</v>
          </cell>
          <cell r="AU273">
            <v>0</v>
          </cell>
          <cell r="AW273">
            <v>0</v>
          </cell>
          <cell r="AY273">
            <v>16544.888787809352</v>
          </cell>
          <cell r="AZ273">
            <v>61.919581416763826</v>
          </cell>
          <cell r="BA273">
            <v>0</v>
          </cell>
          <cell r="BB273">
            <v>0</v>
          </cell>
          <cell r="BC273">
            <v>0</v>
          </cell>
          <cell r="BD273">
            <v>0</v>
          </cell>
          <cell r="BG273">
            <v>0</v>
          </cell>
          <cell r="BH273">
            <v>0</v>
          </cell>
          <cell r="BI273">
            <v>12197</v>
          </cell>
          <cell r="BJ273">
            <v>45.64751955883446</v>
          </cell>
          <cell r="BK273">
            <v>0</v>
          </cell>
          <cell r="BL273">
            <v>0</v>
          </cell>
          <cell r="BM273">
            <v>157250</v>
          </cell>
          <cell r="BN273">
            <v>588.51131020961873</v>
          </cell>
          <cell r="BO273">
            <v>0</v>
          </cell>
          <cell r="BP273">
            <v>0</v>
          </cell>
          <cell r="BY273">
            <v>3485.58</v>
          </cell>
          <cell r="CF273">
            <v>22.747896386734858</v>
          </cell>
          <cell r="CG273">
            <v>727.31511109999997</v>
          </cell>
          <cell r="CJ273">
            <v>0</v>
          </cell>
          <cell r="CK273">
            <v>0</v>
          </cell>
          <cell r="CL273">
            <v>0</v>
          </cell>
          <cell r="CM273">
            <v>0</v>
          </cell>
          <cell r="CN273">
            <v>0</v>
          </cell>
          <cell r="CO273">
            <v>0</v>
          </cell>
          <cell r="CX273">
            <v>0</v>
          </cell>
          <cell r="CY273">
            <v>0</v>
          </cell>
          <cell r="DB273">
            <v>0</v>
          </cell>
          <cell r="DC273">
            <v>0</v>
          </cell>
          <cell r="DJ273" t="str">
            <v>НКРЕ</v>
          </cell>
          <cell r="DL273">
            <v>40526</v>
          </cell>
          <cell r="DM273">
            <v>1804</v>
          </cell>
          <cell r="DO273" t="str">
            <v>тариф на теплову енергію для населення населенного пункту с. Музичі</v>
          </cell>
          <cell r="DT273">
            <v>886.14444500000002</v>
          </cell>
        </row>
        <row r="274">
          <cell r="W274">
            <v>1010.86</v>
          </cell>
          <cell r="AF274">
            <v>40268</v>
          </cell>
          <cell r="AG274">
            <v>797</v>
          </cell>
          <cell r="AH274">
            <v>886.72002424194966</v>
          </cell>
          <cell r="AM274">
            <v>555.80001187108007</v>
          </cell>
          <cell r="AO274">
            <v>561836</v>
          </cell>
          <cell r="AQ274">
            <v>492839</v>
          </cell>
          <cell r="AU274">
            <v>0</v>
          </cell>
          <cell r="AW274">
            <v>0</v>
          </cell>
          <cell r="AY274">
            <v>99737.746548489784</v>
          </cell>
          <cell r="AZ274">
            <v>179.44898240056952</v>
          </cell>
          <cell r="BA274">
            <v>0</v>
          </cell>
          <cell r="BB274">
            <v>0</v>
          </cell>
          <cell r="BC274">
            <v>0</v>
          </cell>
          <cell r="BD274">
            <v>0</v>
          </cell>
          <cell r="BG274">
            <v>0</v>
          </cell>
          <cell r="BH274">
            <v>0</v>
          </cell>
          <cell r="BI274">
            <v>24766</v>
          </cell>
          <cell r="BJ274">
            <v>44.559193002940361</v>
          </cell>
          <cell r="BK274">
            <v>0</v>
          </cell>
          <cell r="BL274">
            <v>0</v>
          </cell>
          <cell r="BM274">
            <v>332062</v>
          </cell>
          <cell r="BN274">
            <v>597.44870980143673</v>
          </cell>
          <cell r="BO274">
            <v>0</v>
          </cell>
          <cell r="BP274">
            <v>0</v>
          </cell>
          <cell r="BY274">
            <v>3485.58</v>
          </cell>
          <cell r="CF274">
            <v>45.695605362264395</v>
          </cell>
          <cell r="CG274">
            <v>2182.6551100000001</v>
          </cell>
          <cell r="CJ274">
            <v>0</v>
          </cell>
          <cell r="CK274">
            <v>0</v>
          </cell>
          <cell r="CL274">
            <v>0</v>
          </cell>
          <cell r="CM274">
            <v>0</v>
          </cell>
          <cell r="CN274">
            <v>0</v>
          </cell>
          <cell r="CO274">
            <v>0</v>
          </cell>
          <cell r="CX274">
            <v>0</v>
          </cell>
          <cell r="CY274">
            <v>0</v>
          </cell>
          <cell r="DB274">
            <v>0</v>
          </cell>
          <cell r="DC274">
            <v>0</v>
          </cell>
          <cell r="DJ274" t="str">
            <v>НКРКП</v>
          </cell>
          <cell r="DL274">
            <v>40816</v>
          </cell>
          <cell r="DM274">
            <v>43</v>
          </cell>
          <cell r="DT274">
            <v>1019.73</v>
          </cell>
        </row>
        <row r="275">
          <cell r="W275">
            <v>222.24</v>
          </cell>
          <cell r="AF275">
            <v>40268</v>
          </cell>
          <cell r="AG275">
            <v>779</v>
          </cell>
          <cell r="AH275">
            <v>222.24023965848275</v>
          </cell>
          <cell r="AM275">
            <v>1919.3979481641468</v>
          </cell>
          <cell r="AO275">
            <v>426567</v>
          </cell>
          <cell r="AQ275">
            <v>426567.46</v>
          </cell>
          <cell r="AU275">
            <v>0</v>
          </cell>
          <cell r="AW275">
            <v>0</v>
          </cell>
          <cell r="AY275">
            <v>184184</v>
          </cell>
          <cell r="AZ275">
            <v>95.959256482568975</v>
          </cell>
          <cell r="BA275">
            <v>0</v>
          </cell>
          <cell r="BB275">
            <v>0</v>
          </cell>
          <cell r="BC275">
            <v>0</v>
          </cell>
          <cell r="BD275">
            <v>0</v>
          </cell>
          <cell r="BG275">
            <v>0</v>
          </cell>
          <cell r="BH275">
            <v>0</v>
          </cell>
          <cell r="BI275">
            <v>42244</v>
          </cell>
          <cell r="BJ275">
            <v>22.008984661260719</v>
          </cell>
          <cell r="BK275">
            <v>0</v>
          </cell>
          <cell r="BL275">
            <v>0</v>
          </cell>
          <cell r="BM275">
            <v>175084.44566</v>
          </cell>
          <cell r="BN275">
            <v>91.218418685642348</v>
          </cell>
          <cell r="BO275">
            <v>0</v>
          </cell>
          <cell r="BP275">
            <v>0</v>
          </cell>
          <cell r="BY275">
            <v>3485.58</v>
          </cell>
          <cell r="CF275">
            <v>253.23824184188604</v>
          </cell>
          <cell r="CG275">
            <v>727.31511109999997</v>
          </cell>
          <cell r="CJ275">
            <v>0</v>
          </cell>
          <cell r="CK275">
            <v>0</v>
          </cell>
          <cell r="CL275">
            <v>0</v>
          </cell>
          <cell r="CM275">
            <v>0</v>
          </cell>
          <cell r="CN275">
            <v>0</v>
          </cell>
          <cell r="CO275">
            <v>0</v>
          </cell>
          <cell r="CX275">
            <v>0</v>
          </cell>
          <cell r="CY275">
            <v>0</v>
          </cell>
          <cell r="DB275">
            <v>0</v>
          </cell>
          <cell r="DC275">
            <v>0</v>
          </cell>
          <cell r="DJ275" t="str">
            <v>НКРЕ</v>
          </cell>
          <cell r="DL275">
            <v>40526</v>
          </cell>
          <cell r="DM275">
            <v>1804</v>
          </cell>
          <cell r="DO275" t="str">
            <v>тариф на теплову енергію для населення населенного пункту с. Семиполки</v>
          </cell>
          <cell r="DT275">
            <v>244.46</v>
          </cell>
        </row>
        <row r="276">
          <cell r="W276">
            <v>710.44</v>
          </cell>
          <cell r="AF276">
            <v>40268</v>
          </cell>
          <cell r="AG276">
            <v>791</v>
          </cell>
          <cell r="AH276">
            <v>623.18990174171051</v>
          </cell>
          <cell r="AM276">
            <v>4219.8004053825798</v>
          </cell>
          <cell r="AO276">
            <v>2997915</v>
          </cell>
          <cell r="AQ276">
            <v>2629737</v>
          </cell>
          <cell r="AU276">
            <v>0</v>
          </cell>
          <cell r="AW276">
            <v>0</v>
          </cell>
          <cell r="AY276">
            <v>1724203.9999999998</v>
          </cell>
          <cell r="AZ276">
            <v>408.59847252507154</v>
          </cell>
          <cell r="BA276">
            <v>0</v>
          </cell>
          <cell r="BB276">
            <v>0</v>
          </cell>
          <cell r="BC276">
            <v>0</v>
          </cell>
          <cell r="BD276">
            <v>0</v>
          </cell>
          <cell r="BG276">
            <v>0</v>
          </cell>
          <cell r="BH276">
            <v>0</v>
          </cell>
          <cell r="BI276">
            <v>275189</v>
          </cell>
          <cell r="BJ276">
            <v>65.213747941486005</v>
          </cell>
          <cell r="BK276">
            <v>0</v>
          </cell>
          <cell r="BL276">
            <v>0</v>
          </cell>
          <cell r="BM276">
            <v>504008.45666600001</v>
          </cell>
          <cell r="BN276">
            <v>119.43893270949745</v>
          </cell>
          <cell r="BO276">
            <v>0</v>
          </cell>
          <cell r="BP276">
            <v>0</v>
          </cell>
          <cell r="BY276">
            <v>3485.58</v>
          </cell>
          <cell r="CF276">
            <v>789.95714535953402</v>
          </cell>
          <cell r="CG276">
            <v>2182.6551100000001</v>
          </cell>
          <cell r="CJ276">
            <v>0</v>
          </cell>
          <cell r="CK276">
            <v>0</v>
          </cell>
          <cell r="CL276">
            <v>0</v>
          </cell>
          <cell r="CM276">
            <v>0</v>
          </cell>
          <cell r="CN276">
            <v>0</v>
          </cell>
          <cell r="CO276">
            <v>0</v>
          </cell>
          <cell r="CX276">
            <v>0</v>
          </cell>
          <cell r="CY276">
            <v>0</v>
          </cell>
          <cell r="DB276">
            <v>0</v>
          </cell>
          <cell r="DC276">
            <v>0</v>
          </cell>
          <cell r="DJ276" t="str">
            <v>НКРКП</v>
          </cell>
          <cell r="DL276">
            <v>40816</v>
          </cell>
          <cell r="DM276">
            <v>43</v>
          </cell>
          <cell r="DT276">
            <v>999.9</v>
          </cell>
        </row>
        <row r="277">
          <cell r="W277">
            <v>934.79</v>
          </cell>
          <cell r="AF277">
            <v>40268</v>
          </cell>
          <cell r="AG277">
            <v>792</v>
          </cell>
          <cell r="AH277">
            <v>623.19055555555553</v>
          </cell>
          <cell r="AM277">
            <v>18</v>
          </cell>
          <cell r="AO277">
            <v>16826.22</v>
          </cell>
          <cell r="AQ277">
            <v>11217.43</v>
          </cell>
          <cell r="AU277">
            <v>0</v>
          </cell>
          <cell r="AW277">
            <v>0</v>
          </cell>
          <cell r="AY277">
            <v>7019.0000000000036</v>
          </cell>
          <cell r="AZ277">
            <v>389.94444444444463</v>
          </cell>
          <cell r="BA277">
            <v>0</v>
          </cell>
          <cell r="BB277">
            <v>0</v>
          </cell>
          <cell r="BC277">
            <v>0</v>
          </cell>
          <cell r="BD277">
            <v>0</v>
          </cell>
          <cell r="BG277">
            <v>0</v>
          </cell>
          <cell r="BH277">
            <v>0</v>
          </cell>
          <cell r="BI277">
            <v>1876</v>
          </cell>
          <cell r="BJ277">
            <v>104.22222222222223</v>
          </cell>
          <cell r="BK277">
            <v>0</v>
          </cell>
          <cell r="BL277">
            <v>0</v>
          </cell>
          <cell r="BM277">
            <v>2036.456666</v>
          </cell>
          <cell r="BN277">
            <v>113.13648144444444</v>
          </cell>
          <cell r="BO277">
            <v>0</v>
          </cell>
          <cell r="BP277">
            <v>0</v>
          </cell>
          <cell r="BY277">
            <v>3485.58</v>
          </cell>
          <cell r="CF277">
            <v>3.2158009034847406</v>
          </cell>
          <cell r="CG277">
            <v>2182.66</v>
          </cell>
          <cell r="CJ277">
            <v>0</v>
          </cell>
          <cell r="CK277">
            <v>0</v>
          </cell>
          <cell r="CL277">
            <v>0</v>
          </cell>
          <cell r="CM277">
            <v>0</v>
          </cell>
          <cell r="CN277">
            <v>0</v>
          </cell>
          <cell r="CO277">
            <v>0</v>
          </cell>
          <cell r="CX277">
            <v>0</v>
          </cell>
          <cell r="CY277">
            <v>0</v>
          </cell>
          <cell r="DB277">
            <v>0</v>
          </cell>
          <cell r="DC277">
            <v>0</v>
          </cell>
          <cell r="DJ277" t="str">
            <v>НКРКП</v>
          </cell>
          <cell r="DL277">
            <v>40816</v>
          </cell>
          <cell r="DM277">
            <v>43</v>
          </cell>
          <cell r="DT277">
            <v>999.9</v>
          </cell>
        </row>
        <row r="278">
          <cell r="W278">
            <v>235.15024197365713</v>
          </cell>
          <cell r="AF278">
            <v>40268</v>
          </cell>
          <cell r="AG278">
            <v>783</v>
          </cell>
          <cell r="AH278">
            <v>235.15024197365713</v>
          </cell>
          <cell r="AM278">
            <v>11695.487986391665</v>
          </cell>
          <cell r="AO278">
            <v>2750196.83</v>
          </cell>
          <cell r="AQ278">
            <v>2750196.83</v>
          </cell>
          <cell r="AU278">
            <v>0</v>
          </cell>
          <cell r="AW278">
            <v>0</v>
          </cell>
          <cell r="AY278">
            <v>688163</v>
          </cell>
          <cell r="AZ278">
            <v>58.840041629790477</v>
          </cell>
          <cell r="BA278">
            <v>0</v>
          </cell>
          <cell r="BB278">
            <v>0</v>
          </cell>
          <cell r="BC278">
            <v>0</v>
          </cell>
          <cell r="BD278">
            <v>0</v>
          </cell>
          <cell r="BG278">
            <v>0</v>
          </cell>
          <cell r="BH278">
            <v>0</v>
          </cell>
          <cell r="BI278">
            <v>407772</v>
          </cell>
          <cell r="BJ278">
            <v>34.865753397760301</v>
          </cell>
          <cell r="BK278">
            <v>0</v>
          </cell>
          <cell r="BL278">
            <v>0</v>
          </cell>
          <cell r="BM278">
            <v>1309902</v>
          </cell>
          <cell r="BN278">
            <v>112.0006280647838</v>
          </cell>
          <cell r="BO278">
            <v>0</v>
          </cell>
          <cell r="BP278">
            <v>0</v>
          </cell>
          <cell r="BY278">
            <v>3485.58</v>
          </cell>
          <cell r="CF278">
            <v>946.16262442941195</v>
          </cell>
          <cell r="CG278">
            <v>727.32</v>
          </cell>
          <cell r="CJ278">
            <v>0</v>
          </cell>
          <cell r="CK278">
            <v>0</v>
          </cell>
          <cell r="CL278">
            <v>0</v>
          </cell>
          <cell r="CM278">
            <v>0</v>
          </cell>
          <cell r="CN278">
            <v>0</v>
          </cell>
          <cell r="CO278">
            <v>0</v>
          </cell>
          <cell r="CX278">
            <v>0</v>
          </cell>
          <cell r="CY278">
            <v>0</v>
          </cell>
          <cell r="DB278">
            <v>0</v>
          </cell>
          <cell r="DC278">
            <v>0</v>
          </cell>
          <cell r="DJ278" t="str">
            <v>НКРЕ</v>
          </cell>
          <cell r="DL278">
            <v>40526</v>
          </cell>
          <cell r="DM278">
            <v>1804</v>
          </cell>
          <cell r="DO278" t="str">
            <v>тариф на теплову енергію для населення населенного пункту смт.Чабани</v>
          </cell>
          <cell r="DT278">
            <v>258.67</v>
          </cell>
        </row>
        <row r="279">
          <cell r="W279">
            <v>574.63</v>
          </cell>
          <cell r="AF279">
            <v>40268</v>
          </cell>
          <cell r="AG279">
            <v>784</v>
          </cell>
          <cell r="AH279">
            <v>499.68113644621917</v>
          </cell>
          <cell r="AM279">
            <v>1829.500722203853</v>
          </cell>
          <cell r="AO279">
            <v>1051286</v>
          </cell>
          <cell r="AQ279">
            <v>914167</v>
          </cell>
          <cell r="AU279">
            <v>0</v>
          </cell>
          <cell r="AW279">
            <v>0</v>
          </cell>
          <cell r="AY279">
            <v>591955.60000000009</v>
          </cell>
          <cell r="AZ279">
            <v>323.56128249401212</v>
          </cell>
          <cell r="BA279">
            <v>0</v>
          </cell>
          <cell r="BB279">
            <v>0</v>
          </cell>
          <cell r="BC279">
            <v>0</v>
          </cell>
          <cell r="BD279">
            <v>0</v>
          </cell>
          <cell r="BG279">
            <v>0</v>
          </cell>
          <cell r="BH279">
            <v>0</v>
          </cell>
          <cell r="BI279">
            <v>63804</v>
          </cell>
          <cell r="BJ279">
            <v>34.875088719910657</v>
          </cell>
          <cell r="BK279">
            <v>0</v>
          </cell>
          <cell r="BL279">
            <v>0</v>
          </cell>
          <cell r="BM279">
            <v>204894</v>
          </cell>
          <cell r="BN279">
            <v>111.99448981533094</v>
          </cell>
          <cell r="BO279">
            <v>0</v>
          </cell>
          <cell r="BP279">
            <v>0</v>
          </cell>
          <cell r="BY279">
            <v>3485.58</v>
          </cell>
          <cell r="CF279">
            <v>271.20834211466746</v>
          </cell>
          <cell r="CG279">
            <v>2182.66</v>
          </cell>
          <cell r="CJ279">
            <v>0</v>
          </cell>
          <cell r="CK279">
            <v>0</v>
          </cell>
          <cell r="CL279">
            <v>0</v>
          </cell>
          <cell r="CM279">
            <v>0</v>
          </cell>
          <cell r="CN279">
            <v>0</v>
          </cell>
          <cell r="CO279">
            <v>0</v>
          </cell>
          <cell r="CX279">
            <v>0</v>
          </cell>
          <cell r="CY279">
            <v>0</v>
          </cell>
          <cell r="DB279">
            <v>0</v>
          </cell>
          <cell r="DC279">
            <v>0</v>
          </cell>
          <cell r="DJ279" t="str">
            <v>НКРКП</v>
          </cell>
          <cell r="DL279">
            <v>40816</v>
          </cell>
          <cell r="DM279">
            <v>43</v>
          </cell>
          <cell r="DT279">
            <v>807.12949827164061</v>
          </cell>
        </row>
        <row r="280">
          <cell r="W280">
            <v>684.56</v>
          </cell>
          <cell r="AF280">
            <v>40268</v>
          </cell>
          <cell r="AG280">
            <v>785</v>
          </cell>
          <cell r="AH280">
            <v>499.67908486259165</v>
          </cell>
          <cell r="AM280">
            <v>2442.180378637373</v>
          </cell>
          <cell r="AO280">
            <v>1671819</v>
          </cell>
          <cell r="AQ280">
            <v>1220306.4566669001</v>
          </cell>
          <cell r="AU280">
            <v>0</v>
          </cell>
          <cell r="AW280">
            <v>0</v>
          </cell>
          <cell r="AY280">
            <v>781809.63</v>
          </cell>
          <cell r="AZ280">
            <v>320.12771736222641</v>
          </cell>
          <cell r="BA280">
            <v>0</v>
          </cell>
          <cell r="BB280">
            <v>0</v>
          </cell>
          <cell r="BC280">
            <v>0</v>
          </cell>
          <cell r="BD280">
            <v>0</v>
          </cell>
          <cell r="BG280">
            <v>0</v>
          </cell>
          <cell r="BH280">
            <v>0</v>
          </cell>
          <cell r="BI280">
            <v>86792.566659999997</v>
          </cell>
          <cell r="BJ280">
            <v>35.5389664986279</v>
          </cell>
          <cell r="BK280">
            <v>0</v>
          </cell>
          <cell r="BL280">
            <v>0</v>
          </cell>
          <cell r="BM280">
            <v>278870</v>
          </cell>
          <cell r="BN280">
            <v>114.1889446166122</v>
          </cell>
          <cell r="BO280">
            <v>0</v>
          </cell>
          <cell r="BP280">
            <v>0</v>
          </cell>
          <cell r="BY280">
            <v>3485.58</v>
          </cell>
          <cell r="CF280">
            <v>358.19121164084191</v>
          </cell>
          <cell r="CG280">
            <v>2182.66</v>
          </cell>
          <cell r="CJ280">
            <v>0</v>
          </cell>
          <cell r="CK280">
            <v>0</v>
          </cell>
          <cell r="CL280">
            <v>0</v>
          </cell>
          <cell r="CM280">
            <v>0</v>
          </cell>
          <cell r="CN280">
            <v>0</v>
          </cell>
          <cell r="CO280">
            <v>0</v>
          </cell>
          <cell r="CX280">
            <v>0</v>
          </cell>
          <cell r="CY280">
            <v>0</v>
          </cell>
          <cell r="DB280">
            <v>0</v>
          </cell>
          <cell r="DC280">
            <v>0</v>
          </cell>
          <cell r="DJ280" t="str">
            <v>НКРКП</v>
          </cell>
          <cell r="DL280">
            <v>40816</v>
          </cell>
          <cell r="DM280">
            <v>43</v>
          </cell>
          <cell r="DT280">
            <v>914.58</v>
          </cell>
        </row>
        <row r="281">
          <cell r="W281">
            <v>273.27</v>
          </cell>
          <cell r="AF281">
            <v>40268</v>
          </cell>
          <cell r="AG281">
            <v>802</v>
          </cell>
          <cell r="AH281">
            <v>253.02470259270302</v>
          </cell>
          <cell r="AM281">
            <v>1362.1583049731037</v>
          </cell>
          <cell r="AO281">
            <v>372237</v>
          </cell>
          <cell r="AQ281">
            <v>344659.7</v>
          </cell>
          <cell r="AU281">
            <v>0</v>
          </cell>
          <cell r="AW281">
            <v>0</v>
          </cell>
          <cell r="AY281">
            <v>137897</v>
          </cell>
          <cell r="AZ281">
            <v>101.23419539164563</v>
          </cell>
          <cell r="BA281">
            <v>0</v>
          </cell>
          <cell r="BB281">
            <v>0</v>
          </cell>
          <cell r="BC281">
            <v>0</v>
          </cell>
          <cell r="BD281">
            <v>0</v>
          </cell>
          <cell r="BG281">
            <v>0</v>
          </cell>
          <cell r="BH281">
            <v>0</v>
          </cell>
          <cell r="BI281">
            <v>24621.62</v>
          </cell>
          <cell r="BJ281">
            <v>18.07544681855914</v>
          </cell>
          <cell r="BK281">
            <v>0</v>
          </cell>
          <cell r="BL281">
            <v>0</v>
          </cell>
          <cell r="BM281">
            <v>158294</v>
          </cell>
          <cell r="BN281">
            <v>116.20822588834531</v>
          </cell>
          <cell r="BO281">
            <v>0</v>
          </cell>
          <cell r="BP281">
            <v>0</v>
          </cell>
          <cell r="BY281">
            <v>3485.58</v>
          </cell>
          <cell r="CF281">
            <v>189.59732569208268</v>
          </cell>
          <cell r="CG281">
            <v>727.31511109999997</v>
          </cell>
          <cell r="CJ281">
            <v>0</v>
          </cell>
          <cell r="CK281">
            <v>0</v>
          </cell>
          <cell r="CL281">
            <v>0</v>
          </cell>
          <cell r="CM281">
            <v>0</v>
          </cell>
          <cell r="CN281">
            <v>0</v>
          </cell>
          <cell r="CO281">
            <v>0</v>
          </cell>
          <cell r="CX281">
            <v>0</v>
          </cell>
          <cell r="CY281">
            <v>0</v>
          </cell>
          <cell r="DB281">
            <v>0</v>
          </cell>
          <cell r="DC281">
            <v>0</v>
          </cell>
          <cell r="DJ281" t="str">
            <v>НКРЕ</v>
          </cell>
          <cell r="DL281">
            <v>40526</v>
          </cell>
          <cell r="DM281">
            <v>1804</v>
          </cell>
          <cell r="DO281" t="str">
            <v>тариф на теплову енергію для населення населенного пункту смт. Гостомель</v>
          </cell>
          <cell r="DT281">
            <v>300.60000000000002</v>
          </cell>
        </row>
        <row r="282">
          <cell r="W282">
            <v>712.98</v>
          </cell>
          <cell r="AF282">
            <v>40268</v>
          </cell>
          <cell r="AG282">
            <v>803</v>
          </cell>
          <cell r="AH282">
            <v>475.31562051597058</v>
          </cell>
          <cell r="AM282">
            <v>68.501220230581495</v>
          </cell>
          <cell r="AO282">
            <v>48839.999999999993</v>
          </cell>
          <cell r="AQ282">
            <v>32559.7</v>
          </cell>
          <cell r="AU282">
            <v>0</v>
          </cell>
          <cell r="AW282">
            <v>0</v>
          </cell>
          <cell r="AY282">
            <v>22179</v>
          </cell>
          <cell r="AZ282">
            <v>323.77525429975435</v>
          </cell>
          <cell r="BA282">
            <v>0</v>
          </cell>
          <cell r="BB282">
            <v>0</v>
          </cell>
          <cell r="BC282">
            <v>0</v>
          </cell>
          <cell r="BD282">
            <v>0</v>
          </cell>
          <cell r="BG282">
            <v>0</v>
          </cell>
          <cell r="BH282">
            <v>0</v>
          </cell>
          <cell r="BI282">
            <v>1238.21</v>
          </cell>
          <cell r="BJ282">
            <v>18.075736400491405</v>
          </cell>
          <cell r="BK282">
            <v>0</v>
          </cell>
          <cell r="BL282">
            <v>0</v>
          </cell>
          <cell r="BM282">
            <v>7961</v>
          </cell>
          <cell r="BN282">
            <v>116.21690786240788</v>
          </cell>
          <cell r="BO282">
            <v>0</v>
          </cell>
          <cell r="BP282">
            <v>0</v>
          </cell>
          <cell r="BY282">
            <v>3485.58</v>
          </cell>
          <cell r="CF282">
            <v>10.161454372188064</v>
          </cell>
          <cell r="CG282">
            <v>2182.66</v>
          </cell>
          <cell r="CJ282">
            <v>0</v>
          </cell>
          <cell r="CK282">
            <v>0</v>
          </cell>
          <cell r="CL282">
            <v>0</v>
          </cell>
          <cell r="CM282">
            <v>0</v>
          </cell>
          <cell r="CN282">
            <v>0</v>
          </cell>
          <cell r="CO282">
            <v>0</v>
          </cell>
          <cell r="CX282">
            <v>0</v>
          </cell>
          <cell r="CY282">
            <v>0</v>
          </cell>
          <cell r="DB282">
            <v>0</v>
          </cell>
          <cell r="DC282">
            <v>0</v>
          </cell>
          <cell r="DJ282" t="str">
            <v>НКРКП</v>
          </cell>
          <cell r="DL282">
            <v>40816</v>
          </cell>
          <cell r="DM282">
            <v>43</v>
          </cell>
          <cell r="DT282">
            <v>945.58</v>
          </cell>
        </row>
        <row r="283">
          <cell r="W283">
            <v>256.49</v>
          </cell>
          <cell r="AF283">
            <v>40268</v>
          </cell>
          <cell r="AG283">
            <v>786</v>
          </cell>
          <cell r="AH283">
            <v>237.49509641373439</v>
          </cell>
          <cell r="AM283">
            <v>4770.2795430621072</v>
          </cell>
          <cell r="AO283">
            <v>1223529</v>
          </cell>
          <cell r="AQ283">
            <v>1132918</v>
          </cell>
          <cell r="AU283">
            <v>0</v>
          </cell>
          <cell r="AW283">
            <v>0</v>
          </cell>
          <cell r="AY283">
            <v>516894</v>
          </cell>
          <cell r="AZ283">
            <v>108.35717180385591</v>
          </cell>
          <cell r="BA283">
            <v>0</v>
          </cell>
          <cell r="BB283">
            <v>0</v>
          </cell>
          <cell r="BC283">
            <v>0</v>
          </cell>
          <cell r="BD283">
            <v>0</v>
          </cell>
          <cell r="BG283">
            <v>0</v>
          </cell>
          <cell r="BH283">
            <v>0</v>
          </cell>
          <cell r="BI283">
            <v>142103.55499999999</v>
          </cell>
          <cell r="BJ283">
            <v>29.789355889357754</v>
          </cell>
          <cell r="BK283">
            <v>0</v>
          </cell>
          <cell r="BL283">
            <v>0</v>
          </cell>
          <cell r="BM283">
            <v>418742.55499999999</v>
          </cell>
          <cell r="BN283">
            <v>87.781554774713157</v>
          </cell>
          <cell r="BO283">
            <v>0</v>
          </cell>
          <cell r="BP283">
            <v>0</v>
          </cell>
          <cell r="BY283">
            <v>3485.58</v>
          </cell>
          <cell r="CF283">
            <v>710.68305560138583</v>
          </cell>
          <cell r="CG283">
            <v>727.32</v>
          </cell>
          <cell r="CJ283">
            <v>0</v>
          </cell>
          <cell r="CK283">
            <v>0</v>
          </cell>
          <cell r="CL283">
            <v>0</v>
          </cell>
          <cell r="CM283">
            <v>0</v>
          </cell>
          <cell r="CN283">
            <v>0</v>
          </cell>
          <cell r="CO283">
            <v>0</v>
          </cell>
          <cell r="CX283">
            <v>0</v>
          </cell>
          <cell r="CY283">
            <v>0</v>
          </cell>
          <cell r="DB283">
            <v>0</v>
          </cell>
          <cell r="DC283">
            <v>0</v>
          </cell>
          <cell r="DJ283" t="str">
            <v>НКРЕ</v>
          </cell>
          <cell r="DL283">
            <v>40526</v>
          </cell>
          <cell r="DM283">
            <v>1804</v>
          </cell>
          <cell r="DO283" t="str">
            <v>тариф на теплову енергію для населення населенного пункту с. Тарасівка</v>
          </cell>
          <cell r="DT283">
            <v>282.14</v>
          </cell>
        </row>
        <row r="284">
          <cell r="W284">
            <v>609.52</v>
          </cell>
          <cell r="AF284">
            <v>40268</v>
          </cell>
          <cell r="AG284">
            <v>787</v>
          </cell>
          <cell r="AH284">
            <v>530.02142060340668</v>
          </cell>
          <cell r="AM284">
            <v>1025.1000787504922</v>
          </cell>
          <cell r="AO284">
            <v>624819</v>
          </cell>
          <cell r="AQ284">
            <v>543325</v>
          </cell>
          <cell r="AU284">
            <v>0</v>
          </cell>
          <cell r="AW284">
            <v>0</v>
          </cell>
          <cell r="AY284">
            <v>379375.54</v>
          </cell>
          <cell r="AZ284">
            <v>370.08634363039533</v>
          </cell>
          <cell r="BA284">
            <v>0</v>
          </cell>
          <cell r="BB284">
            <v>0</v>
          </cell>
          <cell r="BC284">
            <v>0</v>
          </cell>
          <cell r="BD284">
            <v>0</v>
          </cell>
          <cell r="BG284">
            <v>0</v>
          </cell>
          <cell r="BH284">
            <v>0</v>
          </cell>
          <cell r="BI284">
            <v>36225.550000000003</v>
          </cell>
          <cell r="BJ284">
            <v>35.338549621570408</v>
          </cell>
          <cell r="BK284">
            <v>0</v>
          </cell>
          <cell r="BL284">
            <v>0</v>
          </cell>
          <cell r="BM284">
            <v>113025</v>
          </cell>
          <cell r="BN284">
            <v>110.25752737992923</v>
          </cell>
          <cell r="BO284">
            <v>0</v>
          </cell>
          <cell r="BP284">
            <v>0</v>
          </cell>
          <cell r="BY284">
            <v>3485.58</v>
          </cell>
          <cell r="CF284">
            <v>173.81339283259877</v>
          </cell>
          <cell r="CG284">
            <v>2182.66</v>
          </cell>
          <cell r="CJ284">
            <v>0</v>
          </cell>
          <cell r="CK284">
            <v>0</v>
          </cell>
          <cell r="CL284">
            <v>0</v>
          </cell>
          <cell r="CM284">
            <v>0</v>
          </cell>
          <cell r="CN284">
            <v>0</v>
          </cell>
          <cell r="CO284">
            <v>0</v>
          </cell>
          <cell r="CX284">
            <v>0</v>
          </cell>
          <cell r="CY284">
            <v>0</v>
          </cell>
          <cell r="DB284">
            <v>0</v>
          </cell>
          <cell r="DC284">
            <v>0</v>
          </cell>
          <cell r="DJ284" t="str">
            <v>НКРКП</v>
          </cell>
          <cell r="DL284">
            <v>40816</v>
          </cell>
          <cell r="DM284">
            <v>43</v>
          </cell>
          <cell r="DT284">
            <v>875.48</v>
          </cell>
        </row>
        <row r="285">
          <cell r="W285">
            <v>886.17</v>
          </cell>
          <cell r="AF285">
            <v>40268</v>
          </cell>
          <cell r="AG285">
            <v>788</v>
          </cell>
          <cell r="AH285">
            <v>590.77732905944265</v>
          </cell>
          <cell r="AM285">
            <v>124.79998194477358</v>
          </cell>
          <cell r="AO285">
            <v>110594</v>
          </cell>
          <cell r="AQ285">
            <v>73729</v>
          </cell>
          <cell r="AU285">
            <v>0</v>
          </cell>
          <cell r="AW285">
            <v>0</v>
          </cell>
          <cell r="AY285">
            <v>53125.64</v>
          </cell>
          <cell r="AZ285">
            <v>425.68627953415194</v>
          </cell>
          <cell r="BA285">
            <v>0</v>
          </cell>
          <cell r="BB285">
            <v>0</v>
          </cell>
          <cell r="BC285">
            <v>0</v>
          </cell>
          <cell r="BD285">
            <v>0</v>
          </cell>
          <cell r="BG285">
            <v>0</v>
          </cell>
          <cell r="BH285">
            <v>0</v>
          </cell>
          <cell r="BI285">
            <v>5065</v>
          </cell>
          <cell r="BJ285">
            <v>40.584941768992891</v>
          </cell>
          <cell r="BK285">
            <v>0</v>
          </cell>
          <cell r="BL285">
            <v>0</v>
          </cell>
          <cell r="BM285">
            <v>13750</v>
          </cell>
          <cell r="BN285">
            <v>110.17629799084941</v>
          </cell>
          <cell r="BO285">
            <v>0</v>
          </cell>
          <cell r="BP285">
            <v>0</v>
          </cell>
          <cell r="BY285">
            <v>3485.58</v>
          </cell>
          <cell r="CF285">
            <v>24.339860537142755</v>
          </cell>
          <cell r="CG285">
            <v>2182.66</v>
          </cell>
          <cell r="CJ285">
            <v>0</v>
          </cell>
          <cell r="CK285">
            <v>0</v>
          </cell>
          <cell r="CL285">
            <v>0</v>
          </cell>
          <cell r="CM285">
            <v>0</v>
          </cell>
          <cell r="CN285">
            <v>0</v>
          </cell>
          <cell r="CO285">
            <v>0</v>
          </cell>
          <cell r="CX285">
            <v>0</v>
          </cell>
          <cell r="CY285">
            <v>0</v>
          </cell>
          <cell r="DB285">
            <v>0</v>
          </cell>
          <cell r="DC285">
            <v>0</v>
          </cell>
          <cell r="DJ285" t="str">
            <v>НКРКП</v>
          </cell>
          <cell r="DL285">
            <v>40816</v>
          </cell>
          <cell r="DM285">
            <v>43</v>
          </cell>
          <cell r="DT285">
            <v>999.9</v>
          </cell>
        </row>
        <row r="286">
          <cell r="W286">
            <v>365.66</v>
          </cell>
          <cell r="AF286">
            <v>40091</v>
          </cell>
          <cell r="AG286">
            <v>106</v>
          </cell>
          <cell r="AH286">
            <v>365.65979381443299</v>
          </cell>
          <cell r="AM286">
            <v>1552</v>
          </cell>
          <cell r="AO286">
            <v>567504.32000000007</v>
          </cell>
          <cell r="AQ286">
            <v>567504</v>
          </cell>
          <cell r="AU286">
            <v>0</v>
          </cell>
          <cell r="AW286">
            <v>0</v>
          </cell>
          <cell r="AY286">
            <v>188957.73600000003</v>
          </cell>
          <cell r="AZ286">
            <v>121.75111855670106</v>
          </cell>
          <cell r="BA286">
            <v>0</v>
          </cell>
          <cell r="BB286">
            <v>0</v>
          </cell>
          <cell r="BC286">
            <v>0</v>
          </cell>
          <cell r="BD286">
            <v>0</v>
          </cell>
          <cell r="BG286">
            <v>0</v>
          </cell>
          <cell r="BH286">
            <v>0</v>
          </cell>
          <cell r="BI286">
            <v>19741</v>
          </cell>
          <cell r="BJ286">
            <v>12.719716494845361</v>
          </cell>
          <cell r="BK286">
            <v>0</v>
          </cell>
          <cell r="BL286">
            <v>0</v>
          </cell>
          <cell r="BM286">
            <v>279330</v>
          </cell>
          <cell r="BN286">
            <v>179.98067010309279</v>
          </cell>
          <cell r="BO286">
            <v>0</v>
          </cell>
          <cell r="BP286">
            <v>0</v>
          </cell>
          <cell r="BY286">
            <v>1855.73</v>
          </cell>
          <cell r="CF286">
            <v>259.8</v>
          </cell>
          <cell r="CG286">
            <v>727.32</v>
          </cell>
          <cell r="CJ286">
            <v>0</v>
          </cell>
          <cell r="CK286">
            <v>0</v>
          </cell>
          <cell r="CL286">
            <v>0</v>
          </cell>
          <cell r="CM286">
            <v>0</v>
          </cell>
          <cell r="CN286">
            <v>0</v>
          </cell>
          <cell r="CO286">
            <v>0</v>
          </cell>
          <cell r="CX286">
            <v>0</v>
          </cell>
          <cell r="CY286">
            <v>0</v>
          </cell>
          <cell r="DB286">
            <v>0</v>
          </cell>
          <cell r="DC286">
            <v>0</v>
          </cell>
          <cell r="DJ286" t="str">
            <v>НКРЕ</v>
          </cell>
          <cell r="DL286">
            <v>40526</v>
          </cell>
          <cell r="DM286">
            <v>1802</v>
          </cell>
          <cell r="DO286" t="str">
            <v>на теплову енергію (модульна котельня с. Нове)</v>
          </cell>
          <cell r="DT286">
            <v>402.23</v>
          </cell>
        </row>
        <row r="287">
          <cell r="W287">
            <v>692.62</v>
          </cell>
          <cell r="AF287">
            <v>40091</v>
          </cell>
          <cell r="AG287">
            <v>107</v>
          </cell>
          <cell r="AH287">
            <v>602.27950310559004</v>
          </cell>
          <cell r="AM287">
            <v>483</v>
          </cell>
          <cell r="AO287">
            <v>334535.46000000002</v>
          </cell>
          <cell r="AQ287">
            <v>290901</v>
          </cell>
          <cell r="AU287">
            <v>0</v>
          </cell>
          <cell r="AW287">
            <v>0</v>
          </cell>
          <cell r="AY287">
            <v>173072.3775</v>
          </cell>
          <cell r="AZ287">
            <v>358.32790372670809</v>
          </cell>
          <cell r="BA287">
            <v>0</v>
          </cell>
          <cell r="BB287">
            <v>0</v>
          </cell>
          <cell r="BC287">
            <v>0</v>
          </cell>
          <cell r="BD287">
            <v>0</v>
          </cell>
          <cell r="BG287">
            <v>0</v>
          </cell>
          <cell r="BH287">
            <v>0</v>
          </cell>
          <cell r="BI287">
            <v>6144</v>
          </cell>
          <cell r="BJ287">
            <v>12.720496894409937</v>
          </cell>
          <cell r="BK287">
            <v>0</v>
          </cell>
          <cell r="BL287">
            <v>0</v>
          </cell>
          <cell r="BM287">
            <v>86930</v>
          </cell>
          <cell r="BN287">
            <v>179.9792960662526</v>
          </cell>
          <cell r="BO287">
            <v>0</v>
          </cell>
          <cell r="BP287">
            <v>0</v>
          </cell>
          <cell r="BY287">
            <v>1855.73</v>
          </cell>
          <cell r="CF287">
            <v>80.790000000000006</v>
          </cell>
          <cell r="CG287">
            <v>2142.25</v>
          </cell>
          <cell r="CJ287">
            <v>0</v>
          </cell>
          <cell r="CK287">
            <v>0</v>
          </cell>
          <cell r="CL287">
            <v>0</v>
          </cell>
          <cell r="CM287">
            <v>0</v>
          </cell>
          <cell r="CN287">
            <v>0</v>
          </cell>
          <cell r="CO287">
            <v>0</v>
          </cell>
          <cell r="CX287">
            <v>0</v>
          </cell>
          <cell r="CY287">
            <v>0</v>
          </cell>
          <cell r="DB287">
            <v>0</v>
          </cell>
          <cell r="DC287">
            <v>0</v>
          </cell>
          <cell r="DJ287" t="str">
            <v>НКРКП</v>
          </cell>
          <cell r="DL287">
            <v>40816</v>
          </cell>
          <cell r="DM287">
            <v>129</v>
          </cell>
          <cell r="DO287" t="str">
            <v>на теплову енергію (модульна котельня с. Нова)</v>
          </cell>
          <cell r="DT287">
            <v>961.87</v>
          </cell>
        </row>
        <row r="288">
          <cell r="W288">
            <v>692.62</v>
          </cell>
          <cell r="AF288">
            <v>40091</v>
          </cell>
          <cell r="AG288">
            <v>107</v>
          </cell>
          <cell r="AH288">
            <v>602.28002763669861</v>
          </cell>
          <cell r="AM288">
            <v>32.999600000000001</v>
          </cell>
          <cell r="AO288">
            <v>22856.182951999999</v>
          </cell>
          <cell r="AQ288">
            <v>19875</v>
          </cell>
          <cell r="AU288">
            <v>0</v>
          </cell>
          <cell r="AW288">
            <v>0</v>
          </cell>
          <cell r="AY288">
            <v>11825.22</v>
          </cell>
          <cell r="AZ288">
            <v>358.34434356780082</v>
          </cell>
          <cell r="BA288">
            <v>0</v>
          </cell>
          <cell r="BB288">
            <v>0</v>
          </cell>
          <cell r="BC288">
            <v>0</v>
          </cell>
          <cell r="BD288">
            <v>0</v>
          </cell>
          <cell r="BG288">
            <v>0</v>
          </cell>
          <cell r="BH288">
            <v>0</v>
          </cell>
          <cell r="BI288">
            <v>420</v>
          </cell>
          <cell r="BJ288">
            <v>12.72742699911514</v>
          </cell>
          <cell r="BK288">
            <v>0</v>
          </cell>
          <cell r="BL288">
            <v>0</v>
          </cell>
          <cell r="BM288">
            <v>5939</v>
          </cell>
          <cell r="BN288">
            <v>179.97187844701148</v>
          </cell>
          <cell r="BO288">
            <v>0</v>
          </cell>
          <cell r="BP288">
            <v>0</v>
          </cell>
          <cell r="BY288">
            <v>1855.73</v>
          </cell>
          <cell r="CF288">
            <v>5.52</v>
          </cell>
          <cell r="CG288">
            <v>2142.25</v>
          </cell>
          <cell r="CJ288">
            <v>0</v>
          </cell>
          <cell r="CK288">
            <v>0</v>
          </cell>
          <cell r="CL288">
            <v>0</v>
          </cell>
          <cell r="CM288">
            <v>0</v>
          </cell>
          <cell r="CN288">
            <v>0</v>
          </cell>
          <cell r="CO288">
            <v>0</v>
          </cell>
          <cell r="CX288">
            <v>0</v>
          </cell>
          <cell r="CY288">
            <v>0</v>
          </cell>
          <cell r="DB288">
            <v>0</v>
          </cell>
          <cell r="DC288">
            <v>0</v>
          </cell>
          <cell r="DJ288" t="str">
            <v>НКРКП</v>
          </cell>
          <cell r="DL288">
            <v>40816</v>
          </cell>
          <cell r="DM288">
            <v>129</v>
          </cell>
          <cell r="DO288" t="str">
            <v>на теплову енергію (модульна котельня с. Нова)</v>
          </cell>
          <cell r="DT288">
            <v>961.87</v>
          </cell>
        </row>
        <row r="289">
          <cell r="W289">
            <v>443.86</v>
          </cell>
          <cell r="AF289">
            <v>40091</v>
          </cell>
          <cell r="AG289">
            <v>104</v>
          </cell>
          <cell r="AH289">
            <v>443.86209003870442</v>
          </cell>
          <cell r="AM289">
            <v>4909</v>
          </cell>
          <cell r="AO289">
            <v>2178908.7400000002</v>
          </cell>
          <cell r="AQ289">
            <v>2178919</v>
          </cell>
          <cell r="AU289">
            <v>0</v>
          </cell>
          <cell r="AW289">
            <v>0</v>
          </cell>
          <cell r="AY289">
            <v>575819.24400000006</v>
          </cell>
          <cell r="AZ289">
            <v>117.29868486453454</v>
          </cell>
          <cell r="BA289">
            <v>0</v>
          </cell>
          <cell r="BB289">
            <v>0</v>
          </cell>
          <cell r="BC289">
            <v>0</v>
          </cell>
          <cell r="BD289">
            <v>0</v>
          </cell>
          <cell r="BG289">
            <v>0</v>
          </cell>
          <cell r="BH289">
            <v>0</v>
          </cell>
          <cell r="BI289">
            <v>163519</v>
          </cell>
          <cell r="BJ289">
            <v>33.310042778569972</v>
          </cell>
          <cell r="BK289">
            <v>0</v>
          </cell>
          <cell r="BL289">
            <v>0</v>
          </cell>
          <cell r="BM289">
            <v>929615</v>
          </cell>
          <cell r="BN289">
            <v>189.36952536158077</v>
          </cell>
          <cell r="BO289">
            <v>0</v>
          </cell>
          <cell r="BP289">
            <v>0</v>
          </cell>
          <cell r="BY289">
            <v>1855.73</v>
          </cell>
          <cell r="CF289">
            <v>791.7</v>
          </cell>
          <cell r="CG289">
            <v>727.32</v>
          </cell>
          <cell r="CJ289">
            <v>0</v>
          </cell>
          <cell r="CK289">
            <v>0</v>
          </cell>
          <cell r="CL289">
            <v>0</v>
          </cell>
          <cell r="CM289">
            <v>0</v>
          </cell>
          <cell r="CN289">
            <v>0</v>
          </cell>
          <cell r="CO289">
            <v>0</v>
          </cell>
          <cell r="CX289">
            <v>0</v>
          </cell>
          <cell r="CY289">
            <v>0</v>
          </cell>
          <cell r="DB289">
            <v>0</v>
          </cell>
          <cell r="DC289">
            <v>0</v>
          </cell>
          <cell r="DJ289" t="str">
            <v>НКРЕ</v>
          </cell>
          <cell r="DL289">
            <v>40526</v>
          </cell>
          <cell r="DM289" t="str">
            <v>№1802</v>
          </cell>
          <cell r="DO289" t="str">
            <v>на теплову енергію від основної котельні</v>
          </cell>
          <cell r="DT289">
            <v>488.25</v>
          </cell>
        </row>
        <row r="290">
          <cell r="W290">
            <v>772.86</v>
          </cell>
          <cell r="AF290">
            <v>40091</v>
          </cell>
          <cell r="AG290">
            <v>105</v>
          </cell>
          <cell r="AH290">
            <v>672.05120852109792</v>
          </cell>
          <cell r="AM290">
            <v>2441</v>
          </cell>
          <cell r="AO290">
            <v>1886551.26</v>
          </cell>
          <cell r="AQ290">
            <v>1640477</v>
          </cell>
          <cell r="AU290">
            <v>0</v>
          </cell>
          <cell r="AW290">
            <v>0</v>
          </cell>
          <cell r="AY290">
            <v>843317</v>
          </cell>
          <cell r="AZ290">
            <v>345.48013109381401</v>
          </cell>
          <cell r="BA290">
            <v>0</v>
          </cell>
          <cell r="BB290">
            <v>0</v>
          </cell>
          <cell r="BC290">
            <v>0</v>
          </cell>
          <cell r="BD290">
            <v>0</v>
          </cell>
          <cell r="BG290">
            <v>0</v>
          </cell>
          <cell r="BH290">
            <v>0</v>
          </cell>
          <cell r="BI290">
            <v>81310</v>
          </cell>
          <cell r="BJ290">
            <v>33.310118803768944</v>
          </cell>
          <cell r="BK290">
            <v>0</v>
          </cell>
          <cell r="BL290">
            <v>0</v>
          </cell>
          <cell r="BM290">
            <v>462251</v>
          </cell>
          <cell r="BN290">
            <v>189.36952068824252</v>
          </cell>
          <cell r="BO290">
            <v>0</v>
          </cell>
          <cell r="BP290">
            <v>0</v>
          </cell>
          <cell r="BY290">
            <v>1855.73</v>
          </cell>
          <cell r="CF290">
            <v>393.65947018321856</v>
          </cell>
          <cell r="CG290">
            <v>2142.25</v>
          </cell>
          <cell r="CJ290">
            <v>0</v>
          </cell>
          <cell r="CK290">
            <v>0</v>
          </cell>
          <cell r="CL290">
            <v>0</v>
          </cell>
          <cell r="CM290">
            <v>0</v>
          </cell>
          <cell r="CN290">
            <v>0</v>
          </cell>
          <cell r="CO290">
            <v>0</v>
          </cell>
          <cell r="CX290">
            <v>0</v>
          </cell>
          <cell r="CY290">
            <v>0</v>
          </cell>
          <cell r="DB290">
            <v>0</v>
          </cell>
          <cell r="DC290">
            <v>0</v>
          </cell>
          <cell r="DJ290" t="str">
            <v>НКРКП</v>
          </cell>
          <cell r="DL290">
            <v>40816</v>
          </cell>
          <cell r="DM290">
            <v>129</v>
          </cell>
          <cell r="DO290" t="str">
            <v>на теплову енергію (основна котельня с. Нова)</v>
          </cell>
          <cell r="DT290">
            <v>999.9</v>
          </cell>
        </row>
        <row r="291">
          <cell r="W291">
            <v>772.86</v>
          </cell>
          <cell r="AF291">
            <v>40091</v>
          </cell>
          <cell r="AG291">
            <v>105</v>
          </cell>
          <cell r="AH291">
            <v>672.05000180901277</v>
          </cell>
          <cell r="AM291">
            <v>72.000595000000004</v>
          </cell>
          <cell r="AO291">
            <v>55646.379851700003</v>
          </cell>
          <cell r="AQ291">
            <v>48388</v>
          </cell>
          <cell r="AU291">
            <v>0</v>
          </cell>
          <cell r="AW291">
            <v>0</v>
          </cell>
          <cell r="AY291">
            <v>24875</v>
          </cell>
          <cell r="AZ291">
            <v>345.48325607586992</v>
          </cell>
          <cell r="BA291">
            <v>0</v>
          </cell>
          <cell r="BB291">
            <v>0</v>
          </cell>
          <cell r="BC291">
            <v>0</v>
          </cell>
          <cell r="BD291">
            <v>0</v>
          </cell>
          <cell r="BG291">
            <v>0</v>
          </cell>
          <cell r="BH291">
            <v>0</v>
          </cell>
          <cell r="BI291">
            <v>2398</v>
          </cell>
          <cell r="BJ291">
            <v>33.305280324419542</v>
          </cell>
          <cell r="BK291">
            <v>0</v>
          </cell>
          <cell r="BL291">
            <v>0</v>
          </cell>
          <cell r="BM291">
            <v>13635</v>
          </cell>
          <cell r="BN291">
            <v>189.37343503897432</v>
          </cell>
          <cell r="BO291">
            <v>0</v>
          </cell>
          <cell r="BP291">
            <v>0</v>
          </cell>
          <cell r="BY291">
            <v>1855.73</v>
          </cell>
          <cell r="CF291">
            <v>11.611623293266426</v>
          </cell>
          <cell r="CG291">
            <v>2142.25</v>
          </cell>
          <cell r="CJ291">
            <v>0</v>
          </cell>
          <cell r="CK291">
            <v>0</v>
          </cell>
          <cell r="CL291">
            <v>0</v>
          </cell>
          <cell r="CM291">
            <v>0</v>
          </cell>
          <cell r="CN291">
            <v>0</v>
          </cell>
          <cell r="CO291">
            <v>0</v>
          </cell>
          <cell r="CX291">
            <v>0</v>
          </cell>
          <cell r="CY291">
            <v>0</v>
          </cell>
          <cell r="DB291">
            <v>0</v>
          </cell>
          <cell r="DC291">
            <v>0</v>
          </cell>
          <cell r="DJ291" t="str">
            <v>НКРКП</v>
          </cell>
          <cell r="DL291">
            <v>40816</v>
          </cell>
          <cell r="DM291">
            <v>129</v>
          </cell>
          <cell r="DO291" t="str">
            <v>на теплову енергію (основна котельня с. Нова)</v>
          </cell>
          <cell r="DT291">
            <v>999.9</v>
          </cell>
        </row>
        <row r="292">
          <cell r="W292">
            <v>183.27</v>
          </cell>
          <cell r="AF292">
            <v>39699</v>
          </cell>
          <cell r="AG292">
            <v>118</v>
          </cell>
          <cell r="AH292">
            <v>203.91325668495776</v>
          </cell>
          <cell r="AM292">
            <v>114810</v>
          </cell>
          <cell r="AO292">
            <v>21041228.700000003</v>
          </cell>
          <cell r="AQ292">
            <v>23411281</v>
          </cell>
          <cell r="AU292">
            <v>18234923.699999999</v>
          </cell>
          <cell r="AW292">
            <v>0</v>
          </cell>
          <cell r="AY292">
            <v>0</v>
          </cell>
          <cell r="AZ292">
            <v>0</v>
          </cell>
          <cell r="BA292">
            <v>0</v>
          </cell>
          <cell r="BB292">
            <v>0</v>
          </cell>
          <cell r="BC292">
            <v>0</v>
          </cell>
          <cell r="BD292">
            <v>0</v>
          </cell>
          <cell r="BG292">
            <v>0</v>
          </cell>
          <cell r="BH292">
            <v>0</v>
          </cell>
          <cell r="BI292">
            <v>0</v>
          </cell>
          <cell r="BJ292">
            <v>0</v>
          </cell>
          <cell r="BK292">
            <v>0</v>
          </cell>
          <cell r="BL292">
            <v>0</v>
          </cell>
          <cell r="BM292">
            <v>3611189</v>
          </cell>
          <cell r="BN292">
            <v>31.453610312690532</v>
          </cell>
          <cell r="BO292">
            <v>0</v>
          </cell>
          <cell r="BP292">
            <v>0</v>
          </cell>
          <cell r="BY292">
            <v>1819</v>
          </cell>
          <cell r="CF292">
            <v>0</v>
          </cell>
          <cell r="CG292">
            <v>0</v>
          </cell>
          <cell r="CJ292">
            <v>131965</v>
          </cell>
          <cell r="CK292">
            <v>138.18</v>
          </cell>
          <cell r="CL292">
            <v>216.99</v>
          </cell>
          <cell r="CM292">
            <v>0</v>
          </cell>
          <cell r="CN292">
            <v>0</v>
          </cell>
          <cell r="CO292">
            <v>0</v>
          </cell>
          <cell r="CX292">
            <v>0</v>
          </cell>
          <cell r="CY292">
            <v>0</v>
          </cell>
          <cell r="DB292">
            <v>0</v>
          </cell>
          <cell r="DC292">
            <v>0</v>
          </cell>
          <cell r="DJ292" t="str">
            <v>НКРЕ</v>
          </cell>
          <cell r="DL292">
            <v>40526</v>
          </cell>
          <cell r="DM292">
            <v>1802</v>
          </cell>
          <cell r="DO292" t="str">
            <v>на теплову енергію (Кіровоградська ТЕЦ)</v>
          </cell>
          <cell r="DT292">
            <v>229.09</v>
          </cell>
        </row>
        <row r="293">
          <cell r="W293">
            <v>407.62</v>
          </cell>
          <cell r="AF293">
            <v>39699</v>
          </cell>
          <cell r="AG293">
            <v>118</v>
          </cell>
          <cell r="AH293">
            <v>412.88431396939916</v>
          </cell>
          <cell r="AM293">
            <v>64312</v>
          </cell>
          <cell r="AO293">
            <v>26214857.440000001</v>
          </cell>
          <cell r="AQ293">
            <v>26553416</v>
          </cell>
          <cell r="AU293">
            <v>23654182.383700002</v>
          </cell>
          <cell r="AW293">
            <v>0</v>
          </cell>
          <cell r="AY293">
            <v>0</v>
          </cell>
          <cell r="AZ293">
            <v>0</v>
          </cell>
          <cell r="BA293">
            <v>0</v>
          </cell>
          <cell r="BB293">
            <v>0</v>
          </cell>
          <cell r="BC293">
            <v>0</v>
          </cell>
          <cell r="BD293">
            <v>0</v>
          </cell>
          <cell r="BG293">
            <v>0</v>
          </cell>
          <cell r="BH293">
            <v>0</v>
          </cell>
          <cell r="BI293">
            <v>0</v>
          </cell>
          <cell r="BJ293">
            <v>0</v>
          </cell>
          <cell r="BK293">
            <v>0</v>
          </cell>
          <cell r="BL293">
            <v>0</v>
          </cell>
          <cell r="BM293">
            <v>2022844</v>
          </cell>
          <cell r="BN293">
            <v>31.453601194178379</v>
          </cell>
          <cell r="BO293">
            <v>0</v>
          </cell>
          <cell r="BP293">
            <v>0</v>
          </cell>
          <cell r="BY293">
            <v>1819</v>
          </cell>
          <cell r="CF293">
            <v>0</v>
          </cell>
          <cell r="CG293">
            <v>0</v>
          </cell>
          <cell r="CJ293">
            <v>73921.63</v>
          </cell>
          <cell r="CK293">
            <v>319.99</v>
          </cell>
          <cell r="CL293">
            <v>626.66999999999996</v>
          </cell>
          <cell r="CM293">
            <v>0</v>
          </cell>
          <cell r="CN293">
            <v>0</v>
          </cell>
          <cell r="CO293">
            <v>0</v>
          </cell>
          <cell r="CX293">
            <v>0</v>
          </cell>
          <cell r="CY293">
            <v>0</v>
          </cell>
          <cell r="DB293">
            <v>0</v>
          </cell>
          <cell r="DC293">
            <v>0</v>
          </cell>
          <cell r="DJ293" t="str">
            <v>НКРКП</v>
          </cell>
          <cell r="DL293">
            <v>40816</v>
          </cell>
          <cell r="DM293">
            <v>129</v>
          </cell>
          <cell r="DO293" t="str">
            <v>на теплову енергію (Кіровоградська ТЕЦ)</v>
          </cell>
          <cell r="DT293">
            <v>649.34</v>
          </cell>
        </row>
        <row r="294">
          <cell r="W294">
            <v>531.67999999999995</v>
          </cell>
          <cell r="AF294">
            <v>39699</v>
          </cell>
          <cell r="AG294">
            <v>118</v>
          </cell>
          <cell r="AH294">
            <v>412.88965052698313</v>
          </cell>
          <cell r="AM294">
            <v>25238</v>
          </cell>
          <cell r="AO294">
            <v>13418539.839999998</v>
          </cell>
          <cell r="AQ294">
            <v>10420509</v>
          </cell>
          <cell r="AU294">
            <v>9282625.1089000013</v>
          </cell>
          <cell r="AW294">
            <v>0</v>
          </cell>
          <cell r="AY294">
            <v>0</v>
          </cell>
          <cell r="AZ294">
            <v>0</v>
          </cell>
          <cell r="BA294">
            <v>0</v>
          </cell>
          <cell r="BB294">
            <v>0</v>
          </cell>
          <cell r="BC294">
            <v>0</v>
          </cell>
          <cell r="BD294">
            <v>0</v>
          </cell>
          <cell r="BG294">
            <v>0</v>
          </cell>
          <cell r="BH294">
            <v>0</v>
          </cell>
          <cell r="BI294">
            <v>0</v>
          </cell>
          <cell r="BJ294">
            <v>0</v>
          </cell>
          <cell r="BK294">
            <v>0</v>
          </cell>
          <cell r="BL294">
            <v>0</v>
          </cell>
          <cell r="BM294">
            <v>793826</v>
          </cell>
          <cell r="BN294">
            <v>31.453601711704572</v>
          </cell>
          <cell r="BO294">
            <v>0</v>
          </cell>
          <cell r="BP294">
            <v>0</v>
          </cell>
          <cell r="BY294">
            <v>1819</v>
          </cell>
          <cell r="CF294">
            <v>0</v>
          </cell>
          <cell r="CG294">
            <v>0</v>
          </cell>
          <cell r="CJ294">
            <v>29009.11</v>
          </cell>
          <cell r="CK294">
            <v>319.99</v>
          </cell>
          <cell r="CL294">
            <v>626.66999999999996</v>
          </cell>
          <cell r="CM294">
            <v>0</v>
          </cell>
          <cell r="CN294">
            <v>0</v>
          </cell>
          <cell r="CO294">
            <v>0</v>
          </cell>
          <cell r="CX294">
            <v>0</v>
          </cell>
          <cell r="CY294">
            <v>0</v>
          </cell>
          <cell r="DB294">
            <v>0</v>
          </cell>
          <cell r="DC294">
            <v>0</v>
          </cell>
          <cell r="DJ294" t="str">
            <v>НКРКП</v>
          </cell>
          <cell r="DL294">
            <v>40816</v>
          </cell>
          <cell r="DM294">
            <v>129</v>
          </cell>
          <cell r="DO294" t="str">
            <v>на теплову енергію (Кіровоградська ТЕЦ)</v>
          </cell>
          <cell r="DT294">
            <v>791.88</v>
          </cell>
        </row>
        <row r="295">
          <cell r="W295">
            <v>763.72</v>
          </cell>
          <cell r="AF295">
            <v>40161</v>
          </cell>
          <cell r="AG295">
            <v>1391</v>
          </cell>
          <cell r="AH295">
            <v>665.3700023497513</v>
          </cell>
          <cell r="AM295">
            <v>1230.30043</v>
          </cell>
          <cell r="AO295">
            <v>939605.04439960001</v>
          </cell>
          <cell r="AQ295">
            <v>818605</v>
          </cell>
          <cell r="AU295">
            <v>0</v>
          </cell>
          <cell r="AW295">
            <v>0</v>
          </cell>
          <cell r="AY295">
            <v>415360.19799999997</v>
          </cell>
          <cell r="AZ295">
            <v>337.60875626126534</v>
          </cell>
          <cell r="BA295">
            <v>0</v>
          </cell>
          <cell r="BB295">
            <v>0</v>
          </cell>
          <cell r="BC295">
            <v>0</v>
          </cell>
          <cell r="BD295">
            <v>0</v>
          </cell>
          <cell r="BG295">
            <v>0</v>
          </cell>
          <cell r="BH295">
            <v>0</v>
          </cell>
          <cell r="BI295">
            <v>75700</v>
          </cell>
          <cell r="BJ295">
            <v>61.529686696118603</v>
          </cell>
          <cell r="BK295">
            <v>0</v>
          </cell>
          <cell r="BL295">
            <v>0</v>
          </cell>
          <cell r="BM295">
            <v>239200</v>
          </cell>
          <cell r="BN295">
            <v>194.42405624453858</v>
          </cell>
          <cell r="BO295">
            <v>0</v>
          </cell>
          <cell r="BP295">
            <v>0</v>
          </cell>
          <cell r="BY295">
            <v>1855.73</v>
          </cell>
          <cell r="CF295">
            <v>190.3</v>
          </cell>
          <cell r="CG295">
            <v>2182.66</v>
          </cell>
          <cell r="CJ295">
            <v>0</v>
          </cell>
          <cell r="CK295">
            <v>0</v>
          </cell>
          <cell r="CL295">
            <v>0</v>
          </cell>
          <cell r="CM295">
            <v>0</v>
          </cell>
          <cell r="CN295">
            <v>0</v>
          </cell>
          <cell r="CO295">
            <v>0</v>
          </cell>
          <cell r="CX295">
            <v>0</v>
          </cell>
          <cell r="CY295">
            <v>0</v>
          </cell>
          <cell r="DB295">
            <v>0</v>
          </cell>
          <cell r="DC295">
            <v>0</v>
          </cell>
          <cell r="DJ295" t="str">
            <v>НКРКП</v>
          </cell>
          <cell r="DL295">
            <v>40816</v>
          </cell>
          <cell r="DM295">
            <v>129</v>
          </cell>
          <cell r="DO295" t="str">
            <v>на теплову енергію (Центральна міська лікарня)</v>
          </cell>
          <cell r="DT295">
            <v>999.9</v>
          </cell>
        </row>
        <row r="296">
          <cell r="W296">
            <v>303.91000000000003</v>
          </cell>
          <cell r="AF296">
            <v>40161</v>
          </cell>
          <cell r="AG296">
            <v>1391</v>
          </cell>
          <cell r="AH296">
            <v>303.90952380952382</v>
          </cell>
          <cell r="AM296">
            <v>630</v>
          </cell>
          <cell r="AO296">
            <v>191463.30000000002</v>
          </cell>
          <cell r="AQ296">
            <v>191463</v>
          </cell>
          <cell r="AU296">
            <v>0</v>
          </cell>
          <cell r="AW296">
            <v>0</v>
          </cell>
          <cell r="AY296">
            <v>67495.296000000002</v>
          </cell>
          <cell r="AZ296">
            <v>107.13539047619048</v>
          </cell>
          <cell r="BA296">
            <v>0</v>
          </cell>
          <cell r="BB296">
            <v>0</v>
          </cell>
          <cell r="BC296">
            <v>0</v>
          </cell>
          <cell r="BD296">
            <v>0</v>
          </cell>
          <cell r="BG296">
            <v>0</v>
          </cell>
          <cell r="BH296">
            <v>0</v>
          </cell>
          <cell r="BI296">
            <v>12008</v>
          </cell>
          <cell r="BJ296">
            <v>19.06031746031746</v>
          </cell>
          <cell r="BK296">
            <v>0</v>
          </cell>
          <cell r="BL296">
            <v>0</v>
          </cell>
          <cell r="BM296">
            <v>85269</v>
          </cell>
          <cell r="BN296">
            <v>135.34761904761905</v>
          </cell>
          <cell r="BO296">
            <v>0</v>
          </cell>
          <cell r="BP296">
            <v>0</v>
          </cell>
          <cell r="BY296">
            <v>1855.73</v>
          </cell>
          <cell r="CF296">
            <v>92.8</v>
          </cell>
          <cell r="CG296">
            <v>727.32</v>
          </cell>
          <cell r="CJ296">
            <v>0</v>
          </cell>
          <cell r="CK296">
            <v>0</v>
          </cell>
          <cell r="CL296">
            <v>0</v>
          </cell>
          <cell r="CM296">
            <v>0</v>
          </cell>
          <cell r="CN296">
            <v>0</v>
          </cell>
          <cell r="CO296">
            <v>0</v>
          </cell>
          <cell r="CX296">
            <v>0</v>
          </cell>
          <cell r="CY296">
            <v>0</v>
          </cell>
          <cell r="DB296">
            <v>0</v>
          </cell>
          <cell r="DC296">
            <v>0</v>
          </cell>
          <cell r="DJ296" t="str">
            <v>НКРЕ</v>
          </cell>
          <cell r="DL296">
            <v>40526</v>
          </cell>
          <cell r="DM296">
            <v>1802</v>
          </cell>
          <cell r="DO296" t="str">
            <v>на теплову енергію (Лікарня швидкої медичної допомоги)</v>
          </cell>
          <cell r="DT296">
            <v>334.3</v>
          </cell>
        </row>
        <row r="297">
          <cell r="W297">
            <v>590.78</v>
          </cell>
          <cell r="AF297">
            <v>40161</v>
          </cell>
          <cell r="AG297">
            <v>1391</v>
          </cell>
          <cell r="AH297">
            <v>514.08711839166051</v>
          </cell>
          <cell r="AM297">
            <v>2686</v>
          </cell>
          <cell r="AO297">
            <v>1586835.0799999998</v>
          </cell>
          <cell r="AQ297">
            <v>1380838</v>
          </cell>
          <cell r="AU297">
            <v>0</v>
          </cell>
          <cell r="AW297">
            <v>0</v>
          </cell>
          <cell r="AY297">
            <v>861692.34140000003</v>
          </cell>
          <cell r="AZ297">
            <v>320.80876448250189</v>
          </cell>
          <cell r="BA297">
            <v>0</v>
          </cell>
          <cell r="BB297">
            <v>0</v>
          </cell>
          <cell r="BC297">
            <v>0</v>
          </cell>
          <cell r="BD297">
            <v>0</v>
          </cell>
          <cell r="BG297">
            <v>0</v>
          </cell>
          <cell r="BH297">
            <v>0</v>
          </cell>
          <cell r="BI297">
            <v>51195</v>
          </cell>
          <cell r="BJ297">
            <v>19.059940431868949</v>
          </cell>
          <cell r="BK297">
            <v>0</v>
          </cell>
          <cell r="BL297">
            <v>0</v>
          </cell>
          <cell r="BM297">
            <v>363550</v>
          </cell>
          <cell r="BN297">
            <v>135.34996276991811</v>
          </cell>
          <cell r="BO297">
            <v>0</v>
          </cell>
          <cell r="BP297">
            <v>0</v>
          </cell>
          <cell r="BY297">
            <v>1855.73</v>
          </cell>
          <cell r="CF297">
            <v>394.79</v>
          </cell>
          <cell r="CG297">
            <v>2182.66</v>
          </cell>
          <cell r="CJ297">
            <v>0</v>
          </cell>
          <cell r="CK297">
            <v>0</v>
          </cell>
          <cell r="CL297">
            <v>0</v>
          </cell>
          <cell r="CM297">
            <v>0</v>
          </cell>
          <cell r="CN297">
            <v>0</v>
          </cell>
          <cell r="CO297">
            <v>0</v>
          </cell>
          <cell r="CX297">
            <v>0</v>
          </cell>
          <cell r="CY297">
            <v>0</v>
          </cell>
          <cell r="DB297">
            <v>0</v>
          </cell>
          <cell r="DC297">
            <v>0</v>
          </cell>
          <cell r="DJ297" t="str">
            <v>НКРКП</v>
          </cell>
          <cell r="DL297">
            <v>40816</v>
          </cell>
          <cell r="DM297">
            <v>129</v>
          </cell>
          <cell r="DO297" t="str">
            <v>на теплову енергію (Лікарня швидкої медичної допомоги)</v>
          </cell>
          <cell r="DT297">
            <v>821.43</v>
          </cell>
        </row>
        <row r="298">
          <cell r="W298">
            <v>236.79</v>
          </cell>
          <cell r="AF298">
            <v>39645</v>
          </cell>
          <cell r="AG298">
            <v>724</v>
          </cell>
          <cell r="AH298">
            <v>227.68278890293394</v>
          </cell>
          <cell r="AM298">
            <v>45093</v>
          </cell>
          <cell r="AO298">
            <v>10677571.469999999</v>
          </cell>
          <cell r="AQ298">
            <v>10266900</v>
          </cell>
          <cell r="AU298">
            <v>0</v>
          </cell>
          <cell r="AW298">
            <v>0</v>
          </cell>
          <cell r="AY298">
            <v>5105786.4000000004</v>
          </cell>
          <cell r="AZ298">
            <v>113.22791564100859</v>
          </cell>
          <cell r="BA298">
            <v>0</v>
          </cell>
          <cell r="BB298">
            <v>0</v>
          </cell>
          <cell r="BC298">
            <v>0</v>
          </cell>
          <cell r="BD298">
            <v>0</v>
          </cell>
          <cell r="BG298">
            <v>0</v>
          </cell>
          <cell r="BH298">
            <v>0</v>
          </cell>
          <cell r="BI298">
            <v>752573</v>
          </cell>
          <cell r="BJ298">
            <v>16.68935311467412</v>
          </cell>
          <cell r="BK298">
            <v>0</v>
          </cell>
          <cell r="BL298">
            <v>0</v>
          </cell>
          <cell r="BM298">
            <v>2206000</v>
          </cell>
          <cell r="BN298">
            <v>48.921118577162751</v>
          </cell>
          <cell r="BO298">
            <v>0</v>
          </cell>
          <cell r="BP298">
            <v>0</v>
          </cell>
          <cell r="BY298">
            <v>0</v>
          </cell>
          <cell r="CF298">
            <v>7020</v>
          </cell>
          <cell r="CG298">
            <v>727.32</v>
          </cell>
          <cell r="CJ298">
            <v>0</v>
          </cell>
          <cell r="CK298">
            <v>0</v>
          </cell>
          <cell r="CL298">
            <v>0</v>
          </cell>
          <cell r="CM298">
            <v>0</v>
          </cell>
          <cell r="CN298">
            <v>0</v>
          </cell>
          <cell r="CO298">
            <v>0</v>
          </cell>
          <cell r="CX298">
            <v>0</v>
          </cell>
          <cell r="CY298">
            <v>0</v>
          </cell>
          <cell r="DB298">
            <v>0</v>
          </cell>
          <cell r="DC298">
            <v>0</v>
          </cell>
          <cell r="DJ298" t="str">
            <v>НКРЕ</v>
          </cell>
          <cell r="DL298">
            <v>40526</v>
          </cell>
          <cell r="DM298">
            <v>1756</v>
          </cell>
          <cell r="DO298" t="str">
            <v>тарифи на теплову енергію</v>
          </cell>
          <cell r="DT298">
            <v>260.47000000000003</v>
          </cell>
        </row>
        <row r="299">
          <cell r="W299">
            <v>552.91999999999996</v>
          </cell>
          <cell r="AF299">
            <v>39863</v>
          </cell>
          <cell r="AG299">
            <v>1373</v>
          </cell>
          <cell r="AH299">
            <v>453.21310813538793</v>
          </cell>
          <cell r="AM299">
            <v>14861</v>
          </cell>
          <cell r="AO299">
            <v>8216944.1199999992</v>
          </cell>
          <cell r="AQ299">
            <v>6735200</v>
          </cell>
          <cell r="AU299">
            <v>0</v>
          </cell>
          <cell r="AW299">
            <v>0</v>
          </cell>
          <cell r="AY299">
            <v>4972804.9250000007</v>
          </cell>
          <cell r="AZ299">
            <v>334.62115099925984</v>
          </cell>
          <cell r="BA299">
            <v>0</v>
          </cell>
          <cell r="BB299">
            <v>0</v>
          </cell>
          <cell r="BC299">
            <v>0</v>
          </cell>
          <cell r="BD299">
            <v>0</v>
          </cell>
          <cell r="BG299">
            <v>0</v>
          </cell>
          <cell r="BH299">
            <v>0</v>
          </cell>
          <cell r="BI299">
            <v>309193</v>
          </cell>
          <cell r="BJ299">
            <v>20.805665836753921</v>
          </cell>
          <cell r="BK299">
            <v>0</v>
          </cell>
          <cell r="BL299">
            <v>0</v>
          </cell>
          <cell r="BM299">
            <v>727100</v>
          </cell>
          <cell r="BN299">
            <v>48.926720947446334</v>
          </cell>
          <cell r="BO299">
            <v>0</v>
          </cell>
          <cell r="BP299">
            <v>0</v>
          </cell>
          <cell r="BY299">
            <v>0</v>
          </cell>
          <cell r="CF299">
            <v>2321.3000000000002</v>
          </cell>
          <cell r="CG299">
            <v>2142.25</v>
          </cell>
          <cell r="CJ299">
            <v>0</v>
          </cell>
          <cell r="CK299">
            <v>0</v>
          </cell>
          <cell r="CL299">
            <v>0</v>
          </cell>
          <cell r="CM299">
            <v>0</v>
          </cell>
          <cell r="CN299">
            <v>0</v>
          </cell>
          <cell r="CO299">
            <v>0</v>
          </cell>
          <cell r="CX299">
            <v>0</v>
          </cell>
          <cell r="CY299">
            <v>0</v>
          </cell>
          <cell r="DB299">
            <v>0</v>
          </cell>
          <cell r="DC299">
            <v>0</v>
          </cell>
          <cell r="DJ299" t="str">
            <v>НКРКП</v>
          </cell>
          <cell r="DL299">
            <v>40816</v>
          </cell>
          <cell r="DM299">
            <v>93</v>
          </cell>
          <cell r="DT299">
            <v>804.36</v>
          </cell>
        </row>
        <row r="300">
          <cell r="W300">
            <v>558.75</v>
          </cell>
          <cell r="AF300">
            <v>39863</v>
          </cell>
          <cell r="AG300">
            <v>1374</v>
          </cell>
          <cell r="AH300">
            <v>454.2680947744239</v>
          </cell>
          <cell r="AM300">
            <v>3081</v>
          </cell>
          <cell r="AO300">
            <v>1721508.75</v>
          </cell>
          <cell r="AQ300">
            <v>1399600</v>
          </cell>
          <cell r="AU300">
            <v>0</v>
          </cell>
          <cell r="AW300">
            <v>0</v>
          </cell>
          <cell r="AY300">
            <v>1034920.9750000001</v>
          </cell>
          <cell r="AZ300">
            <v>335.90424375202861</v>
          </cell>
          <cell r="BA300">
            <v>0</v>
          </cell>
          <cell r="BB300">
            <v>0</v>
          </cell>
          <cell r="BC300">
            <v>0</v>
          </cell>
          <cell r="BD300">
            <v>0</v>
          </cell>
          <cell r="BG300">
            <v>0</v>
          </cell>
          <cell r="BH300">
            <v>0</v>
          </cell>
          <cell r="BI300">
            <v>63989</v>
          </cell>
          <cell r="BJ300">
            <v>20.768906199285947</v>
          </cell>
          <cell r="BK300">
            <v>0</v>
          </cell>
          <cell r="BL300">
            <v>0</v>
          </cell>
          <cell r="BM300">
            <v>150500</v>
          </cell>
          <cell r="BN300">
            <v>48.847776695877961</v>
          </cell>
          <cell r="BO300">
            <v>0</v>
          </cell>
          <cell r="BP300">
            <v>0</v>
          </cell>
          <cell r="BY300">
            <v>0</v>
          </cell>
          <cell r="CF300">
            <v>483.1</v>
          </cell>
          <cell r="CG300">
            <v>2142.25</v>
          </cell>
          <cell r="CJ300">
            <v>0</v>
          </cell>
          <cell r="CK300">
            <v>0</v>
          </cell>
          <cell r="CL300">
            <v>0</v>
          </cell>
          <cell r="CM300">
            <v>0</v>
          </cell>
          <cell r="CN300">
            <v>0</v>
          </cell>
          <cell r="CO300">
            <v>0</v>
          </cell>
          <cell r="CX300">
            <v>0</v>
          </cell>
          <cell r="CY300">
            <v>0</v>
          </cell>
          <cell r="DB300">
            <v>0</v>
          </cell>
          <cell r="DC300">
            <v>0</v>
          </cell>
          <cell r="DJ300" t="str">
            <v>НКРКП</v>
          </cell>
          <cell r="DL300">
            <v>40816</v>
          </cell>
          <cell r="DM300">
            <v>93</v>
          </cell>
          <cell r="DT300">
            <v>811.15</v>
          </cell>
        </row>
        <row r="301">
          <cell r="W301">
            <v>599.28</v>
          </cell>
          <cell r="AF301">
            <v>39863</v>
          </cell>
          <cell r="AG301">
            <v>1381</v>
          </cell>
          <cell r="AH301">
            <v>535.07340946166391</v>
          </cell>
          <cell r="AM301">
            <v>613</v>
          </cell>
          <cell r="AO301">
            <v>367358.63999999996</v>
          </cell>
          <cell r="AQ301">
            <v>328000</v>
          </cell>
          <cell r="AU301">
            <v>0</v>
          </cell>
          <cell r="AW301">
            <v>0</v>
          </cell>
          <cell r="AY301">
            <v>201889.92450000002</v>
          </cell>
          <cell r="AZ301">
            <v>329.3473482871126</v>
          </cell>
          <cell r="BA301">
            <v>0</v>
          </cell>
          <cell r="BB301">
            <v>0</v>
          </cell>
          <cell r="BC301">
            <v>0</v>
          </cell>
          <cell r="BD301">
            <v>0</v>
          </cell>
          <cell r="BG301">
            <v>0</v>
          </cell>
          <cell r="BH301">
            <v>0</v>
          </cell>
          <cell r="BI301">
            <v>13601</v>
          </cell>
          <cell r="BJ301">
            <v>22.187601957585645</v>
          </cell>
          <cell r="BK301">
            <v>0</v>
          </cell>
          <cell r="BL301">
            <v>0</v>
          </cell>
          <cell r="BM301">
            <v>57100</v>
          </cell>
          <cell r="BN301">
            <v>93.148450244698211</v>
          </cell>
          <cell r="BO301">
            <v>0</v>
          </cell>
          <cell r="BP301">
            <v>0</v>
          </cell>
          <cell r="BY301">
            <v>783</v>
          </cell>
          <cell r="CF301">
            <v>94.242000000000004</v>
          </cell>
          <cell r="CG301">
            <v>2142.25</v>
          </cell>
          <cell r="CJ301">
            <v>0</v>
          </cell>
          <cell r="CK301">
            <v>0</v>
          </cell>
          <cell r="CL301">
            <v>0</v>
          </cell>
          <cell r="CM301">
            <v>0</v>
          </cell>
          <cell r="CN301">
            <v>0</v>
          </cell>
          <cell r="CO301">
            <v>0</v>
          </cell>
          <cell r="CX301">
            <v>0</v>
          </cell>
          <cell r="CY301">
            <v>0</v>
          </cell>
          <cell r="DB301">
            <v>0</v>
          </cell>
          <cell r="DC301">
            <v>0</v>
          </cell>
          <cell r="DJ301" t="str">
            <v>НКРКП</v>
          </cell>
          <cell r="DL301">
            <v>40816</v>
          </cell>
          <cell r="DM301">
            <v>93</v>
          </cell>
          <cell r="DT301">
            <v>846.78</v>
          </cell>
        </row>
        <row r="302">
          <cell r="W302">
            <v>725.9</v>
          </cell>
          <cell r="AF302">
            <v>39863</v>
          </cell>
          <cell r="AG302">
            <v>1377</v>
          </cell>
          <cell r="AH302">
            <v>648.12206572769958</v>
          </cell>
          <cell r="AM302">
            <v>426</v>
          </cell>
          <cell r="AO302">
            <v>309233.39999999997</v>
          </cell>
          <cell r="AQ302">
            <v>276100</v>
          </cell>
          <cell r="AU302">
            <v>0</v>
          </cell>
          <cell r="AW302">
            <v>0</v>
          </cell>
          <cell r="AY302">
            <v>137849.503</v>
          </cell>
          <cell r="AZ302">
            <v>323.59038262910798</v>
          </cell>
          <cell r="BA302">
            <v>0</v>
          </cell>
          <cell r="BB302">
            <v>0</v>
          </cell>
          <cell r="BC302">
            <v>0</v>
          </cell>
          <cell r="BD302">
            <v>0</v>
          </cell>
          <cell r="BG302">
            <v>0</v>
          </cell>
          <cell r="BH302">
            <v>0</v>
          </cell>
          <cell r="BI302">
            <v>11713</v>
          </cell>
          <cell r="BJ302">
            <v>27.495305164319248</v>
          </cell>
          <cell r="BK302">
            <v>0</v>
          </cell>
          <cell r="BL302">
            <v>0</v>
          </cell>
          <cell r="BM302">
            <v>55600</v>
          </cell>
          <cell r="BN302">
            <v>130.51643192488262</v>
          </cell>
          <cell r="BO302">
            <v>0</v>
          </cell>
          <cell r="BP302">
            <v>0</v>
          </cell>
          <cell r="BY302">
            <v>846</v>
          </cell>
          <cell r="CF302">
            <v>64.347999999999999</v>
          </cell>
          <cell r="CG302">
            <v>2142.25</v>
          </cell>
          <cell r="CJ302">
            <v>0</v>
          </cell>
          <cell r="CK302">
            <v>0</v>
          </cell>
          <cell r="CL302">
            <v>0</v>
          </cell>
          <cell r="CM302">
            <v>0</v>
          </cell>
          <cell r="CN302">
            <v>0</v>
          </cell>
          <cell r="CO302">
            <v>0</v>
          </cell>
          <cell r="CX302">
            <v>0</v>
          </cell>
          <cell r="CY302">
            <v>0</v>
          </cell>
          <cell r="DB302">
            <v>0</v>
          </cell>
          <cell r="DC302">
            <v>0</v>
          </cell>
          <cell r="DJ302" t="str">
            <v>НКРКП</v>
          </cell>
          <cell r="DL302">
            <v>40816</v>
          </cell>
          <cell r="DM302">
            <v>93</v>
          </cell>
          <cell r="DT302">
            <v>969.05</v>
          </cell>
        </row>
        <row r="303">
          <cell r="W303">
            <v>210.45</v>
          </cell>
          <cell r="AF303">
            <v>39645</v>
          </cell>
          <cell r="AG303">
            <v>727</v>
          </cell>
          <cell r="AH303">
            <v>202.35977151418672</v>
          </cell>
          <cell r="AM303">
            <v>32037</v>
          </cell>
          <cell r="AO303">
            <v>6742186.6499999994</v>
          </cell>
          <cell r="AQ303">
            <v>6483000</v>
          </cell>
          <cell r="AU303">
            <v>0</v>
          </cell>
          <cell r="AW303">
            <v>0</v>
          </cell>
          <cell r="AY303">
            <v>3551150.8098000004</v>
          </cell>
          <cell r="AZ303">
            <v>110.84529793051784</v>
          </cell>
          <cell r="BA303">
            <v>0</v>
          </cell>
          <cell r="BB303">
            <v>0</v>
          </cell>
          <cell r="BC303">
            <v>0</v>
          </cell>
          <cell r="BD303">
            <v>0</v>
          </cell>
          <cell r="BG303">
            <v>0</v>
          </cell>
          <cell r="BH303">
            <v>0</v>
          </cell>
          <cell r="BI303">
            <v>564627</v>
          </cell>
          <cell r="BJ303">
            <v>17.62421575053844</v>
          </cell>
          <cell r="BK303">
            <v>0</v>
          </cell>
          <cell r="BL303">
            <v>0</v>
          </cell>
          <cell r="BM303">
            <v>1149100</v>
          </cell>
          <cell r="BN303">
            <v>35.867902737459815</v>
          </cell>
          <cell r="BO303">
            <v>0</v>
          </cell>
          <cell r="BP303">
            <v>0</v>
          </cell>
          <cell r="BY303">
            <v>1395</v>
          </cell>
          <cell r="CF303">
            <v>4882.5150000000003</v>
          </cell>
          <cell r="CG303">
            <v>727.32</v>
          </cell>
          <cell r="CJ303">
            <v>0</v>
          </cell>
          <cell r="CK303">
            <v>0</v>
          </cell>
          <cell r="CL303">
            <v>0</v>
          </cell>
          <cell r="CM303">
            <v>0</v>
          </cell>
          <cell r="CN303">
            <v>0</v>
          </cell>
          <cell r="CO303">
            <v>0</v>
          </cell>
          <cell r="CX303">
            <v>0</v>
          </cell>
          <cell r="CY303">
            <v>0</v>
          </cell>
          <cell r="DB303">
            <v>0</v>
          </cell>
          <cell r="DC303">
            <v>0</v>
          </cell>
          <cell r="DJ303" t="str">
            <v>НКРЕ</v>
          </cell>
          <cell r="DL303">
            <v>40526</v>
          </cell>
          <cell r="DM303">
            <v>1756</v>
          </cell>
          <cell r="DO303" t="str">
            <v>тарифи на теплову енергію</v>
          </cell>
          <cell r="DT303">
            <v>231.5</v>
          </cell>
        </row>
        <row r="304">
          <cell r="W304">
            <v>574.47</v>
          </cell>
          <cell r="AF304">
            <v>39863</v>
          </cell>
          <cell r="AG304">
            <v>1375</v>
          </cell>
          <cell r="AH304">
            <v>422.40454402019566</v>
          </cell>
          <cell r="AM304">
            <v>3169</v>
          </cell>
          <cell r="AO304">
            <v>1820495.4300000002</v>
          </cell>
          <cell r="AQ304">
            <v>1338600</v>
          </cell>
          <cell r="AU304">
            <v>0</v>
          </cell>
          <cell r="AW304">
            <v>0</v>
          </cell>
          <cell r="AY304">
            <v>1034805.2935</v>
          </cell>
          <cell r="AZ304">
            <v>326.54001057115812</v>
          </cell>
          <cell r="BA304">
            <v>0</v>
          </cell>
          <cell r="BB304">
            <v>0</v>
          </cell>
          <cell r="BC304">
            <v>0</v>
          </cell>
          <cell r="BD304">
            <v>0</v>
          </cell>
          <cell r="BG304">
            <v>0</v>
          </cell>
          <cell r="BH304">
            <v>0</v>
          </cell>
          <cell r="BI304">
            <v>69639</v>
          </cell>
          <cell r="BJ304">
            <v>21.975071000315555</v>
          </cell>
          <cell r="BK304">
            <v>0</v>
          </cell>
          <cell r="BL304">
            <v>0</v>
          </cell>
          <cell r="BM304">
            <v>113700</v>
          </cell>
          <cell r="BN304">
            <v>35.878826128116124</v>
          </cell>
          <cell r="BO304">
            <v>0</v>
          </cell>
          <cell r="BP304">
            <v>0</v>
          </cell>
          <cell r="BY304">
            <v>1395</v>
          </cell>
          <cell r="CF304">
            <v>483.04599999999999</v>
          </cell>
          <cell r="CG304">
            <v>2142.25</v>
          </cell>
          <cell r="CJ304">
            <v>0</v>
          </cell>
          <cell r="CK304">
            <v>0</v>
          </cell>
          <cell r="CL304">
            <v>0</v>
          </cell>
          <cell r="CM304">
            <v>0</v>
          </cell>
          <cell r="CN304">
            <v>0</v>
          </cell>
          <cell r="CO304">
            <v>0</v>
          </cell>
          <cell r="CX304">
            <v>0</v>
          </cell>
          <cell r="CY304">
            <v>0</v>
          </cell>
          <cell r="DB304">
            <v>0</v>
          </cell>
          <cell r="DC304">
            <v>0</v>
          </cell>
          <cell r="DJ304" t="str">
            <v>НКРКП</v>
          </cell>
          <cell r="DL304">
            <v>40816</v>
          </cell>
          <cell r="DM304">
            <v>93</v>
          </cell>
          <cell r="DT304">
            <v>819.83</v>
          </cell>
        </row>
        <row r="305">
          <cell r="W305">
            <v>582.61</v>
          </cell>
          <cell r="AF305">
            <v>39863</v>
          </cell>
          <cell r="AG305">
            <v>1376</v>
          </cell>
          <cell r="AH305">
            <v>422.18065205772314</v>
          </cell>
          <cell r="AM305">
            <v>1871</v>
          </cell>
          <cell r="AO305">
            <v>1090063.31</v>
          </cell>
          <cell r="AQ305">
            <v>789900</v>
          </cell>
          <cell r="AU305">
            <v>0</v>
          </cell>
          <cell r="AW305">
            <v>0</v>
          </cell>
          <cell r="AY305">
            <v>610766.18625000003</v>
          </cell>
          <cell r="AZ305">
            <v>326.43836785141639</v>
          </cell>
          <cell r="BA305">
            <v>0</v>
          </cell>
          <cell r="BB305">
            <v>0</v>
          </cell>
          <cell r="BC305">
            <v>0</v>
          </cell>
          <cell r="BD305">
            <v>0</v>
          </cell>
          <cell r="BG305">
            <v>0</v>
          </cell>
          <cell r="BH305">
            <v>0</v>
          </cell>
          <cell r="BI305">
            <v>41050</v>
          </cell>
          <cell r="BJ305">
            <v>21.940138963121324</v>
          </cell>
          <cell r="BK305">
            <v>0</v>
          </cell>
          <cell r="BL305">
            <v>0</v>
          </cell>
          <cell r="BM305">
            <v>67000</v>
          </cell>
          <cell r="BN305">
            <v>35.809727418492784</v>
          </cell>
          <cell r="BO305">
            <v>0</v>
          </cell>
          <cell r="BP305">
            <v>0</v>
          </cell>
          <cell r="BY305">
            <v>1395</v>
          </cell>
          <cell r="CF305">
            <v>285.10500000000002</v>
          </cell>
          <cell r="CG305">
            <v>2142.25</v>
          </cell>
          <cell r="CJ305">
            <v>0</v>
          </cell>
          <cell r="CK305">
            <v>0</v>
          </cell>
          <cell r="CL305">
            <v>0</v>
          </cell>
          <cell r="CM305">
            <v>0</v>
          </cell>
          <cell r="CN305">
            <v>0</v>
          </cell>
          <cell r="CO305">
            <v>0</v>
          </cell>
          <cell r="CX305">
            <v>0</v>
          </cell>
          <cell r="CY305">
            <v>0</v>
          </cell>
          <cell r="DB305">
            <v>0</v>
          </cell>
          <cell r="DC305">
            <v>0</v>
          </cell>
          <cell r="DJ305" t="str">
            <v>НКРКП</v>
          </cell>
          <cell r="DL305">
            <v>40816</v>
          </cell>
          <cell r="DM305">
            <v>93</v>
          </cell>
          <cell r="DT305">
            <v>827.9</v>
          </cell>
        </row>
        <row r="306">
          <cell r="W306">
            <v>939.4</v>
          </cell>
          <cell r="AF306">
            <v>39863</v>
          </cell>
          <cell r="AG306">
            <v>1384</v>
          </cell>
          <cell r="AH306">
            <v>838.75</v>
          </cell>
          <cell r="AM306">
            <v>240</v>
          </cell>
          <cell r="AO306">
            <v>225456</v>
          </cell>
          <cell r="AQ306">
            <v>201300</v>
          </cell>
          <cell r="AU306">
            <v>0</v>
          </cell>
          <cell r="AW306">
            <v>0</v>
          </cell>
          <cell r="AY306">
            <v>84297.537500000006</v>
          </cell>
          <cell r="AZ306">
            <v>351.23973958333335</v>
          </cell>
          <cell r="BA306">
            <v>0</v>
          </cell>
          <cell r="BB306">
            <v>0</v>
          </cell>
          <cell r="BC306">
            <v>0</v>
          </cell>
          <cell r="BD306">
            <v>0</v>
          </cell>
          <cell r="BG306">
            <v>0</v>
          </cell>
          <cell r="BH306">
            <v>0</v>
          </cell>
          <cell r="BI306">
            <v>9000</v>
          </cell>
          <cell r="BJ306">
            <v>37.5</v>
          </cell>
          <cell r="BK306">
            <v>0</v>
          </cell>
          <cell r="BL306">
            <v>0</v>
          </cell>
          <cell r="BM306">
            <v>62000</v>
          </cell>
          <cell r="BN306">
            <v>258.33333333333331</v>
          </cell>
          <cell r="BO306">
            <v>0</v>
          </cell>
          <cell r="BP306">
            <v>0</v>
          </cell>
          <cell r="BY306">
            <v>944</v>
          </cell>
          <cell r="CF306">
            <v>39.35</v>
          </cell>
          <cell r="CG306">
            <v>2142.25</v>
          </cell>
          <cell r="CJ306">
            <v>0</v>
          </cell>
          <cell r="CK306">
            <v>0</v>
          </cell>
          <cell r="CL306">
            <v>0</v>
          </cell>
          <cell r="CM306">
            <v>0</v>
          </cell>
          <cell r="CN306">
            <v>0</v>
          </cell>
          <cell r="CO306">
            <v>0</v>
          </cell>
          <cell r="CX306">
            <v>0</v>
          </cell>
          <cell r="CY306">
            <v>0</v>
          </cell>
          <cell r="DB306">
            <v>0</v>
          </cell>
          <cell r="DC306">
            <v>0</v>
          </cell>
          <cell r="DJ306" t="str">
            <v>НКРКП</v>
          </cell>
          <cell r="DL306">
            <v>40816</v>
          </cell>
          <cell r="DM306">
            <v>93</v>
          </cell>
          <cell r="DT306">
            <v>999.9</v>
          </cell>
        </row>
        <row r="307">
          <cell r="W307">
            <v>853.49</v>
          </cell>
          <cell r="AF307">
            <v>39863</v>
          </cell>
          <cell r="AG307">
            <v>1378</v>
          </cell>
          <cell r="AH307">
            <v>743.45991561181438</v>
          </cell>
          <cell r="AM307">
            <v>237</v>
          </cell>
          <cell r="AO307">
            <v>202277.13</v>
          </cell>
          <cell r="AQ307">
            <v>176200</v>
          </cell>
          <cell r="AU307">
            <v>0</v>
          </cell>
          <cell r="AW307">
            <v>0</v>
          </cell>
          <cell r="AY307">
            <v>78965.477249999996</v>
          </cell>
          <cell r="AZ307">
            <v>333.18766772151895</v>
          </cell>
          <cell r="BA307">
            <v>0</v>
          </cell>
          <cell r="BB307">
            <v>0</v>
          </cell>
          <cell r="BC307">
            <v>0</v>
          </cell>
          <cell r="BD307">
            <v>0</v>
          </cell>
          <cell r="BG307">
            <v>0</v>
          </cell>
          <cell r="BH307">
            <v>0</v>
          </cell>
          <cell r="BI307">
            <v>12484</v>
          </cell>
          <cell r="BJ307">
            <v>52.675105485232066</v>
          </cell>
          <cell r="BK307">
            <v>0</v>
          </cell>
          <cell r="BL307">
            <v>0</v>
          </cell>
          <cell r="BM307">
            <v>43200</v>
          </cell>
          <cell r="BN307">
            <v>182.27848101265823</v>
          </cell>
          <cell r="BO307">
            <v>0</v>
          </cell>
          <cell r="BP307">
            <v>0</v>
          </cell>
          <cell r="BY307">
            <v>994</v>
          </cell>
          <cell r="CF307">
            <v>36.860999999999997</v>
          </cell>
          <cell r="CG307">
            <v>2142.25</v>
          </cell>
          <cell r="CJ307">
            <v>0</v>
          </cell>
          <cell r="CK307">
            <v>0</v>
          </cell>
          <cell r="CL307">
            <v>0</v>
          </cell>
          <cell r="CM307">
            <v>0</v>
          </cell>
          <cell r="CN307">
            <v>0</v>
          </cell>
          <cell r="CO307">
            <v>0</v>
          </cell>
          <cell r="CX307">
            <v>0</v>
          </cell>
          <cell r="CY307">
            <v>0</v>
          </cell>
          <cell r="DB307">
            <v>0</v>
          </cell>
          <cell r="DC307">
            <v>0</v>
          </cell>
          <cell r="DJ307" t="str">
            <v>НКРКП</v>
          </cell>
          <cell r="DL307">
            <v>40816</v>
          </cell>
          <cell r="DM307">
            <v>93</v>
          </cell>
          <cell r="DT307">
            <v>999.9</v>
          </cell>
        </row>
        <row r="308">
          <cell r="W308">
            <v>822.41</v>
          </cell>
          <cell r="AF308">
            <v>39863</v>
          </cell>
          <cell r="AG308">
            <v>1379</v>
          </cell>
          <cell r="AH308">
            <v>734.29487179487182</v>
          </cell>
          <cell r="AM308">
            <v>312</v>
          </cell>
          <cell r="AO308">
            <v>256591.91999999998</v>
          </cell>
          <cell r="AQ308">
            <v>229100</v>
          </cell>
          <cell r="AU308">
            <v>0</v>
          </cell>
          <cell r="AW308">
            <v>0</v>
          </cell>
          <cell r="AY308">
            <v>99845.987999999998</v>
          </cell>
          <cell r="AZ308">
            <v>320.01919230769232</v>
          </cell>
          <cell r="BA308">
            <v>0</v>
          </cell>
          <cell r="BB308">
            <v>0</v>
          </cell>
          <cell r="BC308">
            <v>0</v>
          </cell>
          <cell r="BD308">
            <v>0</v>
          </cell>
          <cell r="BG308">
            <v>0</v>
          </cell>
          <cell r="BH308">
            <v>0</v>
          </cell>
          <cell r="BI308">
            <v>14572</v>
          </cell>
          <cell r="BJ308">
            <v>46.705128205128204</v>
          </cell>
          <cell r="BK308">
            <v>0</v>
          </cell>
          <cell r="BL308">
            <v>0</v>
          </cell>
          <cell r="BM308">
            <v>57200</v>
          </cell>
          <cell r="BN308">
            <v>183.33333333333334</v>
          </cell>
          <cell r="BO308">
            <v>0</v>
          </cell>
          <cell r="BP308">
            <v>0</v>
          </cell>
          <cell r="BY308">
            <v>871</v>
          </cell>
          <cell r="CF308">
            <v>46.607999999999997</v>
          </cell>
          <cell r="CG308">
            <v>2142.25</v>
          </cell>
          <cell r="CJ308">
            <v>0</v>
          </cell>
          <cell r="CK308">
            <v>0</v>
          </cell>
          <cell r="CL308">
            <v>0</v>
          </cell>
          <cell r="CM308">
            <v>0</v>
          </cell>
          <cell r="CN308">
            <v>0</v>
          </cell>
          <cell r="CO308">
            <v>0</v>
          </cell>
          <cell r="CX308">
            <v>0</v>
          </cell>
          <cell r="CY308">
            <v>0</v>
          </cell>
          <cell r="DB308">
            <v>0</v>
          </cell>
          <cell r="DC308">
            <v>0</v>
          </cell>
          <cell r="DJ308" t="str">
            <v>НКРКП</v>
          </cell>
          <cell r="DL308">
            <v>40816</v>
          </cell>
          <cell r="DM308">
            <v>93</v>
          </cell>
          <cell r="DT308">
            <v>999.9</v>
          </cell>
        </row>
        <row r="309">
          <cell r="W309">
            <v>620.98</v>
          </cell>
          <cell r="AF309">
            <v>39863</v>
          </cell>
          <cell r="AG309">
            <v>1389</v>
          </cell>
          <cell r="AH309">
            <v>514.91442542787286</v>
          </cell>
          <cell r="AM309">
            <v>818</v>
          </cell>
          <cell r="AO309">
            <v>507961.64</v>
          </cell>
          <cell r="AQ309">
            <v>421200</v>
          </cell>
          <cell r="AU309">
            <v>0</v>
          </cell>
          <cell r="AW309">
            <v>0</v>
          </cell>
          <cell r="AY309">
            <v>282025.07024999999</v>
          </cell>
          <cell r="AZ309">
            <v>344.77392451100241</v>
          </cell>
          <cell r="BA309">
            <v>0</v>
          </cell>
          <cell r="BB309">
            <v>0</v>
          </cell>
          <cell r="BC309">
            <v>0</v>
          </cell>
          <cell r="BD309">
            <v>0</v>
          </cell>
          <cell r="BG309">
            <v>0</v>
          </cell>
          <cell r="BH309">
            <v>0</v>
          </cell>
          <cell r="BI309">
            <v>15038</v>
          </cell>
          <cell r="BJ309">
            <v>18.383863080684595</v>
          </cell>
          <cell r="BK309">
            <v>0</v>
          </cell>
          <cell r="BL309">
            <v>0</v>
          </cell>
          <cell r="BM309">
            <v>57300</v>
          </cell>
          <cell r="BN309">
            <v>70.048899755501225</v>
          </cell>
          <cell r="BO309">
            <v>0</v>
          </cell>
          <cell r="BP309">
            <v>0</v>
          </cell>
          <cell r="BY309">
            <v>862</v>
          </cell>
          <cell r="CF309">
            <v>131.649</v>
          </cell>
          <cell r="CG309">
            <v>2142.25</v>
          </cell>
          <cell r="CJ309">
            <v>0</v>
          </cell>
          <cell r="CK309">
            <v>0</v>
          </cell>
          <cell r="CL309">
            <v>0</v>
          </cell>
          <cell r="CM309">
            <v>0</v>
          </cell>
          <cell r="CN309">
            <v>0</v>
          </cell>
          <cell r="CO309">
            <v>0</v>
          </cell>
          <cell r="CX309">
            <v>0</v>
          </cell>
          <cell r="CY309">
            <v>0</v>
          </cell>
          <cell r="DB309">
            <v>0</v>
          </cell>
          <cell r="DC309">
            <v>0</v>
          </cell>
          <cell r="DJ309" t="str">
            <v>НКРКП</v>
          </cell>
          <cell r="DL309">
            <v>40816</v>
          </cell>
          <cell r="DM309">
            <v>93</v>
          </cell>
          <cell r="DT309">
            <v>880.05</v>
          </cell>
        </row>
        <row r="310">
          <cell r="W310">
            <v>528.72</v>
          </cell>
          <cell r="AF310">
            <v>39863</v>
          </cell>
          <cell r="AG310">
            <v>1388</v>
          </cell>
          <cell r="AH310">
            <v>452.67489711934155</v>
          </cell>
          <cell r="AM310">
            <v>486</v>
          </cell>
          <cell r="AO310">
            <v>256957.92</v>
          </cell>
          <cell r="AQ310">
            <v>220000</v>
          </cell>
          <cell r="AU310">
            <v>0</v>
          </cell>
          <cell r="AW310">
            <v>0</v>
          </cell>
          <cell r="AY310">
            <v>152656.73500000002</v>
          </cell>
          <cell r="AZ310">
            <v>314.10850823045268</v>
          </cell>
          <cell r="BA310">
            <v>0</v>
          </cell>
          <cell r="BB310">
            <v>0</v>
          </cell>
          <cell r="BC310">
            <v>0</v>
          </cell>
          <cell r="BD310">
            <v>0</v>
          </cell>
          <cell r="BG310">
            <v>0</v>
          </cell>
          <cell r="BH310">
            <v>0</v>
          </cell>
          <cell r="BI310">
            <v>9882</v>
          </cell>
          <cell r="BJ310">
            <v>20.333333333333332</v>
          </cell>
          <cell r="BK310">
            <v>0</v>
          </cell>
          <cell r="BL310">
            <v>0</v>
          </cell>
          <cell r="BM310">
            <v>29100</v>
          </cell>
          <cell r="BN310">
            <v>59.876543209876544</v>
          </cell>
          <cell r="BO310">
            <v>0</v>
          </cell>
          <cell r="BP310">
            <v>0</v>
          </cell>
          <cell r="BY310">
            <v>935</v>
          </cell>
          <cell r="CF310">
            <v>71.260000000000005</v>
          </cell>
          <cell r="CG310">
            <v>2142.25</v>
          </cell>
          <cell r="CJ310">
            <v>0</v>
          </cell>
          <cell r="CK310">
            <v>0</v>
          </cell>
          <cell r="CL310">
            <v>0</v>
          </cell>
          <cell r="CM310">
            <v>0</v>
          </cell>
          <cell r="CN310">
            <v>0</v>
          </cell>
          <cell r="CO310">
            <v>0</v>
          </cell>
          <cell r="CX310">
            <v>0</v>
          </cell>
          <cell r="CY310">
            <v>0</v>
          </cell>
          <cell r="DB310">
            <v>0</v>
          </cell>
          <cell r="DC310">
            <v>0</v>
          </cell>
          <cell r="DJ310" t="str">
            <v>НКРКП</v>
          </cell>
          <cell r="DL310">
            <v>40816</v>
          </cell>
          <cell r="DM310">
            <v>93</v>
          </cell>
          <cell r="DT310">
            <v>764.75</v>
          </cell>
        </row>
        <row r="311">
          <cell r="W311">
            <v>522.29999999999995</v>
          </cell>
          <cell r="AF311">
            <v>39863</v>
          </cell>
          <cell r="AG311">
            <v>1380</v>
          </cell>
          <cell r="AH311">
            <v>466.34093376764389</v>
          </cell>
          <cell r="AM311">
            <v>921</v>
          </cell>
          <cell r="AO311">
            <v>481038.29999999993</v>
          </cell>
          <cell r="AQ311">
            <v>429500</v>
          </cell>
          <cell r="AU311">
            <v>0</v>
          </cell>
          <cell r="AW311">
            <v>0</v>
          </cell>
          <cell r="AY311">
            <v>295131.35574999999</v>
          </cell>
          <cell r="AZ311">
            <v>320.44664033659063</v>
          </cell>
          <cell r="BA311">
            <v>0</v>
          </cell>
          <cell r="BB311">
            <v>0</v>
          </cell>
          <cell r="BC311">
            <v>0</v>
          </cell>
          <cell r="BD311">
            <v>0</v>
          </cell>
          <cell r="BG311">
            <v>0</v>
          </cell>
          <cell r="BH311">
            <v>0</v>
          </cell>
          <cell r="BI311">
            <v>10065</v>
          </cell>
          <cell r="BJ311">
            <v>10.928338762214985</v>
          </cell>
          <cell r="BK311">
            <v>0</v>
          </cell>
          <cell r="BL311">
            <v>0</v>
          </cell>
          <cell r="BM311">
            <v>64100</v>
          </cell>
          <cell r="BN311">
            <v>69.598262757871879</v>
          </cell>
          <cell r="BO311">
            <v>0</v>
          </cell>
          <cell r="BP311">
            <v>0</v>
          </cell>
          <cell r="BY311">
            <v>975</v>
          </cell>
          <cell r="CF311">
            <v>137.767</v>
          </cell>
          <cell r="CG311">
            <v>2142.25</v>
          </cell>
          <cell r="CJ311">
            <v>0</v>
          </cell>
          <cell r="CK311">
            <v>0</v>
          </cell>
          <cell r="CL311">
            <v>0</v>
          </cell>
          <cell r="CM311">
            <v>0</v>
          </cell>
          <cell r="CN311">
            <v>0</v>
          </cell>
          <cell r="CO311">
            <v>0</v>
          </cell>
          <cell r="CX311">
            <v>0</v>
          </cell>
          <cell r="CY311">
            <v>0</v>
          </cell>
          <cell r="DB311">
            <v>0</v>
          </cell>
          <cell r="DC311">
            <v>0</v>
          </cell>
          <cell r="DJ311" t="str">
            <v>НКРКП</v>
          </cell>
          <cell r="DL311">
            <v>40816</v>
          </cell>
          <cell r="DM311">
            <v>93</v>
          </cell>
          <cell r="DT311">
            <v>763.09</v>
          </cell>
        </row>
        <row r="312">
          <cell r="W312">
            <v>522.79999999999995</v>
          </cell>
          <cell r="AF312">
            <v>39863</v>
          </cell>
          <cell r="AG312">
            <v>1383</v>
          </cell>
          <cell r="AH312">
            <v>413.2832167832168</v>
          </cell>
          <cell r="AM312">
            <v>572</v>
          </cell>
          <cell r="AO312">
            <v>299041.59999999998</v>
          </cell>
          <cell r="AQ312">
            <v>236398</v>
          </cell>
          <cell r="AU312">
            <v>0</v>
          </cell>
          <cell r="AW312">
            <v>0</v>
          </cell>
          <cell r="AY312">
            <v>182815.33049999998</v>
          </cell>
          <cell r="AZ312">
            <v>319.60722115384613</v>
          </cell>
          <cell r="BA312">
            <v>0</v>
          </cell>
          <cell r="BB312">
            <v>0</v>
          </cell>
          <cell r="BC312">
            <v>0</v>
          </cell>
          <cell r="BD312">
            <v>0</v>
          </cell>
          <cell r="BG312">
            <v>0</v>
          </cell>
          <cell r="BH312">
            <v>0</v>
          </cell>
          <cell r="BI312">
            <v>12323</v>
          </cell>
          <cell r="BJ312">
            <v>21.543706293706293</v>
          </cell>
          <cell r="BK312">
            <v>0</v>
          </cell>
          <cell r="BL312">
            <v>0</v>
          </cell>
          <cell r="BM312">
            <v>13100</v>
          </cell>
          <cell r="BN312">
            <v>22.902097902097903</v>
          </cell>
          <cell r="BO312">
            <v>0</v>
          </cell>
          <cell r="BP312">
            <v>0</v>
          </cell>
          <cell r="BY312">
            <v>981</v>
          </cell>
          <cell r="CF312">
            <v>85.337999999999994</v>
          </cell>
          <cell r="CG312">
            <v>2142.25</v>
          </cell>
          <cell r="CJ312">
            <v>0</v>
          </cell>
          <cell r="CK312">
            <v>0</v>
          </cell>
          <cell r="CL312">
            <v>0</v>
          </cell>
          <cell r="CM312">
            <v>0</v>
          </cell>
          <cell r="CN312">
            <v>0</v>
          </cell>
          <cell r="CO312">
            <v>0</v>
          </cell>
          <cell r="CX312">
            <v>0</v>
          </cell>
          <cell r="CY312">
            <v>0</v>
          </cell>
          <cell r="DB312">
            <v>0</v>
          </cell>
          <cell r="DC312">
            <v>0</v>
          </cell>
          <cell r="DJ312" t="str">
            <v>НКРКП</v>
          </cell>
          <cell r="DL312">
            <v>40816</v>
          </cell>
          <cell r="DM312">
            <v>93</v>
          </cell>
          <cell r="DT312">
            <v>739.01</v>
          </cell>
        </row>
        <row r="313">
          <cell r="W313">
            <v>504</v>
          </cell>
          <cell r="AF313">
            <v>39863</v>
          </cell>
          <cell r="AG313">
            <v>1385</v>
          </cell>
          <cell r="AH313">
            <v>400</v>
          </cell>
          <cell r="AM313">
            <v>25</v>
          </cell>
          <cell r="AO313">
            <v>12600</v>
          </cell>
          <cell r="AQ313">
            <v>10000</v>
          </cell>
          <cell r="AU313">
            <v>0</v>
          </cell>
          <cell r="AW313">
            <v>0</v>
          </cell>
          <cell r="AY313">
            <v>7821.3547499999995</v>
          </cell>
          <cell r="AZ313">
            <v>312.85418999999996</v>
          </cell>
          <cell r="BA313">
            <v>0</v>
          </cell>
          <cell r="BB313">
            <v>0</v>
          </cell>
          <cell r="BC313">
            <v>0</v>
          </cell>
          <cell r="BD313">
            <v>0</v>
          </cell>
          <cell r="BG313">
            <v>0</v>
          </cell>
          <cell r="BH313">
            <v>0</v>
          </cell>
          <cell r="BI313">
            <v>528</v>
          </cell>
          <cell r="BJ313">
            <v>21.12</v>
          </cell>
          <cell r="BK313">
            <v>0</v>
          </cell>
          <cell r="BL313">
            <v>0</v>
          </cell>
          <cell r="BM313">
            <v>600</v>
          </cell>
          <cell r="BN313">
            <v>24</v>
          </cell>
          <cell r="BO313">
            <v>0</v>
          </cell>
          <cell r="BP313">
            <v>0</v>
          </cell>
          <cell r="BY313">
            <v>981</v>
          </cell>
          <cell r="CF313">
            <v>3.6509999999999998</v>
          </cell>
          <cell r="CG313">
            <v>2142.25</v>
          </cell>
          <cell r="CJ313">
            <v>0</v>
          </cell>
          <cell r="CK313">
            <v>0</v>
          </cell>
          <cell r="CL313">
            <v>0</v>
          </cell>
          <cell r="CM313">
            <v>0</v>
          </cell>
          <cell r="CN313">
            <v>0</v>
          </cell>
          <cell r="CO313">
            <v>0</v>
          </cell>
          <cell r="CX313">
            <v>0</v>
          </cell>
          <cell r="CY313">
            <v>0</v>
          </cell>
          <cell r="DB313">
            <v>0</v>
          </cell>
          <cell r="DC313">
            <v>0</v>
          </cell>
          <cell r="DJ313" t="str">
            <v>НКРКП</v>
          </cell>
          <cell r="DL313">
            <v>40816</v>
          </cell>
          <cell r="DM313">
            <v>93</v>
          </cell>
          <cell r="DT313">
            <v>739.01</v>
          </cell>
        </row>
        <row r="314">
          <cell r="W314">
            <v>234.73</v>
          </cell>
          <cell r="AF314">
            <v>39926</v>
          </cell>
          <cell r="AG314">
            <v>360</v>
          </cell>
          <cell r="AH314">
            <v>217.34494756385155</v>
          </cell>
          <cell r="AM314">
            <v>805293.7</v>
          </cell>
          <cell r="AO314">
            <v>189026590.20099998</v>
          </cell>
          <cell r="AQ314">
            <v>175026517</v>
          </cell>
          <cell r="AU314">
            <v>0</v>
          </cell>
          <cell r="AW314">
            <v>0</v>
          </cell>
          <cell r="AY314">
            <v>92830659.055200011</v>
          </cell>
          <cell r="AZ314">
            <v>115.27553121947932</v>
          </cell>
          <cell r="BA314">
            <v>6629473</v>
          </cell>
          <cell r="BB314">
            <v>8.2323666508256554</v>
          </cell>
          <cell r="BC314">
            <v>0</v>
          </cell>
          <cell r="BD314">
            <v>0</v>
          </cell>
          <cell r="BG314">
            <v>0</v>
          </cell>
          <cell r="BH314">
            <v>0</v>
          </cell>
          <cell r="BI314">
            <v>18288130</v>
          </cell>
          <cell r="BJ314">
            <v>22.709888330183137</v>
          </cell>
          <cell r="BK314">
            <v>0</v>
          </cell>
          <cell r="BL314">
            <v>0</v>
          </cell>
          <cell r="BM314">
            <v>41857608</v>
          </cell>
          <cell r="BN314">
            <v>51.978064648959759</v>
          </cell>
          <cell r="BO314">
            <v>0</v>
          </cell>
          <cell r="BP314">
            <v>0</v>
          </cell>
          <cell r="BY314">
            <v>1997</v>
          </cell>
          <cell r="CF314">
            <v>127633.86</v>
          </cell>
          <cell r="CG314">
            <v>727.32</v>
          </cell>
          <cell r="CJ314">
            <v>0</v>
          </cell>
          <cell r="CK314">
            <v>0</v>
          </cell>
          <cell r="CL314">
            <v>0</v>
          </cell>
          <cell r="CM314">
            <v>0</v>
          </cell>
          <cell r="CN314">
            <v>0</v>
          </cell>
          <cell r="CO314">
            <v>0</v>
          </cell>
          <cell r="CX314">
            <v>0</v>
          </cell>
          <cell r="CY314">
            <v>0</v>
          </cell>
          <cell r="DB314">
            <v>0</v>
          </cell>
          <cell r="DC314">
            <v>0</v>
          </cell>
          <cell r="DJ314" t="str">
            <v>НКРЕ</v>
          </cell>
          <cell r="DL314">
            <v>40526</v>
          </cell>
          <cell r="DM314">
            <v>1854</v>
          </cell>
          <cell r="DO314" t="str">
            <v>тариф на теплову енергію</v>
          </cell>
          <cell r="DT314">
            <v>258.2</v>
          </cell>
        </row>
        <row r="315">
          <cell r="W315">
            <v>481.96</v>
          </cell>
          <cell r="AF315">
            <v>39926</v>
          </cell>
          <cell r="AG315">
            <v>361</v>
          </cell>
          <cell r="AH315">
            <v>446.26057655662601</v>
          </cell>
          <cell r="AM315">
            <v>127522.6</v>
          </cell>
          <cell r="AO315">
            <v>61460792.296000004</v>
          </cell>
          <cell r="AQ315">
            <v>56908309</v>
          </cell>
          <cell r="AU315">
            <v>0</v>
          </cell>
          <cell r="AW315">
            <v>0</v>
          </cell>
          <cell r="AY315">
            <v>41111169.962500006</v>
          </cell>
          <cell r="AZ315">
            <v>322.38340468669873</v>
          </cell>
          <cell r="BA315">
            <v>3701791</v>
          </cell>
          <cell r="BB315">
            <v>29.028509456363029</v>
          </cell>
          <cell r="BC315">
            <v>0</v>
          </cell>
          <cell r="BD315">
            <v>0</v>
          </cell>
          <cell r="BG315">
            <v>0</v>
          </cell>
          <cell r="BH315">
            <v>0</v>
          </cell>
          <cell r="BI315">
            <v>3023678</v>
          </cell>
          <cell r="BJ315">
            <v>23.710918692059288</v>
          </cell>
          <cell r="BK315">
            <v>0</v>
          </cell>
          <cell r="BL315">
            <v>0</v>
          </cell>
          <cell r="BM315">
            <v>6727919</v>
          </cell>
          <cell r="BN315">
            <v>52.758640429225878</v>
          </cell>
          <cell r="BO315">
            <v>0</v>
          </cell>
          <cell r="BP315">
            <v>0</v>
          </cell>
          <cell r="BY315">
            <v>1997</v>
          </cell>
          <cell r="CF315">
            <v>19190.650000000001</v>
          </cell>
          <cell r="CG315">
            <v>2142.25</v>
          </cell>
          <cell r="CJ315">
            <v>0</v>
          </cell>
          <cell r="CK315">
            <v>0</v>
          </cell>
          <cell r="CL315">
            <v>0</v>
          </cell>
          <cell r="CM315">
            <v>0</v>
          </cell>
          <cell r="CN315">
            <v>0</v>
          </cell>
          <cell r="CO315">
            <v>0</v>
          </cell>
          <cell r="CX315">
            <v>0</v>
          </cell>
          <cell r="CY315">
            <v>0</v>
          </cell>
          <cell r="DB315">
            <v>0</v>
          </cell>
          <cell r="DC315">
            <v>0</v>
          </cell>
          <cell r="DJ315" t="str">
            <v>НКРКП</v>
          </cell>
          <cell r="DL315">
            <v>40942</v>
          </cell>
          <cell r="DM315">
            <v>28</v>
          </cell>
          <cell r="DT315">
            <v>758.64</v>
          </cell>
        </row>
        <row r="316">
          <cell r="W316">
            <v>481.96</v>
          </cell>
          <cell r="AF316">
            <v>39926</v>
          </cell>
          <cell r="AG316">
            <v>361</v>
          </cell>
          <cell r="AH316">
            <v>446.26300883246449</v>
          </cell>
          <cell r="AM316">
            <v>47631.1</v>
          </cell>
          <cell r="AO316">
            <v>22956284.955999997</v>
          </cell>
          <cell r="AQ316">
            <v>21255998</v>
          </cell>
          <cell r="AU316">
            <v>0</v>
          </cell>
          <cell r="AW316">
            <v>0</v>
          </cell>
          <cell r="AY316">
            <v>15355433.774999999</v>
          </cell>
          <cell r="AZ316">
            <v>322.38251426064062</v>
          </cell>
          <cell r="BA316">
            <v>1382667</v>
          </cell>
          <cell r="BB316">
            <v>29.02865984619293</v>
          </cell>
          <cell r="BC316">
            <v>0</v>
          </cell>
          <cell r="BD316">
            <v>0</v>
          </cell>
          <cell r="BG316">
            <v>0</v>
          </cell>
          <cell r="BH316">
            <v>0</v>
          </cell>
          <cell r="BI316">
            <v>1129383</v>
          </cell>
          <cell r="BJ316">
            <v>23.711041735336789</v>
          </cell>
          <cell r="BK316">
            <v>0</v>
          </cell>
          <cell r="BL316">
            <v>0</v>
          </cell>
          <cell r="BM316">
            <v>2512966</v>
          </cell>
          <cell r="BN316">
            <v>52.758932714130054</v>
          </cell>
          <cell r="BO316">
            <v>0</v>
          </cell>
          <cell r="BP316">
            <v>0</v>
          </cell>
          <cell r="BY316">
            <v>1997</v>
          </cell>
          <cell r="CF316">
            <v>7167.9</v>
          </cell>
          <cell r="CG316">
            <v>2142.25</v>
          </cell>
          <cell r="CJ316">
            <v>0</v>
          </cell>
          <cell r="CK316">
            <v>0</v>
          </cell>
          <cell r="CL316">
            <v>0</v>
          </cell>
          <cell r="CM316">
            <v>0</v>
          </cell>
          <cell r="CN316">
            <v>0</v>
          </cell>
          <cell r="CO316">
            <v>0</v>
          </cell>
          <cell r="CX316">
            <v>0</v>
          </cell>
          <cell r="CY316">
            <v>0</v>
          </cell>
          <cell r="DB316">
            <v>0</v>
          </cell>
          <cell r="DC316">
            <v>0</v>
          </cell>
          <cell r="DJ316" t="str">
            <v>НКРКП</v>
          </cell>
          <cell r="DL316">
            <v>40942</v>
          </cell>
          <cell r="DM316">
            <v>28</v>
          </cell>
          <cell r="DT316">
            <v>758.64</v>
          </cell>
        </row>
        <row r="317">
          <cell r="W317">
            <v>234.73</v>
          </cell>
          <cell r="AF317">
            <v>39926</v>
          </cell>
          <cell r="AG317">
            <v>360</v>
          </cell>
          <cell r="AH317">
            <v>217.34494714926331</v>
          </cell>
          <cell r="AM317">
            <v>12488</v>
          </cell>
          <cell r="AO317">
            <v>2931308.2399999998</v>
          </cell>
          <cell r="AQ317">
            <v>2714203.7</v>
          </cell>
          <cell r="AU317">
            <v>0</v>
          </cell>
          <cell r="AW317">
            <v>0</v>
          </cell>
          <cell r="AY317">
            <v>1439562.6564</v>
          </cell>
          <cell r="AZ317">
            <v>115.2756771620756</v>
          </cell>
          <cell r="BA317">
            <v>102805.8</v>
          </cell>
          <cell r="BB317">
            <v>8.2323670723894935</v>
          </cell>
          <cell r="BC317">
            <v>0</v>
          </cell>
          <cell r="BD317">
            <v>0</v>
          </cell>
          <cell r="BG317">
            <v>0</v>
          </cell>
          <cell r="BH317">
            <v>0</v>
          </cell>
          <cell r="BI317">
            <v>283601.09999999998</v>
          </cell>
          <cell r="BJ317">
            <v>22.709889493914154</v>
          </cell>
          <cell r="BK317">
            <v>0</v>
          </cell>
          <cell r="BL317">
            <v>0</v>
          </cell>
          <cell r="BM317">
            <v>649102.1</v>
          </cell>
          <cell r="BN317">
            <v>51.978066944266494</v>
          </cell>
          <cell r="BO317">
            <v>0</v>
          </cell>
          <cell r="BP317">
            <v>0</v>
          </cell>
          <cell r="BY317">
            <v>1997</v>
          </cell>
          <cell r="CF317">
            <v>1979.27</v>
          </cell>
          <cell r="CG317">
            <v>727.32</v>
          </cell>
          <cell r="CJ317">
            <v>0</v>
          </cell>
          <cell r="CK317">
            <v>0</v>
          </cell>
          <cell r="CL317">
            <v>0</v>
          </cell>
          <cell r="CM317">
            <v>0</v>
          </cell>
          <cell r="CN317">
            <v>0</v>
          </cell>
          <cell r="CO317">
            <v>0</v>
          </cell>
          <cell r="CX317">
            <v>0</v>
          </cell>
          <cell r="CY317">
            <v>0</v>
          </cell>
          <cell r="DB317">
            <v>0</v>
          </cell>
          <cell r="DC317">
            <v>0</v>
          </cell>
          <cell r="DJ317" t="str">
            <v>НКРЕ</v>
          </cell>
          <cell r="DL317">
            <v>40526</v>
          </cell>
          <cell r="DM317">
            <v>1854</v>
          </cell>
          <cell r="DO317" t="str">
            <v>тариф на теплову енергію</v>
          </cell>
          <cell r="DT317">
            <v>258.2</v>
          </cell>
        </row>
        <row r="318">
          <cell r="W318">
            <v>481.96</v>
          </cell>
          <cell r="AF318">
            <v>39926</v>
          </cell>
          <cell r="AG318">
            <v>361</v>
          </cell>
          <cell r="AH318">
            <v>446.26057315191525</v>
          </cell>
          <cell r="AM318">
            <v>5447</v>
          </cell>
          <cell r="AO318">
            <v>2625236.12</v>
          </cell>
          <cell r="AQ318">
            <v>2430781.3419584823</v>
          </cell>
          <cell r="AU318">
            <v>0</v>
          </cell>
          <cell r="AW318">
            <v>0</v>
          </cell>
          <cell r="AY318">
            <v>1756022.0573072319</v>
          </cell>
          <cell r="AZ318">
            <v>322.38334079442478</v>
          </cell>
          <cell r="BA318">
            <v>158118.29</v>
          </cell>
          <cell r="BB318">
            <v>29.028509271158438</v>
          </cell>
          <cell r="BC318">
            <v>0</v>
          </cell>
          <cell r="BD318">
            <v>0</v>
          </cell>
          <cell r="BG318">
            <v>0</v>
          </cell>
          <cell r="BH318">
            <v>0</v>
          </cell>
          <cell r="BI318">
            <v>129153.37</v>
          </cell>
          <cell r="BJ318">
            <v>23.710917936478793</v>
          </cell>
          <cell r="BK318">
            <v>0</v>
          </cell>
          <cell r="BL318">
            <v>0</v>
          </cell>
          <cell r="BM318">
            <v>287376.3</v>
          </cell>
          <cell r="BN318">
            <v>52.758637782265467</v>
          </cell>
          <cell r="BO318">
            <v>0</v>
          </cell>
          <cell r="BP318">
            <v>0</v>
          </cell>
          <cell r="BY318">
            <v>1997</v>
          </cell>
          <cell r="CF318">
            <v>819.70921101983049</v>
          </cell>
          <cell r="CG318">
            <v>2142.25</v>
          </cell>
          <cell r="CJ318">
            <v>0</v>
          </cell>
          <cell r="CK318">
            <v>0</v>
          </cell>
          <cell r="CL318">
            <v>0</v>
          </cell>
          <cell r="CM318">
            <v>0</v>
          </cell>
          <cell r="CN318">
            <v>0</v>
          </cell>
          <cell r="CO318">
            <v>0</v>
          </cell>
          <cell r="CX318">
            <v>0</v>
          </cell>
          <cell r="CY318">
            <v>0</v>
          </cell>
          <cell r="DB318">
            <v>0</v>
          </cell>
          <cell r="DC318">
            <v>0</v>
          </cell>
          <cell r="DJ318" t="str">
            <v>НКРКП</v>
          </cell>
          <cell r="DL318">
            <v>40942</v>
          </cell>
          <cell r="DM318">
            <v>28</v>
          </cell>
          <cell r="DT318">
            <v>758.64</v>
          </cell>
        </row>
        <row r="319">
          <cell r="W319">
            <v>481.96</v>
          </cell>
          <cell r="AF319">
            <v>39926</v>
          </cell>
          <cell r="AG319">
            <v>361</v>
          </cell>
          <cell r="AH319">
            <v>446.26300167068098</v>
          </cell>
          <cell r="AM319">
            <v>181.4</v>
          </cell>
          <cell r="AO319">
            <v>87427.543999999994</v>
          </cell>
          <cell r="AQ319">
            <v>80952.108503061536</v>
          </cell>
          <cell r="AU319">
            <v>0</v>
          </cell>
          <cell r="AW319">
            <v>0</v>
          </cell>
          <cell r="AY319">
            <v>58480.156816316296</v>
          </cell>
          <cell r="AZ319">
            <v>322.38234187605457</v>
          </cell>
          <cell r="BA319">
            <v>5265.8</v>
          </cell>
          <cell r="BB319">
            <v>29.028665931642777</v>
          </cell>
          <cell r="BC319">
            <v>0</v>
          </cell>
          <cell r="BD319">
            <v>0</v>
          </cell>
          <cell r="BG319">
            <v>0</v>
          </cell>
          <cell r="BH319">
            <v>0</v>
          </cell>
          <cell r="BI319">
            <v>4301.1838909870276</v>
          </cell>
          <cell r="BJ319">
            <v>23.71104680808725</v>
          </cell>
          <cell r="BK319">
            <v>0</v>
          </cell>
          <cell r="BL319">
            <v>0</v>
          </cell>
          <cell r="BM319">
            <v>9570.468897557821</v>
          </cell>
          <cell r="BN319">
            <v>52.758924462832532</v>
          </cell>
          <cell r="BO319">
            <v>0</v>
          </cell>
          <cell r="BP319">
            <v>0</v>
          </cell>
          <cell r="BY319">
            <v>1997</v>
          </cell>
          <cell r="CF319">
            <v>27.298474415365291</v>
          </cell>
          <cell r="CG319">
            <v>2142.25</v>
          </cell>
          <cell r="CJ319">
            <v>0</v>
          </cell>
          <cell r="CK319">
            <v>0</v>
          </cell>
          <cell r="CL319">
            <v>0</v>
          </cell>
          <cell r="CM319">
            <v>0</v>
          </cell>
          <cell r="CN319">
            <v>0</v>
          </cell>
          <cell r="CO319">
            <v>0</v>
          </cell>
          <cell r="CX319">
            <v>0</v>
          </cell>
          <cell r="CY319">
            <v>0</v>
          </cell>
          <cell r="DB319">
            <v>0</v>
          </cell>
          <cell r="DC319">
            <v>0</v>
          </cell>
          <cell r="DJ319" t="str">
            <v>НКРКП</v>
          </cell>
          <cell r="DL319">
            <v>40942</v>
          </cell>
          <cell r="DM319">
            <v>28</v>
          </cell>
          <cell r="DT319">
            <v>758.64</v>
          </cell>
        </row>
        <row r="320">
          <cell r="W320">
            <v>184.13</v>
          </cell>
          <cell r="AF320">
            <v>39926</v>
          </cell>
          <cell r="AG320">
            <v>360</v>
          </cell>
          <cell r="AH320">
            <v>217.34492322100178</v>
          </cell>
          <cell r="AM320">
            <v>29565.7</v>
          </cell>
          <cell r="AO320">
            <v>5443932.341</v>
          </cell>
          <cell r="AQ320">
            <v>6425954.796475172</v>
          </cell>
          <cell r="AU320">
            <v>0</v>
          </cell>
          <cell r="AW320">
            <v>0</v>
          </cell>
          <cell r="AY320">
            <v>3408216.2111096531</v>
          </cell>
          <cell r="AZ320">
            <v>115.27601954662508</v>
          </cell>
          <cell r="BA320">
            <v>243395.63727953154</v>
          </cell>
          <cell r="BB320">
            <v>8.2323651149653667</v>
          </cell>
          <cell r="BC320">
            <v>0</v>
          </cell>
          <cell r="BD320">
            <v>0</v>
          </cell>
          <cell r="BG320">
            <v>0</v>
          </cell>
          <cell r="BH320">
            <v>0</v>
          </cell>
          <cell r="BI320">
            <v>671433.68477767997</v>
          </cell>
          <cell r="BJ320">
            <v>22.709886279630787</v>
          </cell>
          <cell r="BK320">
            <v>0</v>
          </cell>
          <cell r="BL320">
            <v>0</v>
          </cell>
          <cell r="BM320">
            <v>1536767.6751551346</v>
          </cell>
          <cell r="BN320">
            <v>51.978058194297262</v>
          </cell>
          <cell r="BO320">
            <v>0</v>
          </cell>
          <cell r="BP320">
            <v>0</v>
          </cell>
          <cell r="BY320">
            <v>1997</v>
          </cell>
          <cell r="CF320">
            <v>4685.9927007502238</v>
          </cell>
          <cell r="CG320">
            <v>727.32</v>
          </cell>
          <cell r="CJ320">
            <v>0</v>
          </cell>
          <cell r="CK320">
            <v>0</v>
          </cell>
          <cell r="CL320">
            <v>0</v>
          </cell>
          <cell r="CM320">
            <v>0</v>
          </cell>
          <cell r="CN320">
            <v>0</v>
          </cell>
          <cell r="CO320">
            <v>0</v>
          </cell>
          <cell r="CX320">
            <v>0</v>
          </cell>
          <cell r="CY320">
            <v>0</v>
          </cell>
          <cell r="DB320">
            <v>0</v>
          </cell>
          <cell r="DC320">
            <v>0</v>
          </cell>
          <cell r="DJ320" t="str">
            <v>НКРЕ</v>
          </cell>
          <cell r="DL320">
            <v>40526</v>
          </cell>
          <cell r="DM320">
            <v>1854</v>
          </cell>
          <cell r="DO320" t="str">
            <v>Тариф на теплову енергію</v>
          </cell>
          <cell r="DT320">
            <v>230.16</v>
          </cell>
        </row>
        <row r="321">
          <cell r="W321">
            <v>698.28333333333342</v>
          </cell>
          <cell r="AF321">
            <v>39926</v>
          </cell>
          <cell r="AG321">
            <v>361</v>
          </cell>
          <cell r="AH321">
            <v>446.26114150386496</v>
          </cell>
          <cell r="AM321">
            <v>2150.3000000000002</v>
          </cell>
          <cell r="AO321">
            <v>1501518.6516666671</v>
          </cell>
          <cell r="AQ321">
            <v>959595.3325757609</v>
          </cell>
          <cell r="AU321">
            <v>0</v>
          </cell>
          <cell r="AW321">
            <v>0</v>
          </cell>
          <cell r="AY321">
            <v>693221.78058781812</v>
          </cell>
          <cell r="AZ321">
            <v>322.38375137786267</v>
          </cell>
          <cell r="BA321">
            <v>62420.081510245698</v>
          </cell>
          <cell r="BB321">
            <v>29.028545556548245</v>
          </cell>
          <cell r="BC321">
            <v>0</v>
          </cell>
          <cell r="BD321">
            <v>0</v>
          </cell>
          <cell r="BG321">
            <v>0</v>
          </cell>
          <cell r="BH321">
            <v>0</v>
          </cell>
          <cell r="BI321">
            <v>50985.651103850243</v>
          </cell>
          <cell r="BJ321">
            <v>23.710947823024807</v>
          </cell>
          <cell r="BK321">
            <v>0</v>
          </cell>
          <cell r="BL321">
            <v>0</v>
          </cell>
          <cell r="BM321">
            <v>113447.04432721778</v>
          </cell>
          <cell r="BN321">
            <v>52.75870544910839</v>
          </cell>
          <cell r="BO321">
            <v>0</v>
          </cell>
          <cell r="BP321">
            <v>0</v>
          </cell>
          <cell r="BY321">
            <v>1997</v>
          </cell>
          <cell r="CF321">
            <v>323.59518290947278</v>
          </cell>
          <cell r="CG321">
            <v>2142.25</v>
          </cell>
          <cell r="CJ321">
            <v>0</v>
          </cell>
          <cell r="CK321">
            <v>0</v>
          </cell>
          <cell r="CL321">
            <v>0</v>
          </cell>
          <cell r="CM321">
            <v>0</v>
          </cell>
          <cell r="CN321">
            <v>0</v>
          </cell>
          <cell r="CO321">
            <v>0</v>
          </cell>
          <cell r="CX321">
            <v>0</v>
          </cell>
          <cell r="CY321">
            <v>0</v>
          </cell>
          <cell r="DB321">
            <v>0</v>
          </cell>
          <cell r="DC321">
            <v>0</v>
          </cell>
          <cell r="DJ321" t="str">
            <v>НКРКП</v>
          </cell>
          <cell r="DL321">
            <v>40942</v>
          </cell>
          <cell r="DM321">
            <v>28</v>
          </cell>
          <cell r="DT321">
            <v>940.52</v>
          </cell>
        </row>
        <row r="322">
          <cell r="W322">
            <v>698.28333333333342</v>
          </cell>
          <cell r="AF322">
            <v>39926</v>
          </cell>
          <cell r="AG322">
            <v>361</v>
          </cell>
          <cell r="AH322">
            <v>446.26115164580057</v>
          </cell>
          <cell r="AM322">
            <v>78.5</v>
          </cell>
          <cell r="AO322">
            <v>54815.241666666676</v>
          </cell>
          <cell r="AQ322">
            <v>35031.500404195343</v>
          </cell>
          <cell r="AU322">
            <v>0</v>
          </cell>
          <cell r="AW322">
            <v>0</v>
          </cell>
          <cell r="AY322">
            <v>25306.908924684936</v>
          </cell>
          <cell r="AZ322">
            <v>322.3810054099992</v>
          </cell>
          <cell r="BA322">
            <v>2278.7405791393749</v>
          </cell>
          <cell r="BB322">
            <v>29.028542409418787</v>
          </cell>
          <cell r="BC322">
            <v>0</v>
          </cell>
          <cell r="BD322">
            <v>0</v>
          </cell>
          <cell r="BG322">
            <v>0</v>
          </cell>
          <cell r="BH322">
            <v>0</v>
          </cell>
          <cell r="BI322">
            <v>1861.3094581709643</v>
          </cell>
          <cell r="BJ322">
            <v>23.710948511732028</v>
          </cell>
          <cell r="BK322">
            <v>0</v>
          </cell>
          <cell r="BL322">
            <v>0</v>
          </cell>
          <cell r="BM322">
            <v>4141.5584010446892</v>
          </cell>
          <cell r="BN322">
            <v>52.75870574579222</v>
          </cell>
          <cell r="BO322">
            <v>0</v>
          </cell>
          <cell r="BP322">
            <v>0</v>
          </cell>
          <cell r="BY322">
            <v>1997</v>
          </cell>
          <cell r="CF322">
            <v>11.813237915595723</v>
          </cell>
          <cell r="CG322">
            <v>2142.25</v>
          </cell>
          <cell r="CJ322">
            <v>0</v>
          </cell>
          <cell r="CK322">
            <v>0</v>
          </cell>
          <cell r="CL322">
            <v>0</v>
          </cell>
          <cell r="CM322">
            <v>0</v>
          </cell>
          <cell r="CN322">
            <v>0</v>
          </cell>
          <cell r="CO322">
            <v>0</v>
          </cell>
          <cell r="CX322">
            <v>0</v>
          </cell>
          <cell r="CY322">
            <v>0</v>
          </cell>
          <cell r="DB322">
            <v>0</v>
          </cell>
          <cell r="DC322">
            <v>0</v>
          </cell>
          <cell r="DJ322" t="str">
            <v>НКРКП</v>
          </cell>
          <cell r="DL322">
            <v>40942</v>
          </cell>
          <cell r="DM322">
            <v>28</v>
          </cell>
          <cell r="DT322">
            <v>940.52</v>
          </cell>
        </row>
        <row r="323">
          <cell r="W323">
            <v>234.73</v>
          </cell>
          <cell r="AF323">
            <v>39926</v>
          </cell>
          <cell r="AG323">
            <v>360</v>
          </cell>
          <cell r="AH323">
            <v>217.3449486691506</v>
          </cell>
          <cell r="AM323">
            <v>3730.7</v>
          </cell>
          <cell r="AO323">
            <v>875707.21099999989</v>
          </cell>
          <cell r="AQ323">
            <v>810848.8</v>
          </cell>
          <cell r="AU323">
            <v>0</v>
          </cell>
          <cell r="AW323">
            <v>0</v>
          </cell>
          <cell r="AY323">
            <v>430058.43983207073</v>
          </cell>
          <cell r="AZ323">
            <v>115.27553537729401</v>
          </cell>
          <cell r="BA323">
            <v>30712.488034351667</v>
          </cell>
          <cell r="BB323">
            <v>8.2323660531138039</v>
          </cell>
          <cell r="BC323">
            <v>0</v>
          </cell>
          <cell r="BD323">
            <v>0</v>
          </cell>
          <cell r="BG323">
            <v>0</v>
          </cell>
          <cell r="BH323">
            <v>0</v>
          </cell>
          <cell r="BI323">
            <v>84723.782398417345</v>
          </cell>
          <cell r="BJ323">
            <v>22.709888867616627</v>
          </cell>
          <cell r="BK323">
            <v>0</v>
          </cell>
          <cell r="BL323">
            <v>0</v>
          </cell>
          <cell r="BM323">
            <v>193914.56380368586</v>
          </cell>
          <cell r="BN323">
            <v>51.978064117641694</v>
          </cell>
          <cell r="BO323">
            <v>0</v>
          </cell>
          <cell r="BP323">
            <v>0</v>
          </cell>
          <cell r="BY323">
            <v>1997</v>
          </cell>
          <cell r="CF323">
            <v>591.29192079424558</v>
          </cell>
          <cell r="CG323">
            <v>727.32</v>
          </cell>
          <cell r="CJ323">
            <v>0</v>
          </cell>
          <cell r="CK323">
            <v>0</v>
          </cell>
          <cell r="CL323">
            <v>0</v>
          </cell>
          <cell r="CM323">
            <v>0</v>
          </cell>
          <cell r="CN323">
            <v>0</v>
          </cell>
          <cell r="CO323">
            <v>0</v>
          </cell>
          <cell r="CX323">
            <v>0</v>
          </cell>
          <cell r="CY323">
            <v>0</v>
          </cell>
          <cell r="DB323">
            <v>0</v>
          </cell>
          <cell r="DC323">
            <v>0</v>
          </cell>
          <cell r="DJ323" t="str">
            <v>НКРЕ</v>
          </cell>
          <cell r="DL323">
            <v>40526</v>
          </cell>
          <cell r="DM323">
            <v>1854</v>
          </cell>
          <cell r="DO323" t="str">
            <v>тариф на теплову енергію</v>
          </cell>
          <cell r="DT323">
            <v>258.2</v>
          </cell>
        </row>
        <row r="324">
          <cell r="W324">
            <v>481.96</v>
          </cell>
          <cell r="AF324">
            <v>39926</v>
          </cell>
          <cell r="AG324">
            <v>361</v>
          </cell>
          <cell r="AH324">
            <v>446.26057368075323</v>
          </cell>
          <cell r="AM324">
            <v>4567</v>
          </cell>
          <cell r="AO324">
            <v>2201111.3199999998</v>
          </cell>
          <cell r="AQ324">
            <v>2038072.04</v>
          </cell>
          <cell r="AU324">
            <v>0</v>
          </cell>
          <cell r="AW324">
            <v>0</v>
          </cell>
          <cell r="AY324">
            <v>1472325.5799999998</v>
          </cell>
          <cell r="AZ324">
            <v>322.38352966936719</v>
          </cell>
          <cell r="BA324">
            <v>132573.20000000001</v>
          </cell>
          <cell r="BB324">
            <v>29.028508867965844</v>
          </cell>
          <cell r="BC324">
            <v>0</v>
          </cell>
          <cell r="BD324">
            <v>0</v>
          </cell>
          <cell r="BG324">
            <v>0</v>
          </cell>
          <cell r="BH324">
            <v>0</v>
          </cell>
          <cell r="BI324">
            <v>108287.76</v>
          </cell>
          <cell r="BJ324">
            <v>23.710917451280928</v>
          </cell>
          <cell r="BK324">
            <v>0</v>
          </cell>
          <cell r="BL324">
            <v>0</v>
          </cell>
          <cell r="BM324">
            <v>240948.7</v>
          </cell>
          <cell r="BN324">
            <v>52.75863805561638</v>
          </cell>
          <cell r="BO324">
            <v>0</v>
          </cell>
          <cell r="BP324">
            <v>0</v>
          </cell>
          <cell r="BY324">
            <v>1997</v>
          </cell>
          <cell r="CF324">
            <v>687.28</v>
          </cell>
          <cell r="CG324">
            <v>2142.25</v>
          </cell>
          <cell r="CJ324">
            <v>0</v>
          </cell>
          <cell r="CK324">
            <v>0</v>
          </cell>
          <cell r="CL324">
            <v>0</v>
          </cell>
          <cell r="CM324">
            <v>0</v>
          </cell>
          <cell r="CN324">
            <v>0</v>
          </cell>
          <cell r="CO324">
            <v>0</v>
          </cell>
          <cell r="CX324">
            <v>0</v>
          </cell>
          <cell r="CY324">
            <v>0</v>
          </cell>
          <cell r="DB324">
            <v>0</v>
          </cell>
          <cell r="DC324">
            <v>0</v>
          </cell>
          <cell r="DJ324" t="str">
            <v>НКРКП</v>
          </cell>
          <cell r="DL324">
            <v>40942</v>
          </cell>
          <cell r="DM324">
            <v>28</v>
          </cell>
          <cell r="DT324">
            <v>758.64</v>
          </cell>
        </row>
        <row r="325">
          <cell r="W325">
            <v>481.96</v>
          </cell>
          <cell r="AF325">
            <v>39926</v>
          </cell>
          <cell r="AG325">
            <v>361</v>
          </cell>
          <cell r="AH325">
            <v>446.26300167068098</v>
          </cell>
          <cell r="AM325">
            <v>164.7</v>
          </cell>
          <cell r="AO325">
            <v>79378.811999999991</v>
          </cell>
          <cell r="AQ325">
            <v>73499.516375161154</v>
          </cell>
          <cell r="AU325">
            <v>0</v>
          </cell>
          <cell r="AW325">
            <v>0</v>
          </cell>
          <cell r="AY325">
            <v>53096.371706986174</v>
          </cell>
          <cell r="AZ325">
            <v>322.38234187605451</v>
          </cell>
          <cell r="BA325">
            <v>4781.0207549985689</v>
          </cell>
          <cell r="BB325">
            <v>29.028662750446685</v>
          </cell>
          <cell r="BC325">
            <v>0</v>
          </cell>
          <cell r="BD325">
            <v>0</v>
          </cell>
          <cell r="BG325">
            <v>0</v>
          </cell>
          <cell r="BH325">
            <v>0</v>
          </cell>
          <cell r="BI325">
            <v>3905.2094092919706</v>
          </cell>
          <cell r="BJ325">
            <v>23.711046808087254</v>
          </cell>
          <cell r="BK325">
            <v>0</v>
          </cell>
          <cell r="BL325">
            <v>0</v>
          </cell>
          <cell r="BM325">
            <v>8689.3948590285163</v>
          </cell>
          <cell r="BN325">
            <v>52.758924462832525</v>
          </cell>
          <cell r="BO325">
            <v>0</v>
          </cell>
          <cell r="BP325">
            <v>0</v>
          </cell>
          <cell r="BY325">
            <v>1997</v>
          </cell>
          <cell r="CF325">
            <v>24.785329306563742</v>
          </cell>
          <cell r="CG325">
            <v>2142.25</v>
          </cell>
          <cell r="CJ325">
            <v>0</v>
          </cell>
          <cell r="CK325">
            <v>0</v>
          </cell>
          <cell r="CL325">
            <v>0</v>
          </cell>
          <cell r="CM325">
            <v>0</v>
          </cell>
          <cell r="CN325">
            <v>0</v>
          </cell>
          <cell r="CO325">
            <v>0</v>
          </cell>
          <cell r="CX325">
            <v>0</v>
          </cell>
          <cell r="CY325">
            <v>0</v>
          </cell>
          <cell r="DB325">
            <v>0</v>
          </cell>
          <cell r="DC325">
            <v>0</v>
          </cell>
          <cell r="DJ325" t="str">
            <v>НКРКП</v>
          </cell>
          <cell r="DL325">
            <v>40942</v>
          </cell>
          <cell r="DM325">
            <v>28</v>
          </cell>
          <cell r="DT325">
            <v>758.64</v>
          </cell>
        </row>
        <row r="326">
          <cell r="W326">
            <v>234.73</v>
          </cell>
          <cell r="AF326">
            <v>39926</v>
          </cell>
          <cell r="AG326">
            <v>360</v>
          </cell>
          <cell r="AH326">
            <v>217.34493941989962</v>
          </cell>
          <cell r="AM326">
            <v>1634.2</v>
          </cell>
          <cell r="AO326">
            <v>383595.766</v>
          </cell>
          <cell r="AQ326">
            <v>355185.1</v>
          </cell>
          <cell r="AU326">
            <v>0</v>
          </cell>
          <cell r="AW326">
            <v>0</v>
          </cell>
          <cell r="AY326">
            <v>188383.1532</v>
          </cell>
          <cell r="AZ326">
            <v>115.27545783869783</v>
          </cell>
          <cell r="BA326">
            <v>13453.3</v>
          </cell>
          <cell r="BB326">
            <v>8.2323461020682895</v>
          </cell>
          <cell r="BC326">
            <v>0</v>
          </cell>
          <cell r="BD326">
            <v>0</v>
          </cell>
          <cell r="BG326">
            <v>0</v>
          </cell>
          <cell r="BH326">
            <v>0</v>
          </cell>
          <cell r="BI326">
            <v>37112.5</v>
          </cell>
          <cell r="BJ326">
            <v>22.709888630522578</v>
          </cell>
          <cell r="BK326">
            <v>0</v>
          </cell>
          <cell r="BL326">
            <v>0</v>
          </cell>
          <cell r="BM326">
            <v>84942.5</v>
          </cell>
          <cell r="BN326">
            <v>51.978032064618773</v>
          </cell>
          <cell r="BO326">
            <v>0</v>
          </cell>
          <cell r="BP326">
            <v>0</v>
          </cell>
          <cell r="BY326">
            <v>1997</v>
          </cell>
          <cell r="CF326">
            <v>259.01</v>
          </cell>
          <cell r="CG326">
            <v>727.32</v>
          </cell>
          <cell r="CJ326">
            <v>0</v>
          </cell>
          <cell r="CK326">
            <v>0</v>
          </cell>
          <cell r="CL326">
            <v>0</v>
          </cell>
          <cell r="CM326">
            <v>0</v>
          </cell>
          <cell r="CN326">
            <v>0</v>
          </cell>
          <cell r="CO326">
            <v>0</v>
          </cell>
          <cell r="CX326">
            <v>0</v>
          </cell>
          <cell r="CY326">
            <v>0</v>
          </cell>
          <cell r="DB326">
            <v>0</v>
          </cell>
          <cell r="DC326">
            <v>0</v>
          </cell>
          <cell r="DJ326" t="str">
            <v>НКРЕ</v>
          </cell>
          <cell r="DL326">
            <v>40526</v>
          </cell>
          <cell r="DM326">
            <v>1854</v>
          </cell>
          <cell r="DO326" t="str">
            <v>тариф на теплову енергію</v>
          </cell>
          <cell r="DT326">
            <v>258.2</v>
          </cell>
        </row>
        <row r="327">
          <cell r="W327">
            <v>481.96</v>
          </cell>
          <cell r="AF327">
            <v>39926</v>
          </cell>
          <cell r="AG327">
            <v>361</v>
          </cell>
          <cell r="AH327">
            <v>446.26057359763814</v>
          </cell>
          <cell r="AM327">
            <v>4742</v>
          </cell>
          <cell r="AO327">
            <v>2285454.3199999998</v>
          </cell>
          <cell r="AQ327">
            <v>2116167.64</v>
          </cell>
          <cell r="AU327">
            <v>0</v>
          </cell>
          <cell r="AW327">
            <v>0</v>
          </cell>
          <cell r="AY327">
            <v>1528752.4450000001</v>
          </cell>
          <cell r="AZ327">
            <v>322.38558519611979</v>
          </cell>
          <cell r="BA327">
            <v>137653.19</v>
          </cell>
          <cell r="BB327">
            <v>29.028509067903837</v>
          </cell>
          <cell r="BC327">
            <v>0</v>
          </cell>
          <cell r="BD327">
            <v>0</v>
          </cell>
          <cell r="BG327">
            <v>0</v>
          </cell>
          <cell r="BH327">
            <v>0</v>
          </cell>
          <cell r="BI327">
            <v>112437.17</v>
          </cell>
          <cell r="BJ327">
            <v>23.710917334458035</v>
          </cell>
          <cell r="BK327">
            <v>0</v>
          </cell>
          <cell r="BL327">
            <v>0</v>
          </cell>
          <cell r="BM327">
            <v>250181.46</v>
          </cell>
          <cell r="BN327">
            <v>52.758637705609445</v>
          </cell>
          <cell r="BO327">
            <v>0</v>
          </cell>
          <cell r="BP327">
            <v>0</v>
          </cell>
          <cell r="BY327">
            <v>1997</v>
          </cell>
          <cell r="CF327">
            <v>713.62</v>
          </cell>
          <cell r="CG327">
            <v>2142.25</v>
          </cell>
          <cell r="CJ327">
            <v>0</v>
          </cell>
          <cell r="CK327">
            <v>0</v>
          </cell>
          <cell r="CL327">
            <v>0</v>
          </cell>
          <cell r="CM327">
            <v>0</v>
          </cell>
          <cell r="CN327">
            <v>0</v>
          </cell>
          <cell r="CO327">
            <v>0</v>
          </cell>
          <cell r="CX327">
            <v>0</v>
          </cell>
          <cell r="CY327">
            <v>0</v>
          </cell>
          <cell r="DB327">
            <v>0</v>
          </cell>
          <cell r="DC327">
            <v>0</v>
          </cell>
          <cell r="DJ327" t="str">
            <v>НКРКП</v>
          </cell>
          <cell r="DL327">
            <v>40942</v>
          </cell>
          <cell r="DM327">
            <v>28</v>
          </cell>
          <cell r="DT327">
            <v>758.64</v>
          </cell>
        </row>
        <row r="328">
          <cell r="W328">
            <v>234.73</v>
          </cell>
          <cell r="AF328">
            <v>39926</v>
          </cell>
          <cell r="AG328">
            <v>360</v>
          </cell>
          <cell r="AH328">
            <v>217.34494737464524</v>
          </cell>
          <cell r="AM328">
            <v>6764.8</v>
          </cell>
          <cell r="AO328">
            <v>1587901.504</v>
          </cell>
          <cell r="AQ328">
            <v>1470295.1</v>
          </cell>
          <cell r="AU328">
            <v>0</v>
          </cell>
          <cell r="AW328">
            <v>0</v>
          </cell>
          <cell r="AY328">
            <v>779817.95760000008</v>
          </cell>
          <cell r="AZ328">
            <v>115.27583337275308</v>
          </cell>
          <cell r="BA328">
            <v>55690.3</v>
          </cell>
          <cell r="BB328">
            <v>8.2323645931882687</v>
          </cell>
          <cell r="BC328">
            <v>0</v>
          </cell>
          <cell r="BD328">
            <v>0</v>
          </cell>
          <cell r="BG328">
            <v>0</v>
          </cell>
          <cell r="BH328">
            <v>0</v>
          </cell>
          <cell r="BI328">
            <v>153627.9</v>
          </cell>
          <cell r="BJ328">
            <v>22.709895340586563</v>
          </cell>
          <cell r="BK328">
            <v>0</v>
          </cell>
          <cell r="BL328">
            <v>0</v>
          </cell>
          <cell r="BM328">
            <v>351621.2</v>
          </cell>
          <cell r="BN328">
            <v>51.978062913907287</v>
          </cell>
          <cell r="BO328">
            <v>0</v>
          </cell>
          <cell r="BP328">
            <v>0</v>
          </cell>
          <cell r="BY328">
            <v>1997</v>
          </cell>
          <cell r="CF328">
            <v>1072.18</v>
          </cell>
          <cell r="CG328">
            <v>727.32</v>
          </cell>
          <cell r="CJ328">
            <v>0</v>
          </cell>
          <cell r="CK328">
            <v>0</v>
          </cell>
          <cell r="CL328">
            <v>0</v>
          </cell>
          <cell r="CM328">
            <v>0</v>
          </cell>
          <cell r="CN328">
            <v>0</v>
          </cell>
          <cell r="CO328">
            <v>0</v>
          </cell>
          <cell r="CX328">
            <v>0</v>
          </cell>
          <cell r="CY328">
            <v>0</v>
          </cell>
          <cell r="DB328">
            <v>0</v>
          </cell>
          <cell r="DC328">
            <v>0</v>
          </cell>
          <cell r="DJ328" t="str">
            <v>НКРЕ</v>
          </cell>
          <cell r="DL328">
            <v>40526</v>
          </cell>
          <cell r="DM328">
            <v>1854</v>
          </cell>
          <cell r="DO328" t="str">
            <v>тариф на теплову енергію</v>
          </cell>
          <cell r="DT328">
            <v>258.2</v>
          </cell>
        </row>
        <row r="329">
          <cell r="W329">
            <v>481.96</v>
          </cell>
          <cell r="AF329">
            <v>39926</v>
          </cell>
          <cell r="AG329">
            <v>361</v>
          </cell>
          <cell r="AH329">
            <v>446.26055312954878</v>
          </cell>
          <cell r="AM329">
            <v>343.5</v>
          </cell>
          <cell r="AO329">
            <v>165553.25999999998</v>
          </cell>
          <cell r="AQ329">
            <v>153290.5</v>
          </cell>
          <cell r="AU329">
            <v>0</v>
          </cell>
          <cell r="AW329">
            <v>0</v>
          </cell>
          <cell r="AY329">
            <v>110738.686575</v>
          </cell>
          <cell r="AZ329">
            <v>322.38336703056768</v>
          </cell>
          <cell r="BA329">
            <v>9971.2999999999993</v>
          </cell>
          <cell r="BB329">
            <v>29.02852983988355</v>
          </cell>
          <cell r="BC329">
            <v>0</v>
          </cell>
          <cell r="BD329">
            <v>0</v>
          </cell>
          <cell r="BG329">
            <v>0</v>
          </cell>
          <cell r="BH329">
            <v>0</v>
          </cell>
          <cell r="BI329">
            <v>8144.7</v>
          </cell>
          <cell r="BJ329">
            <v>23.710917030567686</v>
          </cell>
          <cell r="BK329">
            <v>0</v>
          </cell>
          <cell r="BL329">
            <v>0</v>
          </cell>
          <cell r="BM329">
            <v>18122.599999999999</v>
          </cell>
          <cell r="BN329">
            <v>52.758660844250358</v>
          </cell>
          <cell r="BO329">
            <v>0</v>
          </cell>
          <cell r="BP329">
            <v>0</v>
          </cell>
          <cell r="BY329">
            <v>1997</v>
          </cell>
          <cell r="CF329">
            <v>51.692700000000002</v>
          </cell>
          <cell r="CG329">
            <v>2142.25</v>
          </cell>
          <cell r="CJ329">
            <v>0</v>
          </cell>
          <cell r="CK329">
            <v>0</v>
          </cell>
          <cell r="CL329">
            <v>0</v>
          </cell>
          <cell r="CM329">
            <v>0</v>
          </cell>
          <cell r="CN329">
            <v>0</v>
          </cell>
          <cell r="CO329">
            <v>0</v>
          </cell>
          <cell r="CX329">
            <v>0</v>
          </cell>
          <cell r="CY329">
            <v>0</v>
          </cell>
          <cell r="DB329">
            <v>0</v>
          </cell>
          <cell r="DC329">
            <v>0</v>
          </cell>
          <cell r="DJ329" t="str">
            <v>НКРКП</v>
          </cell>
          <cell r="DL329">
            <v>40942</v>
          </cell>
          <cell r="DM329">
            <v>28</v>
          </cell>
          <cell r="DT329">
            <v>758.64</v>
          </cell>
        </row>
        <row r="330">
          <cell r="W330">
            <v>481.96</v>
          </cell>
          <cell r="AF330">
            <v>39926</v>
          </cell>
          <cell r="AG330">
            <v>361</v>
          </cell>
          <cell r="AH330">
            <v>446.26455026455028</v>
          </cell>
          <cell r="AM330">
            <v>18.899999999999999</v>
          </cell>
          <cell r="AO330">
            <v>9109.0439999999981</v>
          </cell>
          <cell r="AQ330">
            <v>8434.4</v>
          </cell>
          <cell r="AU330">
            <v>0</v>
          </cell>
          <cell r="AW330">
            <v>0</v>
          </cell>
          <cell r="AY330">
            <v>6093.0302949999996</v>
          </cell>
          <cell r="AZ330">
            <v>322.3825552910053</v>
          </cell>
          <cell r="BA330">
            <v>548.64</v>
          </cell>
          <cell r="BB330">
            <v>29.028571428571428</v>
          </cell>
          <cell r="BC330">
            <v>0</v>
          </cell>
          <cell r="BD330">
            <v>0</v>
          </cell>
          <cell r="BG330">
            <v>0</v>
          </cell>
          <cell r="BH330">
            <v>0</v>
          </cell>
          <cell r="BI330">
            <v>448.14</v>
          </cell>
          <cell r="BJ330">
            <v>23.711111111111112</v>
          </cell>
          <cell r="BK330">
            <v>0</v>
          </cell>
          <cell r="BL330">
            <v>0</v>
          </cell>
          <cell r="BM330">
            <v>997.14</v>
          </cell>
          <cell r="BN330">
            <v>52.75873015873016</v>
          </cell>
          <cell r="BO330">
            <v>0</v>
          </cell>
          <cell r="BP330">
            <v>0</v>
          </cell>
          <cell r="BY330">
            <v>1997</v>
          </cell>
          <cell r="CF330">
            <v>2.84422</v>
          </cell>
          <cell r="CG330">
            <v>2142.25</v>
          </cell>
          <cell r="CJ330">
            <v>0</v>
          </cell>
          <cell r="CK330">
            <v>0</v>
          </cell>
          <cell r="CL330">
            <v>0</v>
          </cell>
          <cell r="CM330">
            <v>0</v>
          </cell>
          <cell r="CN330">
            <v>0</v>
          </cell>
          <cell r="CO330">
            <v>0</v>
          </cell>
          <cell r="CX330">
            <v>0</v>
          </cell>
          <cell r="CY330">
            <v>0</v>
          </cell>
          <cell r="DB330">
            <v>0</v>
          </cell>
          <cell r="DC330">
            <v>0</v>
          </cell>
          <cell r="DJ330" t="str">
            <v>НКРКП</v>
          </cell>
          <cell r="DL330">
            <v>40942</v>
          </cell>
          <cell r="DM330">
            <v>28</v>
          </cell>
          <cell r="DT330">
            <v>758.64</v>
          </cell>
        </row>
        <row r="331">
          <cell r="W331">
            <v>226.21666666666667</v>
          </cell>
          <cell r="AF331">
            <v>39926</v>
          </cell>
          <cell r="AG331">
            <v>362</v>
          </cell>
          <cell r="AH331">
            <v>225.8994713378963</v>
          </cell>
          <cell r="AM331">
            <v>73493.5</v>
          </cell>
          <cell r="AO331">
            <v>16625454.591666667</v>
          </cell>
          <cell r="AQ331">
            <v>16602142.796771681</v>
          </cell>
          <cell r="AU331">
            <v>0</v>
          </cell>
          <cell r="AW331">
            <v>0</v>
          </cell>
          <cell r="AY331">
            <v>7974808.499723372</v>
          </cell>
          <cell r="AZ331">
            <v>108.51039207172569</v>
          </cell>
          <cell r="BA331">
            <v>0</v>
          </cell>
          <cell r="BB331">
            <v>0</v>
          </cell>
          <cell r="BC331">
            <v>0</v>
          </cell>
          <cell r="BD331">
            <v>0</v>
          </cell>
          <cell r="BG331">
            <v>0</v>
          </cell>
          <cell r="BH331">
            <v>0</v>
          </cell>
          <cell r="BI331">
            <v>1734551.020588544</v>
          </cell>
          <cell r="BJ331">
            <v>23.601420813929721</v>
          </cell>
          <cell r="BK331">
            <v>0</v>
          </cell>
          <cell r="BL331">
            <v>0</v>
          </cell>
          <cell r="BM331">
            <v>5344365.0826966744</v>
          </cell>
          <cell r="BN331">
            <v>72.718881026167949</v>
          </cell>
          <cell r="BO331">
            <v>0</v>
          </cell>
          <cell r="BP331">
            <v>0</v>
          </cell>
          <cell r="BY331">
            <v>2017</v>
          </cell>
          <cell r="CF331">
            <v>10964.648984935615</v>
          </cell>
          <cell r="CG331">
            <v>727.32</v>
          </cell>
          <cell r="CJ331">
            <v>0</v>
          </cell>
          <cell r="CK331">
            <v>0</v>
          </cell>
          <cell r="CL331">
            <v>0</v>
          </cell>
          <cell r="CM331">
            <v>0</v>
          </cell>
          <cell r="CN331">
            <v>0</v>
          </cell>
          <cell r="CO331">
            <v>0</v>
          </cell>
          <cell r="CX331">
            <v>0</v>
          </cell>
          <cell r="CY331">
            <v>0</v>
          </cell>
          <cell r="DB331">
            <v>0</v>
          </cell>
          <cell r="DC331">
            <v>0</v>
          </cell>
          <cell r="DJ331" t="str">
            <v>НКРЕ</v>
          </cell>
          <cell r="DL331">
            <v>40526</v>
          </cell>
          <cell r="DM331">
            <v>1854</v>
          </cell>
          <cell r="DO331" t="str">
            <v>Тариф на теплову енергію</v>
          </cell>
          <cell r="DT331">
            <v>248.49</v>
          </cell>
        </row>
        <row r="332">
          <cell r="W332">
            <v>641.45833333333337</v>
          </cell>
          <cell r="AF332">
            <v>39926</v>
          </cell>
          <cell r="AG332">
            <v>363</v>
          </cell>
          <cell r="AH332">
            <v>438.8426148860575</v>
          </cell>
          <cell r="AM332">
            <v>6524.7</v>
          </cell>
          <cell r="AO332">
            <v>4185323.1875</v>
          </cell>
          <cell r="AQ332">
            <v>2863316.4093470592</v>
          </cell>
          <cell r="AU332">
            <v>0</v>
          </cell>
          <cell r="AW332">
            <v>0</v>
          </cell>
          <cell r="AY332">
            <v>2099668.3997759041</v>
          </cell>
          <cell r="AZ332">
            <v>321.80305604486097</v>
          </cell>
          <cell r="BA332">
            <v>0</v>
          </cell>
          <cell r="BB332">
            <v>0</v>
          </cell>
          <cell r="BC332">
            <v>0</v>
          </cell>
          <cell r="BD332">
            <v>0</v>
          </cell>
          <cell r="BG332">
            <v>0</v>
          </cell>
          <cell r="BH332">
            <v>0</v>
          </cell>
          <cell r="BI332">
            <v>140367.28232101721</v>
          </cell>
          <cell r="BJ332">
            <v>21.513216289027419</v>
          </cell>
          <cell r="BK332">
            <v>0</v>
          </cell>
          <cell r="BL332">
            <v>0</v>
          </cell>
          <cell r="BM332">
            <v>474444.201192134</v>
          </cell>
          <cell r="BN332">
            <v>72.715098194880071</v>
          </cell>
          <cell r="BO332">
            <v>0</v>
          </cell>
          <cell r="BP332">
            <v>0</v>
          </cell>
          <cell r="BY332">
            <v>2017</v>
          </cell>
          <cell r="CF332">
            <v>980.1229547325961</v>
          </cell>
          <cell r="CG332">
            <v>2142.25</v>
          </cell>
          <cell r="CJ332">
            <v>0</v>
          </cell>
          <cell r="CK332">
            <v>0</v>
          </cell>
          <cell r="CL332">
            <v>0</v>
          </cell>
          <cell r="CM332">
            <v>0</v>
          </cell>
          <cell r="CN332">
            <v>0</v>
          </cell>
          <cell r="CO332">
            <v>0</v>
          </cell>
          <cell r="CX332">
            <v>0</v>
          </cell>
          <cell r="CY332">
            <v>0</v>
          </cell>
          <cell r="DB332">
            <v>0</v>
          </cell>
          <cell r="DC332">
            <v>0</v>
          </cell>
          <cell r="DJ332" t="str">
            <v>НКРКП</v>
          </cell>
          <cell r="DL332">
            <v>40942</v>
          </cell>
          <cell r="DM332">
            <v>28</v>
          </cell>
          <cell r="DT332">
            <v>715.75</v>
          </cell>
        </row>
        <row r="333">
          <cell r="W333">
            <v>641.45833333333337</v>
          </cell>
          <cell r="AF333">
            <v>39926</v>
          </cell>
          <cell r="AG333">
            <v>363</v>
          </cell>
          <cell r="AH333">
            <v>438.84265075376885</v>
          </cell>
          <cell r="AM333">
            <v>1704.4</v>
          </cell>
          <cell r="AO333">
            <v>1093301.5833333335</v>
          </cell>
          <cell r="AQ333">
            <v>747963.41394472367</v>
          </cell>
          <cell r="AU333">
            <v>0</v>
          </cell>
          <cell r="AW333">
            <v>0</v>
          </cell>
          <cell r="AY333">
            <v>548481.12872286094</v>
          </cell>
          <cell r="AZ333">
            <v>321.80305604486091</v>
          </cell>
          <cell r="BA333">
            <v>0</v>
          </cell>
          <cell r="BB333">
            <v>0</v>
          </cell>
          <cell r="BC333">
            <v>0</v>
          </cell>
          <cell r="BD333">
            <v>0</v>
          </cell>
          <cell r="BG333">
            <v>0</v>
          </cell>
          <cell r="BH333">
            <v>0</v>
          </cell>
          <cell r="BI333">
            <v>36667.171880234506</v>
          </cell>
          <cell r="BJ333">
            <v>21.513243299832496</v>
          </cell>
          <cell r="BK333">
            <v>0</v>
          </cell>
          <cell r="BL333">
            <v>0</v>
          </cell>
          <cell r="BM333">
            <v>123935.68153266332</v>
          </cell>
          <cell r="BN333">
            <v>72.715138190954775</v>
          </cell>
          <cell r="BO333">
            <v>0</v>
          </cell>
          <cell r="BP333">
            <v>0</v>
          </cell>
          <cell r="BY333">
            <v>2017</v>
          </cell>
          <cell r="CF333">
            <v>256.03040201790685</v>
          </cell>
          <cell r="CG333">
            <v>2142.25</v>
          </cell>
          <cell r="CJ333">
            <v>0</v>
          </cell>
          <cell r="CK333">
            <v>0</v>
          </cell>
          <cell r="CL333">
            <v>0</v>
          </cell>
          <cell r="CM333">
            <v>0</v>
          </cell>
          <cell r="CN333">
            <v>0</v>
          </cell>
          <cell r="CO333">
            <v>0</v>
          </cell>
          <cell r="CX333">
            <v>0</v>
          </cell>
          <cell r="CY333">
            <v>0</v>
          </cell>
          <cell r="DB333">
            <v>0</v>
          </cell>
          <cell r="DC333">
            <v>0</v>
          </cell>
          <cell r="DJ333" t="str">
            <v>НКРКП</v>
          </cell>
          <cell r="DL333">
            <v>40942</v>
          </cell>
          <cell r="DM333">
            <v>28</v>
          </cell>
          <cell r="DT333">
            <v>715.75</v>
          </cell>
        </row>
        <row r="334">
          <cell r="W334">
            <v>243.97</v>
          </cell>
          <cell r="AF334">
            <v>39926</v>
          </cell>
          <cell r="AG334">
            <v>362</v>
          </cell>
          <cell r="AH334">
            <v>225.89504916227472</v>
          </cell>
          <cell r="AM334">
            <v>955</v>
          </cell>
          <cell r="AO334">
            <v>232991.35</v>
          </cell>
          <cell r="AQ334">
            <v>215729.77194997235</v>
          </cell>
          <cell r="AU334">
            <v>0</v>
          </cell>
          <cell r="AW334">
            <v>0</v>
          </cell>
          <cell r="AY334">
            <v>103625.39583291365</v>
          </cell>
          <cell r="AZ334">
            <v>108.5082678878677</v>
          </cell>
          <cell r="BA334">
            <v>0</v>
          </cell>
          <cell r="BB334">
            <v>0</v>
          </cell>
          <cell r="BC334">
            <v>0</v>
          </cell>
          <cell r="BD334">
            <v>0</v>
          </cell>
          <cell r="BG334">
            <v>0</v>
          </cell>
          <cell r="BH334">
            <v>0</v>
          </cell>
          <cell r="BI334">
            <v>22538.915650088333</v>
          </cell>
          <cell r="BJ334">
            <v>23.600958795904013</v>
          </cell>
          <cell r="BK334">
            <v>0</v>
          </cell>
          <cell r="BL334">
            <v>0</v>
          </cell>
          <cell r="BM334">
            <v>69445.171904661838</v>
          </cell>
          <cell r="BN334">
            <v>72.717457491792501</v>
          </cell>
          <cell r="BO334">
            <v>0</v>
          </cell>
          <cell r="BP334">
            <v>0</v>
          </cell>
          <cell r="BY334">
            <v>2017</v>
          </cell>
          <cell r="CF334">
            <v>142.47565835246334</v>
          </cell>
          <cell r="CG334">
            <v>727.32</v>
          </cell>
          <cell r="CJ334">
            <v>0</v>
          </cell>
          <cell r="CK334">
            <v>0</v>
          </cell>
          <cell r="CL334">
            <v>0</v>
          </cell>
          <cell r="CM334">
            <v>0</v>
          </cell>
          <cell r="CN334">
            <v>0</v>
          </cell>
          <cell r="CO334">
            <v>0</v>
          </cell>
          <cell r="CX334">
            <v>0</v>
          </cell>
          <cell r="CY334">
            <v>0</v>
          </cell>
          <cell r="DB334">
            <v>0</v>
          </cell>
          <cell r="DC334">
            <v>0</v>
          </cell>
          <cell r="DJ334" t="str">
            <v>НКРЕ</v>
          </cell>
          <cell r="DL334">
            <v>40526</v>
          </cell>
          <cell r="DM334">
            <v>1854</v>
          </cell>
          <cell r="DO334" t="str">
            <v>Тариф на теплову енергію</v>
          </cell>
          <cell r="DT334">
            <v>268.37</v>
          </cell>
        </row>
        <row r="335">
          <cell r="W335">
            <v>243.97</v>
          </cell>
          <cell r="AF335">
            <v>39926</v>
          </cell>
          <cell r="AG335">
            <v>362</v>
          </cell>
          <cell r="AH335">
            <v>225.89504916227472</v>
          </cell>
          <cell r="AM335">
            <v>14369.7</v>
          </cell>
          <cell r="AO335">
            <v>3505775.7090000003</v>
          </cell>
          <cell r="AQ335">
            <v>3246044.0879471391</v>
          </cell>
          <cell r="AU335">
            <v>0</v>
          </cell>
          <cell r="AW335">
            <v>0</v>
          </cell>
          <cell r="AY335">
            <v>1559231.2570682925</v>
          </cell>
          <cell r="AZ335">
            <v>108.50826788786769</v>
          </cell>
          <cell r="BA335">
            <v>0</v>
          </cell>
          <cell r="BB335">
            <v>0</v>
          </cell>
          <cell r="BC335">
            <v>0</v>
          </cell>
          <cell r="BD335">
            <v>0</v>
          </cell>
          <cell r="BG335">
            <v>0</v>
          </cell>
          <cell r="BH335">
            <v>0</v>
          </cell>
          <cell r="BI335">
            <v>339138.69760950189</v>
          </cell>
          <cell r="BJ335">
            <v>23.600958795904013</v>
          </cell>
          <cell r="BK335">
            <v>0</v>
          </cell>
          <cell r="BL335">
            <v>0</v>
          </cell>
          <cell r="BM335">
            <v>1044928.0489198108</v>
          </cell>
          <cell r="BN335">
            <v>72.717457491792501</v>
          </cell>
          <cell r="BO335">
            <v>0</v>
          </cell>
          <cell r="BP335">
            <v>0</v>
          </cell>
          <cell r="BY335">
            <v>2017</v>
          </cell>
          <cell r="CF335">
            <v>2143.8036312328718</v>
          </cell>
          <cell r="CG335">
            <v>727.32</v>
          </cell>
          <cell r="CJ335">
            <v>0</v>
          </cell>
          <cell r="CK335">
            <v>0</v>
          </cell>
          <cell r="CL335">
            <v>0</v>
          </cell>
          <cell r="CM335">
            <v>0</v>
          </cell>
          <cell r="CN335">
            <v>0</v>
          </cell>
          <cell r="CO335">
            <v>0</v>
          </cell>
          <cell r="CX335">
            <v>0</v>
          </cell>
          <cell r="CY335">
            <v>0</v>
          </cell>
          <cell r="DB335">
            <v>0</v>
          </cell>
          <cell r="DC335">
            <v>0</v>
          </cell>
          <cell r="DJ335" t="str">
            <v>НКРЕ</v>
          </cell>
          <cell r="DL335">
            <v>40526</v>
          </cell>
          <cell r="DM335">
            <v>1854</v>
          </cell>
          <cell r="DO335" t="str">
            <v>Тариф на теплову енергію</v>
          </cell>
          <cell r="DT335">
            <v>248.49</v>
          </cell>
        </row>
        <row r="336">
          <cell r="W336">
            <v>473.95</v>
          </cell>
          <cell r="AF336">
            <v>39926</v>
          </cell>
          <cell r="AG336">
            <v>363</v>
          </cell>
          <cell r="AH336">
            <v>438.8426148860575</v>
          </cell>
          <cell r="AM336">
            <v>1159</v>
          </cell>
          <cell r="AO336">
            <v>549308.04999999993</v>
          </cell>
          <cell r="AQ336">
            <v>508618.59065294062</v>
          </cell>
          <cell r="AU336">
            <v>0</v>
          </cell>
          <cell r="AW336">
            <v>0</v>
          </cell>
          <cell r="AY336">
            <v>372969.74195599381</v>
          </cell>
          <cell r="AZ336">
            <v>321.80305604486091</v>
          </cell>
          <cell r="BA336">
            <v>0</v>
          </cell>
          <cell r="BB336">
            <v>0</v>
          </cell>
          <cell r="BC336">
            <v>0</v>
          </cell>
          <cell r="BD336">
            <v>0</v>
          </cell>
          <cell r="BG336">
            <v>0</v>
          </cell>
          <cell r="BH336">
            <v>0</v>
          </cell>
          <cell r="BI336">
            <v>24933.817678982781</v>
          </cell>
          <cell r="BJ336">
            <v>21.513216289027422</v>
          </cell>
          <cell r="BK336">
            <v>0</v>
          </cell>
          <cell r="BL336">
            <v>0</v>
          </cell>
          <cell r="BM336">
            <v>84276.798807865998</v>
          </cell>
          <cell r="BN336">
            <v>72.715098194880071</v>
          </cell>
          <cell r="BO336">
            <v>0</v>
          </cell>
          <cell r="BP336">
            <v>0</v>
          </cell>
          <cell r="BY336">
            <v>2017</v>
          </cell>
          <cell r="CF336">
            <v>174.10187511074517</v>
          </cell>
          <cell r="CG336">
            <v>2142.25</v>
          </cell>
          <cell r="CJ336">
            <v>0</v>
          </cell>
          <cell r="CK336">
            <v>0</v>
          </cell>
          <cell r="CL336">
            <v>0</v>
          </cell>
          <cell r="CM336">
            <v>0</v>
          </cell>
          <cell r="CN336">
            <v>0</v>
          </cell>
          <cell r="CO336">
            <v>0</v>
          </cell>
          <cell r="CX336">
            <v>0</v>
          </cell>
          <cell r="CY336">
            <v>0</v>
          </cell>
          <cell r="DB336">
            <v>0</v>
          </cell>
          <cell r="DC336">
            <v>0</v>
          </cell>
          <cell r="DJ336" t="str">
            <v>НКРКП</v>
          </cell>
          <cell r="DL336">
            <v>40942</v>
          </cell>
          <cell r="DM336">
            <v>28</v>
          </cell>
          <cell r="DT336">
            <v>715.75</v>
          </cell>
        </row>
        <row r="337">
          <cell r="W337">
            <v>473.95</v>
          </cell>
          <cell r="AF337">
            <v>39926</v>
          </cell>
          <cell r="AG337">
            <v>363</v>
          </cell>
          <cell r="AH337">
            <v>438.84265075376879</v>
          </cell>
          <cell r="AM337">
            <v>206</v>
          </cell>
          <cell r="AO337">
            <v>97633.7</v>
          </cell>
          <cell r="AQ337">
            <v>90401.586055276377</v>
          </cell>
          <cell r="AU337">
            <v>0</v>
          </cell>
          <cell r="AW337">
            <v>0</v>
          </cell>
          <cell r="AY337">
            <v>66291.429545241263</v>
          </cell>
          <cell r="AZ337">
            <v>321.80305604486051</v>
          </cell>
          <cell r="BA337">
            <v>0</v>
          </cell>
          <cell r="BB337">
            <v>0</v>
          </cell>
          <cell r="BC337">
            <v>0</v>
          </cell>
          <cell r="BD337">
            <v>0</v>
          </cell>
          <cell r="BG337">
            <v>0</v>
          </cell>
          <cell r="BH337">
            <v>0</v>
          </cell>
          <cell r="BI337">
            <v>4431.7281197654938</v>
          </cell>
          <cell r="BJ337">
            <v>21.513243299832496</v>
          </cell>
          <cell r="BK337">
            <v>0</v>
          </cell>
          <cell r="BL337">
            <v>0</v>
          </cell>
          <cell r="BM337">
            <v>14979.318467336683</v>
          </cell>
          <cell r="BN337">
            <v>72.715138190954775</v>
          </cell>
          <cell r="BO337">
            <v>0</v>
          </cell>
          <cell r="BP337">
            <v>0</v>
          </cell>
          <cell r="BY337">
            <v>2017</v>
          </cell>
          <cell r="CF337">
            <v>30.9447681387519</v>
          </cell>
          <cell r="CG337">
            <v>2142.25</v>
          </cell>
          <cell r="CJ337">
            <v>0</v>
          </cell>
          <cell r="CK337">
            <v>0</v>
          </cell>
          <cell r="CL337">
            <v>0</v>
          </cell>
          <cell r="CM337">
            <v>0</v>
          </cell>
          <cell r="CN337">
            <v>0</v>
          </cell>
          <cell r="CO337">
            <v>0</v>
          </cell>
          <cell r="CX337">
            <v>0</v>
          </cell>
          <cell r="CY337">
            <v>0</v>
          </cell>
          <cell r="DB337">
            <v>0</v>
          </cell>
          <cell r="DC337">
            <v>0</v>
          </cell>
          <cell r="DJ337" t="str">
            <v>НКРКП</v>
          </cell>
          <cell r="DL337">
            <v>40942</v>
          </cell>
          <cell r="DM337">
            <v>28</v>
          </cell>
          <cell r="DT337">
            <v>715.75</v>
          </cell>
        </row>
        <row r="338">
          <cell r="W338">
            <v>176.39166666666665</v>
          </cell>
          <cell r="AF338">
            <v>39926</v>
          </cell>
          <cell r="AG338">
            <v>362</v>
          </cell>
          <cell r="AH338">
            <v>225.8994713378963</v>
          </cell>
          <cell r="AM338">
            <v>1693.3</v>
          </cell>
          <cell r="AO338">
            <v>298684.00916666666</v>
          </cell>
          <cell r="AQ338">
            <v>382515.57481645979</v>
          </cell>
          <cell r="AU338">
            <v>0</v>
          </cell>
          <cell r="AW338">
            <v>0</v>
          </cell>
          <cell r="AY338">
            <v>183740.64689505313</v>
          </cell>
          <cell r="AZ338">
            <v>108.5103920717257</v>
          </cell>
          <cell r="BA338">
            <v>0</v>
          </cell>
          <cell r="BB338">
            <v>0</v>
          </cell>
          <cell r="BC338">
            <v>0</v>
          </cell>
          <cell r="BD338">
            <v>0</v>
          </cell>
          <cell r="BG338">
            <v>0</v>
          </cell>
          <cell r="BH338">
            <v>0</v>
          </cell>
          <cell r="BI338">
            <v>39964.285864227197</v>
          </cell>
          <cell r="BJ338">
            <v>23.601420813929721</v>
          </cell>
          <cell r="BK338">
            <v>0</v>
          </cell>
          <cell r="BL338">
            <v>0</v>
          </cell>
          <cell r="BM338">
            <v>123134.88124161019</v>
          </cell>
          <cell r="BN338">
            <v>72.718881026167949</v>
          </cell>
          <cell r="BO338">
            <v>0</v>
          </cell>
          <cell r="BP338">
            <v>0</v>
          </cell>
          <cell r="BY338">
            <v>2017</v>
          </cell>
          <cell r="CF338">
            <v>252.62696872773071</v>
          </cell>
          <cell r="CG338">
            <v>727.32</v>
          </cell>
          <cell r="CJ338">
            <v>0</v>
          </cell>
          <cell r="CK338">
            <v>0</v>
          </cell>
          <cell r="CL338">
            <v>0</v>
          </cell>
          <cell r="CM338">
            <v>0</v>
          </cell>
          <cell r="CN338">
            <v>0</v>
          </cell>
          <cell r="CO338">
            <v>0</v>
          </cell>
          <cell r="CX338">
            <v>0</v>
          </cell>
          <cell r="CY338">
            <v>0</v>
          </cell>
          <cell r="DB338">
            <v>0</v>
          </cell>
          <cell r="DC338">
            <v>0</v>
          </cell>
          <cell r="DJ338" t="str">
            <v>НКРЕ</v>
          </cell>
          <cell r="DL338">
            <v>40526</v>
          </cell>
          <cell r="DM338">
            <v>1854</v>
          </cell>
          <cell r="DO338" t="str">
            <v>Тариф на теплову енергію</v>
          </cell>
          <cell r="DT338">
            <v>220.49</v>
          </cell>
        </row>
        <row r="339">
          <cell r="W339">
            <v>198.61</v>
          </cell>
          <cell r="AF339">
            <v>39926</v>
          </cell>
          <cell r="AG339">
            <v>358</v>
          </cell>
          <cell r="AH339">
            <v>229.08787014620614</v>
          </cell>
          <cell r="AM339">
            <v>207330</v>
          </cell>
          <cell r="AO339">
            <v>41177811.300000004</v>
          </cell>
          <cell r="AQ339">
            <v>47496788.117412917</v>
          </cell>
          <cell r="AU339">
            <v>0</v>
          </cell>
          <cell r="AW339">
            <v>0</v>
          </cell>
          <cell r="AY339">
            <v>23859458.134796113</v>
          </cell>
          <cell r="AZ339">
            <v>115.0796225090248</v>
          </cell>
          <cell r="BA339">
            <v>348143.06145482429</v>
          </cell>
          <cell r="BB339">
            <v>1.6791735950167572</v>
          </cell>
          <cell r="BC339">
            <v>0</v>
          </cell>
          <cell r="BD339">
            <v>0</v>
          </cell>
          <cell r="BG339">
            <v>0</v>
          </cell>
          <cell r="BH339">
            <v>0</v>
          </cell>
          <cell r="BI339">
            <v>8133757.9801669698</v>
          </cell>
          <cell r="BJ339">
            <v>39.230974678854821</v>
          </cell>
          <cell r="BK339">
            <v>0</v>
          </cell>
          <cell r="BL339">
            <v>0</v>
          </cell>
          <cell r="BM339">
            <v>11394227.605992988</v>
          </cell>
          <cell r="BN339">
            <v>54.956965253426844</v>
          </cell>
          <cell r="BO339">
            <v>0</v>
          </cell>
          <cell r="BP339">
            <v>0</v>
          </cell>
          <cell r="BY339">
            <v>1832</v>
          </cell>
          <cell r="CF339">
            <v>32804.75794570471</v>
          </cell>
          <cell r="CG339">
            <v>727.31700000000001</v>
          </cell>
          <cell r="CJ339">
            <v>0</v>
          </cell>
          <cell r="CK339">
            <v>0</v>
          </cell>
          <cell r="CL339">
            <v>0</v>
          </cell>
          <cell r="CM339">
            <v>0</v>
          </cell>
          <cell r="CN339">
            <v>0</v>
          </cell>
          <cell r="CO339">
            <v>0</v>
          </cell>
          <cell r="CX339">
            <v>0</v>
          </cell>
          <cell r="CY339">
            <v>0</v>
          </cell>
          <cell r="DB339">
            <v>0</v>
          </cell>
          <cell r="DC339">
            <v>0</v>
          </cell>
          <cell r="DJ339" t="str">
            <v>НКРЕ</v>
          </cell>
          <cell r="DL339">
            <v>40526</v>
          </cell>
          <cell r="DM339">
            <v>1854</v>
          </cell>
          <cell r="DO339" t="str">
            <v>Тариф на теплову енергію</v>
          </cell>
          <cell r="DT339">
            <v>218.47</v>
          </cell>
        </row>
        <row r="340">
          <cell r="W340">
            <v>766.18</v>
          </cell>
          <cell r="AF340">
            <v>39926</v>
          </cell>
          <cell r="AG340">
            <v>359</v>
          </cell>
          <cell r="AH340">
            <v>453.22363550710003</v>
          </cell>
          <cell r="AM340">
            <v>26673</v>
          </cell>
          <cell r="AO340">
            <v>20436319.139999997</v>
          </cell>
          <cell r="AQ340">
            <v>12088834.029880879</v>
          </cell>
          <cell r="AU340">
            <v>0</v>
          </cell>
          <cell r="AW340">
            <v>0</v>
          </cell>
          <cell r="AY340">
            <v>9130170.345787907</v>
          </cell>
          <cell r="AZ340">
            <v>342.30009169526886</v>
          </cell>
          <cell r="BA340">
            <v>8257.3389864728451</v>
          </cell>
          <cell r="BB340">
            <v>0.30957668752944345</v>
          </cell>
          <cell r="BC340">
            <v>0</v>
          </cell>
          <cell r="BD340">
            <v>0</v>
          </cell>
          <cell r="BG340">
            <v>0</v>
          </cell>
          <cell r="BH340">
            <v>0</v>
          </cell>
          <cell r="BI340">
            <v>1046348.4554815263</v>
          </cell>
          <cell r="BJ340">
            <v>39.228750252372301</v>
          </cell>
          <cell r="BK340">
            <v>0</v>
          </cell>
          <cell r="BL340">
            <v>0</v>
          </cell>
          <cell r="BM340">
            <v>1465677.6700989299</v>
          </cell>
          <cell r="BN340">
            <v>54.949862036476205</v>
          </cell>
          <cell r="BO340">
            <v>0</v>
          </cell>
          <cell r="BP340">
            <v>0</v>
          </cell>
          <cell r="BY340">
            <v>1832</v>
          </cell>
          <cell r="CF340">
            <v>4261.9537149202506</v>
          </cell>
          <cell r="CG340">
            <v>2142.25</v>
          </cell>
          <cell r="CJ340">
            <v>0</v>
          </cell>
          <cell r="CK340">
            <v>0</v>
          </cell>
          <cell r="CL340">
            <v>0</v>
          </cell>
          <cell r="CM340">
            <v>0</v>
          </cell>
          <cell r="CN340">
            <v>0</v>
          </cell>
          <cell r="CO340">
            <v>0</v>
          </cell>
          <cell r="CX340">
            <v>0</v>
          </cell>
          <cell r="CY340">
            <v>0</v>
          </cell>
          <cell r="DB340">
            <v>0</v>
          </cell>
          <cell r="DC340">
            <v>0</v>
          </cell>
          <cell r="DJ340" t="str">
            <v>НКРКП</v>
          </cell>
          <cell r="DL340">
            <v>40942</v>
          </cell>
          <cell r="DM340">
            <v>28</v>
          </cell>
          <cell r="DT340">
            <v>999.9</v>
          </cell>
        </row>
        <row r="341">
          <cell r="W341">
            <v>766.18</v>
          </cell>
          <cell r="AF341">
            <v>39926</v>
          </cell>
          <cell r="AG341">
            <v>359</v>
          </cell>
          <cell r="AH341">
            <v>453.21876947733955</v>
          </cell>
          <cell r="AM341">
            <v>10836</v>
          </cell>
          <cell r="AO341">
            <v>8302326.4799999995</v>
          </cell>
          <cell r="AQ341">
            <v>4911078.5860564513</v>
          </cell>
          <cell r="AU341">
            <v>0</v>
          </cell>
          <cell r="AW341">
            <v>0</v>
          </cell>
          <cell r="AY341">
            <v>3709062.7713026446</v>
          </cell>
          <cell r="AZ341">
            <v>342.29076885406465</v>
          </cell>
          <cell r="BA341">
            <v>3376.9032143175141</v>
          </cell>
          <cell r="BB341">
            <v>0.31163743210755945</v>
          </cell>
          <cell r="BC341">
            <v>0</v>
          </cell>
          <cell r="BD341">
            <v>0</v>
          </cell>
          <cell r="BG341">
            <v>0</v>
          </cell>
          <cell r="BH341">
            <v>0</v>
          </cell>
          <cell r="BI341">
            <v>425103.87320808478</v>
          </cell>
          <cell r="BJ341">
            <v>39.230700739025913</v>
          </cell>
          <cell r="BK341">
            <v>0</v>
          </cell>
          <cell r="BL341">
            <v>0</v>
          </cell>
          <cell r="BM341">
            <v>596650.55649541446</v>
          </cell>
          <cell r="BN341">
            <v>55.061882290089926</v>
          </cell>
          <cell r="BO341">
            <v>0</v>
          </cell>
          <cell r="BP341">
            <v>0</v>
          </cell>
          <cell r="BY341">
            <v>1832</v>
          </cell>
          <cell r="CF341">
            <v>1731.3865194550797</v>
          </cell>
          <cell r="CG341">
            <v>2142.25</v>
          </cell>
          <cell r="CJ341">
            <v>0</v>
          </cell>
          <cell r="CK341">
            <v>0</v>
          </cell>
          <cell r="CL341">
            <v>0</v>
          </cell>
          <cell r="CM341">
            <v>0</v>
          </cell>
          <cell r="CN341">
            <v>0</v>
          </cell>
          <cell r="CO341">
            <v>0</v>
          </cell>
          <cell r="CX341">
            <v>0</v>
          </cell>
          <cell r="CY341">
            <v>0</v>
          </cell>
          <cell r="DB341">
            <v>0</v>
          </cell>
          <cell r="DC341">
            <v>0</v>
          </cell>
          <cell r="DJ341" t="str">
            <v>НКРКП</v>
          </cell>
          <cell r="DL341">
            <v>40942</v>
          </cell>
          <cell r="DM341">
            <v>28</v>
          </cell>
          <cell r="DT341">
            <v>999.9</v>
          </cell>
        </row>
        <row r="342">
          <cell r="W342">
            <v>198.61</v>
          </cell>
          <cell r="AF342">
            <v>39926</v>
          </cell>
          <cell r="AG342">
            <v>358</v>
          </cell>
          <cell r="AH342">
            <v>229.08787014620611</v>
          </cell>
          <cell r="AM342">
            <v>12933</v>
          </cell>
          <cell r="AO342">
            <v>2568623.1300000004</v>
          </cell>
          <cell r="AQ342">
            <v>2962793.4246008839</v>
          </cell>
          <cell r="AU342">
            <v>0</v>
          </cell>
          <cell r="AW342">
            <v>0</v>
          </cell>
          <cell r="AY342">
            <v>1488324.7579092178</v>
          </cell>
          <cell r="AZ342">
            <v>115.0796225090248</v>
          </cell>
          <cell r="BA342">
            <v>21716.752104351723</v>
          </cell>
          <cell r="BB342">
            <v>1.6791735950167574</v>
          </cell>
          <cell r="BC342">
            <v>0</v>
          </cell>
          <cell r="BD342">
            <v>0</v>
          </cell>
          <cell r="BG342">
            <v>0</v>
          </cell>
          <cell r="BH342">
            <v>0</v>
          </cell>
          <cell r="BI342">
            <v>507374.19552162936</v>
          </cell>
          <cell r="BJ342">
            <v>39.230974678854821</v>
          </cell>
          <cell r="BK342">
            <v>0</v>
          </cell>
          <cell r="BL342">
            <v>0</v>
          </cell>
          <cell r="BM342">
            <v>710758.43162256933</v>
          </cell>
          <cell r="BN342">
            <v>54.956965253426844</v>
          </cell>
          <cell r="BO342">
            <v>0</v>
          </cell>
          <cell r="BP342">
            <v>0</v>
          </cell>
          <cell r="BY342">
            <v>1832</v>
          </cell>
          <cell r="CF342">
            <v>2046.3219722751123</v>
          </cell>
          <cell r="CG342">
            <v>727.31700000000001</v>
          </cell>
          <cell r="CJ342">
            <v>0</v>
          </cell>
          <cell r="CK342">
            <v>0</v>
          </cell>
          <cell r="CL342">
            <v>0</v>
          </cell>
          <cell r="CM342">
            <v>0</v>
          </cell>
          <cell r="CN342">
            <v>0</v>
          </cell>
          <cell r="CO342">
            <v>0</v>
          </cell>
          <cell r="CX342">
            <v>0</v>
          </cell>
          <cell r="CY342">
            <v>0</v>
          </cell>
          <cell r="DB342">
            <v>0</v>
          </cell>
          <cell r="DC342">
            <v>0</v>
          </cell>
          <cell r="DJ342" t="str">
            <v>НКРЕ</v>
          </cell>
          <cell r="DL342">
            <v>40526</v>
          </cell>
          <cell r="DM342">
            <v>1854</v>
          </cell>
          <cell r="DO342" t="str">
            <v>Тариф на теплову енергію</v>
          </cell>
          <cell r="DT342">
            <v>218.47</v>
          </cell>
        </row>
        <row r="343">
          <cell r="W343">
            <v>766.18</v>
          </cell>
          <cell r="AF343">
            <v>39926</v>
          </cell>
          <cell r="AG343">
            <v>359</v>
          </cell>
          <cell r="AH343">
            <v>453.22363550710008</v>
          </cell>
          <cell r="AM343">
            <v>988</v>
          </cell>
          <cell r="AO343">
            <v>756985.84</v>
          </cell>
          <cell r="AQ343">
            <v>447784.95188101486</v>
          </cell>
          <cell r="AU343">
            <v>0</v>
          </cell>
          <cell r="AW343">
            <v>0</v>
          </cell>
          <cell r="AY343">
            <v>338192.49059492565</v>
          </cell>
          <cell r="AZ343">
            <v>342.30009169526886</v>
          </cell>
          <cell r="BA343">
            <v>305.86176727909009</v>
          </cell>
          <cell r="BB343">
            <v>0.3095766875294434</v>
          </cell>
          <cell r="BC343">
            <v>0</v>
          </cell>
          <cell r="BD343">
            <v>0</v>
          </cell>
          <cell r="BG343">
            <v>0</v>
          </cell>
          <cell r="BH343">
            <v>0</v>
          </cell>
          <cell r="BI343">
            <v>38758.005249343834</v>
          </cell>
          <cell r="BJ343">
            <v>39.228750252372301</v>
          </cell>
          <cell r="BK343">
            <v>0</v>
          </cell>
          <cell r="BL343">
            <v>0</v>
          </cell>
          <cell r="BM343">
            <v>54290.463692038495</v>
          </cell>
          <cell r="BN343">
            <v>54.949862036476212</v>
          </cell>
          <cell r="BO343">
            <v>0</v>
          </cell>
          <cell r="BP343">
            <v>0</v>
          </cell>
          <cell r="BY343">
            <v>1832</v>
          </cell>
          <cell r="CF343">
            <v>157.86789151356081</v>
          </cell>
          <cell r="CG343">
            <v>2142.25</v>
          </cell>
          <cell r="CJ343">
            <v>0</v>
          </cell>
          <cell r="CK343">
            <v>0</v>
          </cell>
          <cell r="CL343">
            <v>0</v>
          </cell>
          <cell r="CM343">
            <v>0</v>
          </cell>
          <cell r="CN343">
            <v>0</v>
          </cell>
          <cell r="CO343">
            <v>0</v>
          </cell>
          <cell r="CX343">
            <v>0</v>
          </cell>
          <cell r="CY343">
            <v>0</v>
          </cell>
          <cell r="DB343">
            <v>0</v>
          </cell>
          <cell r="DC343">
            <v>0</v>
          </cell>
          <cell r="DJ343" t="str">
            <v>НКРКП</v>
          </cell>
          <cell r="DL343">
            <v>40942</v>
          </cell>
          <cell r="DM343">
            <v>28</v>
          </cell>
          <cell r="DT343">
            <v>999.9</v>
          </cell>
        </row>
        <row r="344">
          <cell r="W344">
            <v>766.18</v>
          </cell>
          <cell r="AF344">
            <v>39926</v>
          </cell>
          <cell r="AG344">
            <v>359</v>
          </cell>
          <cell r="AH344">
            <v>453.21876947733955</v>
          </cell>
          <cell r="AM344">
            <v>124</v>
          </cell>
          <cell r="AO344">
            <v>95006.319999999992</v>
          </cell>
          <cell r="AQ344">
            <v>56199.127415190102</v>
          </cell>
          <cell r="AU344">
            <v>0</v>
          </cell>
          <cell r="AW344">
            <v>0</v>
          </cell>
          <cell r="AY344">
            <v>42444.055337904014</v>
          </cell>
          <cell r="AZ344">
            <v>342.29076885406465</v>
          </cell>
          <cell r="BA344">
            <v>38.643041581337371</v>
          </cell>
          <cell r="BB344">
            <v>0.31163743210755945</v>
          </cell>
          <cell r="BC344">
            <v>0</v>
          </cell>
          <cell r="BD344">
            <v>0</v>
          </cell>
          <cell r="BG344">
            <v>0</v>
          </cell>
          <cell r="BH344">
            <v>0</v>
          </cell>
          <cell r="BI344">
            <v>4864.6068916392132</v>
          </cell>
          <cell r="BJ344">
            <v>39.230700739025913</v>
          </cell>
          <cell r="BK344">
            <v>0</v>
          </cell>
          <cell r="BL344">
            <v>0</v>
          </cell>
          <cell r="BM344">
            <v>6827.6734039711509</v>
          </cell>
          <cell r="BN344">
            <v>55.061882290089926</v>
          </cell>
          <cell r="BO344">
            <v>0</v>
          </cell>
          <cell r="BP344">
            <v>0</v>
          </cell>
          <cell r="BY344">
            <v>1832</v>
          </cell>
          <cell r="CF344">
            <v>19.812839462202831</v>
          </cell>
          <cell r="CG344">
            <v>2142.25</v>
          </cell>
          <cell r="CJ344">
            <v>0</v>
          </cell>
          <cell r="CK344">
            <v>0</v>
          </cell>
          <cell r="CL344">
            <v>0</v>
          </cell>
          <cell r="CM344">
            <v>0</v>
          </cell>
          <cell r="CN344">
            <v>0</v>
          </cell>
          <cell r="CO344">
            <v>0</v>
          </cell>
          <cell r="CX344">
            <v>0</v>
          </cell>
          <cell r="CY344">
            <v>0</v>
          </cell>
          <cell r="DB344">
            <v>0</v>
          </cell>
          <cell r="DC344">
            <v>0</v>
          </cell>
          <cell r="DJ344" t="str">
            <v>НКРКП</v>
          </cell>
          <cell r="DL344">
            <v>40942</v>
          </cell>
          <cell r="DM344">
            <v>28</v>
          </cell>
          <cell r="DT344">
            <v>999.9</v>
          </cell>
        </row>
        <row r="345">
          <cell r="W345">
            <v>198.61</v>
          </cell>
          <cell r="AF345">
            <v>39926</v>
          </cell>
          <cell r="AG345">
            <v>358</v>
          </cell>
          <cell r="AH345">
            <v>229.08787014620614</v>
          </cell>
          <cell r="AM345">
            <v>11875</v>
          </cell>
          <cell r="AO345">
            <v>2358493.75</v>
          </cell>
          <cell r="AQ345">
            <v>2720418.4579861979</v>
          </cell>
          <cell r="AU345">
            <v>0</v>
          </cell>
          <cell r="AW345">
            <v>0</v>
          </cell>
          <cell r="AY345">
            <v>1366570.5172946695</v>
          </cell>
          <cell r="AZ345">
            <v>115.0796225090248</v>
          </cell>
          <cell r="BA345">
            <v>19940.186440823993</v>
          </cell>
          <cell r="BB345">
            <v>1.6791735950167572</v>
          </cell>
          <cell r="BC345">
            <v>0</v>
          </cell>
          <cell r="BD345">
            <v>0</v>
          </cell>
          <cell r="BG345">
            <v>0</v>
          </cell>
          <cell r="BH345">
            <v>0</v>
          </cell>
          <cell r="BI345">
            <v>465867.824311401</v>
          </cell>
          <cell r="BJ345">
            <v>39.230974678854821</v>
          </cell>
          <cell r="BK345">
            <v>0</v>
          </cell>
          <cell r="BL345">
            <v>0</v>
          </cell>
          <cell r="BM345">
            <v>652613.96238444373</v>
          </cell>
          <cell r="BN345">
            <v>54.956965253426837</v>
          </cell>
          <cell r="BO345">
            <v>0</v>
          </cell>
          <cell r="BP345">
            <v>0</v>
          </cell>
          <cell r="BY345">
            <v>1832</v>
          </cell>
          <cell r="CF345">
            <v>1878.9200820201777</v>
          </cell>
          <cell r="CG345">
            <v>727.31700000000001</v>
          </cell>
          <cell r="CJ345">
            <v>0</v>
          </cell>
          <cell r="CK345">
            <v>0</v>
          </cell>
          <cell r="CL345">
            <v>0</v>
          </cell>
          <cell r="CM345">
            <v>0</v>
          </cell>
          <cell r="CN345">
            <v>0</v>
          </cell>
          <cell r="CO345">
            <v>0</v>
          </cell>
          <cell r="CX345">
            <v>0</v>
          </cell>
          <cell r="CY345">
            <v>0</v>
          </cell>
          <cell r="DB345">
            <v>0</v>
          </cell>
          <cell r="DC345">
            <v>0</v>
          </cell>
          <cell r="DJ345" t="str">
            <v>НКРЕ</v>
          </cell>
          <cell r="DL345">
            <v>40526</v>
          </cell>
          <cell r="DM345">
            <v>1854</v>
          </cell>
          <cell r="DO345" t="str">
            <v>Тариф на теплову енергію</v>
          </cell>
          <cell r="DT345">
            <v>218.47</v>
          </cell>
        </row>
        <row r="346">
          <cell r="W346">
            <v>766.18</v>
          </cell>
          <cell r="AF346">
            <v>39926</v>
          </cell>
          <cell r="AG346">
            <v>359</v>
          </cell>
          <cell r="AH346">
            <v>453.22363550710008</v>
          </cell>
          <cell r="AM346">
            <v>2057</v>
          </cell>
          <cell r="AO346">
            <v>1576032.26</v>
          </cell>
          <cell r="AQ346">
            <v>932281.01823810488</v>
          </cell>
          <cell r="AU346">
            <v>0</v>
          </cell>
          <cell r="AW346">
            <v>0</v>
          </cell>
          <cell r="AY346">
            <v>704111.28861716809</v>
          </cell>
          <cell r="AZ346">
            <v>342.30009169526886</v>
          </cell>
          <cell r="BA346">
            <v>636.79924624806517</v>
          </cell>
          <cell r="BB346">
            <v>0.30957668752944345</v>
          </cell>
          <cell r="BC346">
            <v>0</v>
          </cell>
          <cell r="BD346">
            <v>0</v>
          </cell>
          <cell r="BG346">
            <v>0</v>
          </cell>
          <cell r="BH346">
            <v>0</v>
          </cell>
          <cell r="BI346">
            <v>80693.539269129818</v>
          </cell>
          <cell r="BJ346">
            <v>39.228750252372301</v>
          </cell>
          <cell r="BK346">
            <v>0</v>
          </cell>
          <cell r="BL346">
            <v>0</v>
          </cell>
          <cell r="BM346">
            <v>113031.86620903156</v>
          </cell>
          <cell r="BN346">
            <v>54.949862036476212</v>
          </cell>
          <cell r="BO346">
            <v>0</v>
          </cell>
          <cell r="BP346">
            <v>0</v>
          </cell>
          <cell r="BY346">
            <v>1832</v>
          </cell>
          <cell r="CF346">
            <v>328.67839356618884</v>
          </cell>
          <cell r="CG346">
            <v>2142.25</v>
          </cell>
          <cell r="CJ346">
            <v>0</v>
          </cell>
          <cell r="CK346">
            <v>0</v>
          </cell>
          <cell r="CL346">
            <v>0</v>
          </cell>
          <cell r="CM346">
            <v>0</v>
          </cell>
          <cell r="CN346">
            <v>0</v>
          </cell>
          <cell r="CO346">
            <v>0</v>
          </cell>
          <cell r="CX346">
            <v>0</v>
          </cell>
          <cell r="CY346">
            <v>0</v>
          </cell>
          <cell r="DB346">
            <v>0</v>
          </cell>
          <cell r="DC346">
            <v>0</v>
          </cell>
          <cell r="DJ346" t="str">
            <v>НКРКП</v>
          </cell>
          <cell r="DL346">
            <v>40942</v>
          </cell>
          <cell r="DM346">
            <v>28</v>
          </cell>
          <cell r="DT346">
            <v>999.9</v>
          </cell>
        </row>
        <row r="347">
          <cell r="W347">
            <v>766.18</v>
          </cell>
          <cell r="AF347">
            <v>39926</v>
          </cell>
          <cell r="AG347">
            <v>359</v>
          </cell>
          <cell r="AH347">
            <v>453.21876947733949</v>
          </cell>
          <cell r="AM347">
            <v>271</v>
          </cell>
          <cell r="AO347">
            <v>207634.78</v>
          </cell>
          <cell r="AQ347">
            <v>122822.28652835901</v>
          </cell>
          <cell r="AU347">
            <v>0</v>
          </cell>
          <cell r="AW347">
            <v>0</v>
          </cell>
          <cell r="AY347">
            <v>92760.79835945151</v>
          </cell>
          <cell r="AZ347">
            <v>342.29076885406459</v>
          </cell>
          <cell r="BA347">
            <v>84.453744101148601</v>
          </cell>
          <cell r="BB347">
            <v>0.3116374321075594</v>
          </cell>
          <cell r="BC347">
            <v>0</v>
          </cell>
          <cell r="BD347">
            <v>0</v>
          </cell>
          <cell r="BG347">
            <v>0</v>
          </cell>
          <cell r="BH347">
            <v>0</v>
          </cell>
          <cell r="BI347">
            <v>10631.519900276022</v>
          </cell>
          <cell r="BJ347">
            <v>39.230700739025913</v>
          </cell>
          <cell r="BK347">
            <v>0</v>
          </cell>
          <cell r="BL347">
            <v>0</v>
          </cell>
          <cell r="BM347">
            <v>14921.770100614371</v>
          </cell>
          <cell r="BN347">
            <v>55.061882290089926</v>
          </cell>
          <cell r="BO347">
            <v>0</v>
          </cell>
          <cell r="BP347">
            <v>0</v>
          </cell>
          <cell r="BY347">
            <v>1832</v>
          </cell>
          <cell r="CF347">
            <v>43.300641082717476</v>
          </cell>
          <cell r="CG347">
            <v>2142.25</v>
          </cell>
          <cell r="CJ347">
            <v>0</v>
          </cell>
          <cell r="CK347">
            <v>0</v>
          </cell>
          <cell r="CL347">
            <v>0</v>
          </cell>
          <cell r="CM347">
            <v>0</v>
          </cell>
          <cell r="CN347">
            <v>0</v>
          </cell>
          <cell r="CO347">
            <v>0</v>
          </cell>
          <cell r="CX347">
            <v>0</v>
          </cell>
          <cell r="CY347">
            <v>0</v>
          </cell>
          <cell r="DB347">
            <v>0</v>
          </cell>
          <cell r="DC347">
            <v>0</v>
          </cell>
          <cell r="DJ347" t="str">
            <v>НКРКП</v>
          </cell>
          <cell r="DL347">
            <v>40942</v>
          </cell>
          <cell r="DM347">
            <v>28</v>
          </cell>
          <cell r="DT347">
            <v>999.9</v>
          </cell>
        </row>
        <row r="348">
          <cell r="W348">
            <v>270.56666666666666</v>
          </cell>
          <cell r="AF348">
            <v>39926</v>
          </cell>
          <cell r="AG348">
            <v>354</v>
          </cell>
          <cell r="AH348">
            <v>250.52371942154346</v>
          </cell>
          <cell r="AM348">
            <v>170357.1</v>
          </cell>
          <cell r="AO348">
            <v>46092952.689999998</v>
          </cell>
          <cell r="AQ348">
            <v>42678494.321867824</v>
          </cell>
          <cell r="AU348">
            <v>0</v>
          </cell>
          <cell r="AW348">
            <v>0</v>
          </cell>
          <cell r="AY348">
            <v>19452018.371063735</v>
          </cell>
          <cell r="AZ348">
            <v>114.18378436275174</v>
          </cell>
          <cell r="BA348">
            <v>2681760.1327882148</v>
          </cell>
          <cell r="BB348">
            <v>15.741992161102852</v>
          </cell>
          <cell r="BC348">
            <v>0</v>
          </cell>
          <cell r="BD348">
            <v>0</v>
          </cell>
          <cell r="BG348">
            <v>0</v>
          </cell>
          <cell r="BH348">
            <v>0</v>
          </cell>
          <cell r="BI348">
            <v>5429619.3115623733</v>
          </cell>
          <cell r="BJ348">
            <v>31.871987205478217</v>
          </cell>
          <cell r="BK348">
            <v>0</v>
          </cell>
          <cell r="BL348">
            <v>0</v>
          </cell>
          <cell r="BM348">
            <v>10153350.698067307</v>
          </cell>
          <cell r="BN348">
            <v>59.600396449970724</v>
          </cell>
          <cell r="BO348">
            <v>0</v>
          </cell>
          <cell r="BP348">
            <v>0</v>
          </cell>
          <cell r="BY348">
            <v>1643</v>
          </cell>
          <cell r="CF348">
            <v>26744.786849067445</v>
          </cell>
          <cell r="CG348">
            <v>727.32</v>
          </cell>
          <cell r="CJ348">
            <v>0</v>
          </cell>
          <cell r="CK348">
            <v>0</v>
          </cell>
          <cell r="CL348">
            <v>0</v>
          </cell>
          <cell r="CM348">
            <v>0</v>
          </cell>
          <cell r="CN348">
            <v>0</v>
          </cell>
          <cell r="CO348">
            <v>0</v>
          </cell>
          <cell r="CX348">
            <v>0</v>
          </cell>
          <cell r="CY348">
            <v>0</v>
          </cell>
          <cell r="DB348">
            <v>0</v>
          </cell>
          <cell r="DC348">
            <v>0</v>
          </cell>
          <cell r="DJ348" t="str">
            <v>НКРЕ</v>
          </cell>
          <cell r="DL348">
            <v>40526</v>
          </cell>
          <cell r="DM348">
            <v>1854</v>
          </cell>
          <cell r="DO348" t="str">
            <v>тариф на теплову енергію</v>
          </cell>
          <cell r="DT348">
            <v>297.63</v>
          </cell>
        </row>
        <row r="349">
          <cell r="W349">
            <v>519.44166666666672</v>
          </cell>
          <cell r="AF349">
            <v>39926</v>
          </cell>
          <cell r="AG349">
            <v>355</v>
          </cell>
          <cell r="AH349">
            <v>480.96080901226355</v>
          </cell>
          <cell r="AM349">
            <v>38908.6</v>
          </cell>
          <cell r="AO349">
            <v>20210748.031666666</v>
          </cell>
          <cell r="AQ349">
            <v>18713511.733534556</v>
          </cell>
          <cell r="AU349">
            <v>0</v>
          </cell>
          <cell r="AW349">
            <v>0</v>
          </cell>
          <cell r="AY349">
            <v>12059051.487446286</v>
          </cell>
          <cell r="AZ349">
            <v>309.93280373609656</v>
          </cell>
          <cell r="BA349">
            <v>1969569.8660281394</v>
          </cell>
          <cell r="BB349">
            <v>50.620424945337007</v>
          </cell>
          <cell r="BC349">
            <v>0</v>
          </cell>
          <cell r="BD349">
            <v>0</v>
          </cell>
          <cell r="BG349">
            <v>0</v>
          </cell>
          <cell r="BH349">
            <v>0</v>
          </cell>
          <cell r="BI349">
            <v>1232530.4222739802</v>
          </cell>
          <cell r="BJ349">
            <v>31.677583420477227</v>
          </cell>
          <cell r="BK349">
            <v>0</v>
          </cell>
          <cell r="BL349">
            <v>0</v>
          </cell>
          <cell r="BM349">
            <v>2318922.4140650253</v>
          </cell>
          <cell r="BN349">
            <v>59.599225211522011</v>
          </cell>
          <cell r="BO349">
            <v>0</v>
          </cell>
          <cell r="BP349">
            <v>0</v>
          </cell>
          <cell r="BY349">
            <v>1643</v>
          </cell>
          <cell r="CF349">
            <v>5629.1522872896658</v>
          </cell>
          <cell r="CG349">
            <v>2142.25</v>
          </cell>
          <cell r="CJ349">
            <v>0</v>
          </cell>
          <cell r="CK349">
            <v>0</v>
          </cell>
          <cell r="CL349">
            <v>0</v>
          </cell>
          <cell r="CM349">
            <v>0</v>
          </cell>
          <cell r="CN349">
            <v>0</v>
          </cell>
          <cell r="CO349">
            <v>0</v>
          </cell>
          <cell r="CX349">
            <v>0</v>
          </cell>
          <cell r="CY349">
            <v>0</v>
          </cell>
          <cell r="DB349">
            <v>0</v>
          </cell>
          <cell r="DC349">
            <v>0</v>
          </cell>
          <cell r="DJ349" t="str">
            <v>НКРКП</v>
          </cell>
          <cell r="DL349">
            <v>40942</v>
          </cell>
          <cell r="DM349">
            <v>28</v>
          </cell>
          <cell r="DT349">
            <v>796.74</v>
          </cell>
        </row>
        <row r="350">
          <cell r="W350">
            <v>519.44166666666672</v>
          </cell>
          <cell r="AF350">
            <v>39926</v>
          </cell>
          <cell r="AG350">
            <v>355</v>
          </cell>
          <cell r="AH350">
            <v>480.9608066537541</v>
          </cell>
          <cell r="AM350">
            <v>8399.7000000000007</v>
          </cell>
          <cell r="AO350">
            <v>4363154.1675000004</v>
          </cell>
          <cell r="AQ350">
            <v>4039926.4876495386</v>
          </cell>
          <cell r="AU350">
            <v>0</v>
          </cell>
          <cell r="AW350">
            <v>0</v>
          </cell>
          <cell r="AY350">
            <v>2603293.6027441039</v>
          </cell>
          <cell r="AZ350">
            <v>309.92697390908052</v>
          </cell>
          <cell r="BA350">
            <v>425195.93386122823</v>
          </cell>
          <cell r="BB350">
            <v>50.620371425316165</v>
          </cell>
          <cell r="BC350">
            <v>0</v>
          </cell>
          <cell r="BD350">
            <v>0</v>
          </cell>
          <cell r="BG350">
            <v>0</v>
          </cell>
          <cell r="BH350">
            <v>0</v>
          </cell>
          <cell r="BI350">
            <v>266082.05420986674</v>
          </cell>
          <cell r="BJ350">
            <v>31.677566366640082</v>
          </cell>
          <cell r="BK350">
            <v>0</v>
          </cell>
          <cell r="BL350">
            <v>0</v>
          </cell>
          <cell r="BM350">
            <v>500616.18652159051</v>
          </cell>
          <cell r="BN350">
            <v>59.599293608294403</v>
          </cell>
          <cell r="BO350">
            <v>0</v>
          </cell>
          <cell r="BP350">
            <v>0</v>
          </cell>
          <cell r="BY350">
            <v>1643</v>
          </cell>
          <cell r="CF350">
            <v>1215.2146587672325</v>
          </cell>
          <cell r="CG350">
            <v>2142.25</v>
          </cell>
          <cell r="CJ350">
            <v>0</v>
          </cell>
          <cell r="CK350">
            <v>0</v>
          </cell>
          <cell r="CL350">
            <v>0</v>
          </cell>
          <cell r="CM350">
            <v>0</v>
          </cell>
          <cell r="CN350">
            <v>0</v>
          </cell>
          <cell r="CO350">
            <v>0</v>
          </cell>
          <cell r="CX350">
            <v>0</v>
          </cell>
          <cell r="CY350">
            <v>0</v>
          </cell>
          <cell r="DB350">
            <v>0</v>
          </cell>
          <cell r="DC350">
            <v>0</v>
          </cell>
          <cell r="DJ350" t="str">
            <v>НКРКП</v>
          </cell>
          <cell r="DL350">
            <v>40942</v>
          </cell>
          <cell r="DM350">
            <v>28</v>
          </cell>
          <cell r="DT350">
            <v>796.74</v>
          </cell>
        </row>
        <row r="351">
          <cell r="W351">
            <v>270.56666666666666</v>
          </cell>
          <cell r="AF351">
            <v>39926</v>
          </cell>
          <cell r="AG351">
            <v>354</v>
          </cell>
          <cell r="AH351">
            <v>250.52371942154343</v>
          </cell>
          <cell r="AM351">
            <v>345.3</v>
          </cell>
          <cell r="AO351">
            <v>93426.67</v>
          </cell>
          <cell r="AQ351">
            <v>86505.840316258953</v>
          </cell>
          <cell r="AU351">
            <v>0</v>
          </cell>
          <cell r="AW351">
            <v>0</v>
          </cell>
          <cell r="AY351">
            <v>39427.660740458174</v>
          </cell>
          <cell r="AZ351">
            <v>114.18378436275172</v>
          </cell>
          <cell r="BA351">
            <v>5435.7098932288145</v>
          </cell>
          <cell r="BB351">
            <v>15.74199216110285</v>
          </cell>
          <cell r="BC351">
            <v>0</v>
          </cell>
          <cell r="BD351">
            <v>0</v>
          </cell>
          <cell r="BG351">
            <v>0</v>
          </cell>
          <cell r="BH351">
            <v>0</v>
          </cell>
          <cell r="BI351">
            <v>11005.397182051629</v>
          </cell>
          <cell r="BJ351">
            <v>31.871987205478217</v>
          </cell>
          <cell r="BK351">
            <v>0</v>
          </cell>
          <cell r="BL351">
            <v>0</v>
          </cell>
          <cell r="BM351">
            <v>20580.016894174889</v>
          </cell>
          <cell r="BN351">
            <v>59.600396449970717</v>
          </cell>
          <cell r="BO351">
            <v>0</v>
          </cell>
          <cell r="BP351">
            <v>0</v>
          </cell>
          <cell r="BY351">
            <v>1643</v>
          </cell>
          <cell r="CF351">
            <v>54.209509899986486</v>
          </cell>
          <cell r="CG351">
            <v>727.32</v>
          </cell>
          <cell r="CJ351">
            <v>0</v>
          </cell>
          <cell r="CK351">
            <v>0</v>
          </cell>
          <cell r="CL351">
            <v>0</v>
          </cell>
          <cell r="CM351">
            <v>0</v>
          </cell>
          <cell r="CN351">
            <v>0</v>
          </cell>
          <cell r="CO351">
            <v>0</v>
          </cell>
          <cell r="CX351">
            <v>0</v>
          </cell>
          <cell r="CY351">
            <v>0</v>
          </cell>
          <cell r="DB351">
            <v>0</v>
          </cell>
          <cell r="DC351">
            <v>0</v>
          </cell>
          <cell r="DJ351" t="str">
            <v>НКРЕ</v>
          </cell>
          <cell r="DL351">
            <v>40526</v>
          </cell>
          <cell r="DM351">
            <v>1854</v>
          </cell>
          <cell r="DO351" t="str">
            <v>тариф на теплову енергію</v>
          </cell>
          <cell r="DT351">
            <v>297.63</v>
          </cell>
        </row>
        <row r="352">
          <cell r="W352">
            <v>519.44166666666672</v>
          </cell>
          <cell r="AF352">
            <v>39926</v>
          </cell>
          <cell r="AG352">
            <v>355</v>
          </cell>
          <cell r="AH352">
            <v>480.9608090122635</v>
          </cell>
          <cell r="AM352">
            <v>434.3</v>
          </cell>
          <cell r="AO352">
            <v>225593.51583333337</v>
          </cell>
          <cell r="AQ352">
            <v>208881.27935402605</v>
          </cell>
          <cell r="AU352">
            <v>0</v>
          </cell>
          <cell r="AW352">
            <v>0</v>
          </cell>
          <cell r="AY352">
            <v>134603.81666258673</v>
          </cell>
          <cell r="AZ352">
            <v>309.93280373609656</v>
          </cell>
          <cell r="BA352">
            <v>21984.450553759863</v>
          </cell>
          <cell r="BB352">
            <v>50.620424945337007</v>
          </cell>
          <cell r="BC352">
            <v>0</v>
          </cell>
          <cell r="BD352">
            <v>0</v>
          </cell>
          <cell r="BG352">
            <v>0</v>
          </cell>
          <cell r="BH352">
            <v>0</v>
          </cell>
          <cell r="BI352">
            <v>13757.574479513261</v>
          </cell>
          <cell r="BJ352">
            <v>31.67758342047723</v>
          </cell>
          <cell r="BK352">
            <v>0</v>
          </cell>
          <cell r="BL352">
            <v>0</v>
          </cell>
          <cell r="BM352">
            <v>25883.94350936401</v>
          </cell>
          <cell r="BN352">
            <v>59.599225211522011</v>
          </cell>
          <cell r="BO352">
            <v>0</v>
          </cell>
          <cell r="BP352">
            <v>0</v>
          </cell>
          <cell r="BY352">
            <v>1643</v>
          </cell>
          <cell r="CF352">
            <v>62.832917102386155</v>
          </cell>
          <cell r="CG352">
            <v>2142.25</v>
          </cell>
          <cell r="CJ352">
            <v>0</v>
          </cell>
          <cell r="CK352">
            <v>0</v>
          </cell>
          <cell r="CL352">
            <v>0</v>
          </cell>
          <cell r="CM352">
            <v>0</v>
          </cell>
          <cell r="CN352">
            <v>0</v>
          </cell>
          <cell r="CO352">
            <v>0</v>
          </cell>
          <cell r="CX352">
            <v>0</v>
          </cell>
          <cell r="CY352">
            <v>0</v>
          </cell>
          <cell r="DB352">
            <v>0</v>
          </cell>
          <cell r="DC352">
            <v>0</v>
          </cell>
          <cell r="DJ352" t="str">
            <v>НКРКП</v>
          </cell>
          <cell r="DL352">
            <v>40942</v>
          </cell>
          <cell r="DM352">
            <v>28</v>
          </cell>
          <cell r="DT352">
            <v>796.74</v>
          </cell>
        </row>
        <row r="353">
          <cell r="W353">
            <v>270.56666666666666</v>
          </cell>
          <cell r="AF353">
            <v>39926</v>
          </cell>
          <cell r="AG353">
            <v>354</v>
          </cell>
          <cell r="AH353">
            <v>250.52371942154346</v>
          </cell>
          <cell r="AM353">
            <v>6873.6</v>
          </cell>
          <cell r="AO353">
            <v>1859767.04</v>
          </cell>
          <cell r="AQ353">
            <v>1721999.8378159213</v>
          </cell>
          <cell r="AU353">
            <v>0</v>
          </cell>
          <cell r="AW353">
            <v>0</v>
          </cell>
          <cell r="AY353">
            <v>784853.66019581037</v>
          </cell>
          <cell r="AZ353">
            <v>114.18378436275174</v>
          </cell>
          <cell r="BA353">
            <v>108204.15731855656</v>
          </cell>
          <cell r="BB353">
            <v>15.741992161102852</v>
          </cell>
          <cell r="BC353">
            <v>0</v>
          </cell>
          <cell r="BD353">
            <v>0</v>
          </cell>
          <cell r="BG353">
            <v>0</v>
          </cell>
          <cell r="BH353">
            <v>0</v>
          </cell>
          <cell r="BI353">
            <v>219075.29125557508</v>
          </cell>
          <cell r="BJ353">
            <v>31.871987205478217</v>
          </cell>
          <cell r="BK353">
            <v>0</v>
          </cell>
          <cell r="BL353">
            <v>0</v>
          </cell>
          <cell r="BM353">
            <v>409669.28503851872</v>
          </cell>
          <cell r="BN353">
            <v>59.600396449970717</v>
          </cell>
          <cell r="BO353">
            <v>0</v>
          </cell>
          <cell r="BP353">
            <v>0</v>
          </cell>
          <cell r="BY353">
            <v>1643</v>
          </cell>
          <cell r="CF353">
            <v>1079.1036410325721</v>
          </cell>
          <cell r="CG353">
            <v>727.32</v>
          </cell>
          <cell r="CJ353">
            <v>0</v>
          </cell>
          <cell r="CK353">
            <v>0</v>
          </cell>
          <cell r="CL353">
            <v>0</v>
          </cell>
          <cell r="CM353">
            <v>0</v>
          </cell>
          <cell r="CN353">
            <v>0</v>
          </cell>
          <cell r="CO353">
            <v>0</v>
          </cell>
          <cell r="CX353">
            <v>0</v>
          </cell>
          <cell r="CY353">
            <v>0</v>
          </cell>
          <cell r="DB353">
            <v>0</v>
          </cell>
          <cell r="DC353">
            <v>0</v>
          </cell>
          <cell r="DJ353" t="str">
            <v>НКРЕ</v>
          </cell>
          <cell r="DL353">
            <v>40526</v>
          </cell>
          <cell r="DM353">
            <v>1854</v>
          </cell>
          <cell r="DO353" t="str">
            <v>тариф на теплову енергію</v>
          </cell>
          <cell r="DT353">
            <v>297.63</v>
          </cell>
        </row>
        <row r="354">
          <cell r="W354">
            <v>519.44166666666672</v>
          </cell>
          <cell r="AF354">
            <v>39926</v>
          </cell>
          <cell r="AG354">
            <v>355</v>
          </cell>
          <cell r="AH354">
            <v>480.9608090122635</v>
          </cell>
          <cell r="AM354">
            <v>2733.1</v>
          </cell>
          <cell r="AO354">
            <v>1419686.0191666668</v>
          </cell>
          <cell r="AQ354">
            <v>1314513.9871114173</v>
          </cell>
          <cell r="AU354">
            <v>0</v>
          </cell>
          <cell r="AW354">
            <v>0</v>
          </cell>
          <cell r="AY354">
            <v>847077.34589112538</v>
          </cell>
          <cell r="AZ354">
            <v>309.9328037360965</v>
          </cell>
          <cell r="BA354">
            <v>138350.68341810055</v>
          </cell>
          <cell r="BB354">
            <v>50.620424945337</v>
          </cell>
          <cell r="BC354">
            <v>0</v>
          </cell>
          <cell r="BD354">
            <v>0</v>
          </cell>
          <cell r="BG354">
            <v>0</v>
          </cell>
          <cell r="BH354">
            <v>0</v>
          </cell>
          <cell r="BI354">
            <v>86578.003246506312</v>
          </cell>
          <cell r="BJ354">
            <v>31.67758342047723</v>
          </cell>
          <cell r="BK354">
            <v>0</v>
          </cell>
          <cell r="BL354">
            <v>0</v>
          </cell>
          <cell r="BM354">
            <v>162890.6424256108</v>
          </cell>
          <cell r="BN354">
            <v>59.599225211522011</v>
          </cell>
          <cell r="BO354">
            <v>0</v>
          </cell>
          <cell r="BP354">
            <v>0</v>
          </cell>
          <cell r="BY354">
            <v>1643</v>
          </cell>
          <cell r="CF354">
            <v>395.41479560794744</v>
          </cell>
          <cell r="CG354">
            <v>2142.25</v>
          </cell>
          <cell r="CJ354">
            <v>0</v>
          </cell>
          <cell r="CK354">
            <v>0</v>
          </cell>
          <cell r="CL354">
            <v>0</v>
          </cell>
          <cell r="CM354">
            <v>0</v>
          </cell>
          <cell r="CN354">
            <v>0</v>
          </cell>
          <cell r="CO354">
            <v>0</v>
          </cell>
          <cell r="CX354">
            <v>0</v>
          </cell>
          <cell r="CY354">
            <v>0</v>
          </cell>
          <cell r="DB354">
            <v>0</v>
          </cell>
          <cell r="DC354">
            <v>0</v>
          </cell>
          <cell r="DJ354" t="str">
            <v>НКРКП</v>
          </cell>
          <cell r="DL354">
            <v>40942</v>
          </cell>
          <cell r="DM354">
            <v>28</v>
          </cell>
          <cell r="DT354">
            <v>796.74</v>
          </cell>
        </row>
        <row r="355">
          <cell r="W355">
            <v>519.44166666666672</v>
          </cell>
          <cell r="AF355">
            <v>39926</v>
          </cell>
          <cell r="AG355">
            <v>355</v>
          </cell>
          <cell r="AH355">
            <v>480.96080665375405</v>
          </cell>
          <cell r="AM355">
            <v>377.3</v>
          </cell>
          <cell r="AO355">
            <v>195985.34083333335</v>
          </cell>
          <cell r="AQ355">
            <v>181466.51235046142</v>
          </cell>
          <cell r="AU355">
            <v>0</v>
          </cell>
          <cell r="AW355">
            <v>0</v>
          </cell>
          <cell r="AY355">
            <v>116935.4472558961</v>
          </cell>
          <cell r="AZ355">
            <v>309.92697390908057</v>
          </cell>
          <cell r="BA355">
            <v>19099.066138771788</v>
          </cell>
          <cell r="BB355">
            <v>50.620371425316158</v>
          </cell>
          <cell r="BC355">
            <v>0</v>
          </cell>
          <cell r="BD355">
            <v>0</v>
          </cell>
          <cell r="BG355">
            <v>0</v>
          </cell>
          <cell r="BH355">
            <v>0</v>
          </cell>
          <cell r="BI355">
            <v>11951.945790133303</v>
          </cell>
          <cell r="BJ355">
            <v>31.677566366640079</v>
          </cell>
          <cell r="BK355">
            <v>0</v>
          </cell>
          <cell r="BL355">
            <v>0</v>
          </cell>
          <cell r="BM355">
            <v>22486.81347840948</v>
          </cell>
          <cell r="BN355">
            <v>59.599293608294403</v>
          </cell>
          <cell r="BO355">
            <v>0</v>
          </cell>
          <cell r="BP355">
            <v>0</v>
          </cell>
          <cell r="BY355">
            <v>1643</v>
          </cell>
          <cell r="CF355">
            <v>54.585341232767462</v>
          </cell>
          <cell r="CG355">
            <v>2142.25</v>
          </cell>
          <cell r="CJ355">
            <v>0</v>
          </cell>
          <cell r="CK355">
            <v>0</v>
          </cell>
          <cell r="CL355">
            <v>0</v>
          </cell>
          <cell r="CM355">
            <v>0</v>
          </cell>
          <cell r="CN355">
            <v>0</v>
          </cell>
          <cell r="CO355">
            <v>0</v>
          </cell>
          <cell r="CX355">
            <v>0</v>
          </cell>
          <cell r="CY355">
            <v>0</v>
          </cell>
          <cell r="DB355">
            <v>0</v>
          </cell>
          <cell r="DC355">
            <v>0</v>
          </cell>
          <cell r="DJ355" t="str">
            <v>НКРКП</v>
          </cell>
          <cell r="DL355">
            <v>40942</v>
          </cell>
          <cell r="DM355">
            <v>28</v>
          </cell>
          <cell r="DT355">
            <v>796.74</v>
          </cell>
        </row>
        <row r="356">
          <cell r="W356">
            <v>296.54201756081932</v>
          </cell>
          <cell r="AF356">
            <v>39926</v>
          </cell>
          <cell r="AG356">
            <v>356</v>
          </cell>
          <cell r="AH356">
            <v>274.57594218594375</v>
          </cell>
          <cell r="AM356">
            <v>83155.600000000006</v>
          </cell>
          <cell r="AO356">
            <v>24659129.395480469</v>
          </cell>
          <cell r="AQ356">
            <v>22832527.218037467</v>
          </cell>
          <cell r="AU356">
            <v>0</v>
          </cell>
          <cell r="AW356">
            <v>0</v>
          </cell>
          <cell r="AY356">
            <v>8923373.3762857635</v>
          </cell>
          <cell r="AZ356">
            <v>107.30934989688924</v>
          </cell>
          <cell r="BA356">
            <v>3223260.71200888</v>
          </cell>
          <cell r="BB356">
            <v>38.761799710529175</v>
          </cell>
          <cell r="BC356">
            <v>0</v>
          </cell>
          <cell r="BD356">
            <v>0</v>
          </cell>
          <cell r="BG356">
            <v>0</v>
          </cell>
          <cell r="BH356">
            <v>0</v>
          </cell>
          <cell r="BI356">
            <v>1914063.9970852647</v>
          </cell>
          <cell r="BJ356">
            <v>23.017860457807586</v>
          </cell>
          <cell r="BK356">
            <v>0</v>
          </cell>
          <cell r="BL356">
            <v>0</v>
          </cell>
          <cell r="BM356">
            <v>5711769.3748061787</v>
          </cell>
          <cell r="BN356">
            <v>68.687729687551752</v>
          </cell>
          <cell r="BO356">
            <v>0</v>
          </cell>
          <cell r="BP356">
            <v>0</v>
          </cell>
          <cell r="BY356">
            <v>1564</v>
          </cell>
          <cell r="CF356">
            <v>12268.840917733271</v>
          </cell>
          <cell r="CG356">
            <v>727.32</v>
          </cell>
          <cell r="CJ356">
            <v>0</v>
          </cell>
          <cell r="CK356">
            <v>0</v>
          </cell>
          <cell r="CL356">
            <v>0</v>
          </cell>
          <cell r="CM356">
            <v>0</v>
          </cell>
          <cell r="CN356">
            <v>0</v>
          </cell>
          <cell r="CO356">
            <v>0</v>
          </cell>
          <cell r="CX356">
            <v>0</v>
          </cell>
          <cell r="CY356">
            <v>0</v>
          </cell>
          <cell r="DB356">
            <v>0</v>
          </cell>
          <cell r="DC356">
            <v>0</v>
          </cell>
          <cell r="DJ356" t="str">
            <v>НКРЕ</v>
          </cell>
          <cell r="DL356">
            <v>40526</v>
          </cell>
          <cell r="DM356">
            <v>1854</v>
          </cell>
          <cell r="DO356" t="str">
            <v>Тариф на теплову енергію</v>
          </cell>
          <cell r="DT356">
            <v>326.19</v>
          </cell>
        </row>
        <row r="357">
          <cell r="W357">
            <v>533.39034511962734</v>
          </cell>
          <cell r="AF357">
            <v>39926</v>
          </cell>
          <cell r="AG357">
            <v>357</v>
          </cell>
          <cell r="AH357">
            <v>493.87994918484009</v>
          </cell>
          <cell r="AM357">
            <v>3188.3</v>
          </cell>
          <cell r="AO357">
            <v>1700608.437344908</v>
          </cell>
          <cell r="AQ357">
            <v>1574637.4419860258</v>
          </cell>
          <cell r="AU357">
            <v>0</v>
          </cell>
          <cell r="AW357">
            <v>0</v>
          </cell>
          <cell r="AY357">
            <v>982092.10825511115</v>
          </cell>
          <cell r="AZ357">
            <v>308.03001858517428</v>
          </cell>
          <cell r="BA357">
            <v>187080.76125108806</v>
          </cell>
          <cell r="BB357">
            <v>58.677276683840304</v>
          </cell>
          <cell r="BC357">
            <v>0</v>
          </cell>
          <cell r="BD357">
            <v>0</v>
          </cell>
          <cell r="BG357">
            <v>0</v>
          </cell>
          <cell r="BH357">
            <v>0</v>
          </cell>
          <cell r="BI357">
            <v>69104.585468275822</v>
          </cell>
          <cell r="BJ357">
            <v>21.674430093866896</v>
          </cell>
          <cell r="BK357">
            <v>0</v>
          </cell>
          <cell r="BL357">
            <v>0</v>
          </cell>
          <cell r="BM357">
            <v>218997.13913002567</v>
          </cell>
          <cell r="BN357">
            <v>68.687745547792133</v>
          </cell>
          <cell r="BO357">
            <v>0</v>
          </cell>
          <cell r="BP357">
            <v>0</v>
          </cell>
          <cell r="BY357">
            <v>1564</v>
          </cell>
          <cell r="CF357">
            <v>458.4395417225399</v>
          </cell>
          <cell r="CG357">
            <v>2142.25</v>
          </cell>
          <cell r="CJ357">
            <v>0</v>
          </cell>
          <cell r="CK357">
            <v>0</v>
          </cell>
          <cell r="CL357">
            <v>0</v>
          </cell>
          <cell r="CM357">
            <v>0</v>
          </cell>
          <cell r="CN357">
            <v>0</v>
          </cell>
          <cell r="CO357">
            <v>0</v>
          </cell>
          <cell r="CX357">
            <v>0</v>
          </cell>
          <cell r="CY357">
            <v>0</v>
          </cell>
          <cell r="DB357">
            <v>0</v>
          </cell>
          <cell r="DC357">
            <v>0</v>
          </cell>
          <cell r="DJ357" t="str">
            <v>НКРКП</v>
          </cell>
          <cell r="DL357">
            <v>40942</v>
          </cell>
          <cell r="DM357">
            <v>28</v>
          </cell>
          <cell r="DT357">
            <v>813.16</v>
          </cell>
        </row>
        <row r="358">
          <cell r="W358">
            <v>533.39034511962734</v>
          </cell>
          <cell r="AF358">
            <v>39926</v>
          </cell>
          <cell r="AG358">
            <v>357</v>
          </cell>
          <cell r="AH358">
            <v>493.88003990089135</v>
          </cell>
          <cell r="AM358">
            <v>4436.8999999999996</v>
          </cell>
          <cell r="AO358">
            <v>2366599.6222612741</v>
          </cell>
          <cell r="AQ358">
            <v>2191296.3490362647</v>
          </cell>
          <cell r="AU358">
            <v>0</v>
          </cell>
          <cell r="AW358">
            <v>0</v>
          </cell>
          <cell r="AY358">
            <v>1366697.7095026064</v>
          </cell>
          <cell r="AZ358">
            <v>308.02986533449177</v>
          </cell>
          <cell r="BA358">
            <v>260344.67673842394</v>
          </cell>
          <cell r="BB358">
            <v>58.677156739711052</v>
          </cell>
          <cell r="BC358">
            <v>0</v>
          </cell>
          <cell r="BD358">
            <v>0</v>
          </cell>
          <cell r="BG358">
            <v>0</v>
          </cell>
          <cell r="BH358">
            <v>0</v>
          </cell>
          <cell r="BI358">
            <v>96166.384560929306</v>
          </cell>
          <cell r="BJ358">
            <v>21.674228529137306</v>
          </cell>
          <cell r="BK358">
            <v>0</v>
          </cell>
          <cell r="BL358">
            <v>0</v>
          </cell>
          <cell r="BM358">
            <v>304760.79122823954</v>
          </cell>
          <cell r="BN358">
            <v>68.687775525308112</v>
          </cell>
          <cell r="BO358">
            <v>0</v>
          </cell>
          <cell r="BP358">
            <v>0</v>
          </cell>
          <cell r="BY358">
            <v>1564</v>
          </cell>
          <cell r="CF358">
            <v>637.97302345786272</v>
          </cell>
          <cell r="CG358">
            <v>2142.25</v>
          </cell>
          <cell r="CJ358">
            <v>0</v>
          </cell>
          <cell r="CK358">
            <v>0</v>
          </cell>
          <cell r="CL358">
            <v>0</v>
          </cell>
          <cell r="CM358">
            <v>0</v>
          </cell>
          <cell r="CN358">
            <v>0</v>
          </cell>
          <cell r="CO358">
            <v>0</v>
          </cell>
          <cell r="CX358">
            <v>0</v>
          </cell>
          <cell r="CY358">
            <v>0</v>
          </cell>
          <cell r="DB358">
            <v>0</v>
          </cell>
          <cell r="DC358">
            <v>0</v>
          </cell>
          <cell r="DJ358" t="str">
            <v>НКРКП</v>
          </cell>
          <cell r="DL358">
            <v>40942</v>
          </cell>
          <cell r="DM358">
            <v>28</v>
          </cell>
          <cell r="DT358">
            <v>813.16</v>
          </cell>
        </row>
        <row r="359">
          <cell r="W359">
            <v>129.16999999999999</v>
          </cell>
          <cell r="AF359">
            <v>39926</v>
          </cell>
          <cell r="AG359">
            <v>356</v>
          </cell>
          <cell r="AH359">
            <v>274.57594218594414</v>
          </cell>
          <cell r="AM359">
            <v>4702.8</v>
          </cell>
          <cell r="AO359">
            <v>607460.67599999998</v>
          </cell>
          <cell r="AQ359">
            <v>1291275.7409120582</v>
          </cell>
          <cell r="AU359">
            <v>0</v>
          </cell>
          <cell r="AW359">
            <v>0</v>
          </cell>
          <cell r="AY359">
            <v>504654.4106950913</v>
          </cell>
          <cell r="AZ359">
            <v>107.30934989688936</v>
          </cell>
          <cell r="BA359">
            <v>182288.9916786768</v>
          </cell>
          <cell r="BB359">
            <v>38.761799710529218</v>
          </cell>
          <cell r="BC359">
            <v>0</v>
          </cell>
          <cell r="BD359">
            <v>0</v>
          </cell>
          <cell r="BG359">
            <v>0</v>
          </cell>
          <cell r="BH359">
            <v>0</v>
          </cell>
          <cell r="BI359">
            <v>108248.39416097764</v>
          </cell>
          <cell r="BJ359">
            <v>23.017860457807611</v>
          </cell>
          <cell r="BK359">
            <v>0</v>
          </cell>
          <cell r="BL359">
            <v>0</v>
          </cell>
          <cell r="BM359">
            <v>323024.65517461882</v>
          </cell>
          <cell r="BN359">
            <v>68.687729687551837</v>
          </cell>
          <cell r="BO359">
            <v>0</v>
          </cell>
          <cell r="BP359">
            <v>0</v>
          </cell>
          <cell r="BY359">
            <v>1564</v>
          </cell>
          <cell r="CF359">
            <v>693.85471414933079</v>
          </cell>
          <cell r="CG359">
            <v>727.32</v>
          </cell>
          <cell r="CJ359">
            <v>0</v>
          </cell>
          <cell r="CK359">
            <v>0</v>
          </cell>
          <cell r="CL359">
            <v>0</v>
          </cell>
          <cell r="CM359">
            <v>0</v>
          </cell>
          <cell r="CN359">
            <v>0</v>
          </cell>
          <cell r="CO359">
            <v>0</v>
          </cell>
          <cell r="CX359">
            <v>0</v>
          </cell>
          <cell r="CY359">
            <v>0</v>
          </cell>
          <cell r="DB359">
            <v>0</v>
          </cell>
          <cell r="DC359">
            <v>0</v>
          </cell>
          <cell r="DJ359" t="str">
            <v>НКРЕ</v>
          </cell>
          <cell r="DL359">
            <v>40526</v>
          </cell>
          <cell r="DM359">
            <v>1854</v>
          </cell>
          <cell r="DO359" t="str">
            <v>Тариф на теплову енергію</v>
          </cell>
          <cell r="DT359">
            <v>161.46</v>
          </cell>
        </row>
        <row r="360">
          <cell r="W360">
            <v>533.39</v>
          </cell>
          <cell r="AF360">
            <v>39926</v>
          </cell>
          <cell r="AG360">
            <v>357</v>
          </cell>
          <cell r="AH360">
            <v>493.87994918484031</v>
          </cell>
          <cell r="AM360">
            <v>1316.3</v>
          </cell>
          <cell r="AO360">
            <v>702101.25699999998</v>
          </cell>
          <cell r="AQ360">
            <v>650094.1771120053</v>
          </cell>
          <cell r="AU360">
            <v>0</v>
          </cell>
          <cell r="AW360">
            <v>0</v>
          </cell>
          <cell r="AY360">
            <v>405459.91346366506</v>
          </cell>
          <cell r="AZ360">
            <v>308.03001858517439</v>
          </cell>
          <cell r="BA360">
            <v>77236.899298939039</v>
          </cell>
          <cell r="BB360">
            <v>58.67727668384034</v>
          </cell>
          <cell r="BC360">
            <v>0</v>
          </cell>
          <cell r="BD360">
            <v>0</v>
          </cell>
          <cell r="BG360">
            <v>0</v>
          </cell>
          <cell r="BH360">
            <v>0</v>
          </cell>
          <cell r="BI360">
            <v>28530.052332557003</v>
          </cell>
          <cell r="BJ360">
            <v>21.674430093866903</v>
          </cell>
          <cell r="BK360">
            <v>0</v>
          </cell>
          <cell r="BL360">
            <v>0</v>
          </cell>
          <cell r="BM360">
            <v>90413.679464558809</v>
          </cell>
          <cell r="BN360">
            <v>68.687745547792147</v>
          </cell>
          <cell r="BO360">
            <v>0</v>
          </cell>
          <cell r="BP360">
            <v>0</v>
          </cell>
          <cell r="BY360">
            <v>1564</v>
          </cell>
          <cell r="CF360">
            <v>189.26825228785859</v>
          </cell>
          <cell r="CG360">
            <v>2142.25</v>
          </cell>
          <cell r="CJ360">
            <v>0</v>
          </cell>
          <cell r="CK360">
            <v>0</v>
          </cell>
          <cell r="CL360">
            <v>0</v>
          </cell>
          <cell r="CM360">
            <v>0</v>
          </cell>
          <cell r="CN360">
            <v>0</v>
          </cell>
          <cell r="CO360">
            <v>0</v>
          </cell>
          <cell r="CX360">
            <v>0</v>
          </cell>
          <cell r="CY360">
            <v>0</v>
          </cell>
          <cell r="DB360">
            <v>0</v>
          </cell>
          <cell r="DC360">
            <v>0</v>
          </cell>
          <cell r="DJ360" t="str">
            <v>НКРКП</v>
          </cell>
          <cell r="DL360">
            <v>40942</v>
          </cell>
          <cell r="DM360">
            <v>28</v>
          </cell>
          <cell r="DT360">
            <v>813.16</v>
          </cell>
        </row>
        <row r="361">
          <cell r="W361">
            <v>533.39</v>
          </cell>
          <cell r="AF361">
            <v>39926</v>
          </cell>
          <cell r="AG361">
            <v>357</v>
          </cell>
          <cell r="AH361">
            <v>493.88003990088981</v>
          </cell>
          <cell r="AM361">
            <v>91.5</v>
          </cell>
          <cell r="AO361">
            <v>48805.184999999998</v>
          </cell>
          <cell r="AQ361">
            <v>45190.02365093142</v>
          </cell>
          <cell r="AU361">
            <v>0</v>
          </cell>
          <cell r="AW361">
            <v>0</v>
          </cell>
          <cell r="AY361">
            <v>28184.732678105913</v>
          </cell>
          <cell r="AZ361">
            <v>308.02986533449086</v>
          </cell>
          <cell r="BA361">
            <v>5368.9598416835433</v>
          </cell>
          <cell r="BB361">
            <v>58.67715673971086</v>
          </cell>
          <cell r="BC361">
            <v>0</v>
          </cell>
          <cell r="BD361">
            <v>0</v>
          </cell>
          <cell r="BG361">
            <v>0</v>
          </cell>
          <cell r="BH361">
            <v>0</v>
          </cell>
          <cell r="BI361">
            <v>1983.1919104160575</v>
          </cell>
          <cell r="BJ361">
            <v>21.674228529137238</v>
          </cell>
          <cell r="BK361">
            <v>0</v>
          </cell>
          <cell r="BL361">
            <v>0</v>
          </cell>
          <cell r="BM361">
            <v>6284.9314605656728</v>
          </cell>
          <cell r="BN361">
            <v>68.687775525307899</v>
          </cell>
          <cell r="BO361">
            <v>0</v>
          </cell>
          <cell r="BP361">
            <v>0</v>
          </cell>
          <cell r="BY361">
            <v>1564</v>
          </cell>
          <cell r="CF361">
            <v>13.156602953953046</v>
          </cell>
          <cell r="CG361">
            <v>2142.25</v>
          </cell>
          <cell r="CJ361">
            <v>0</v>
          </cell>
          <cell r="CK361">
            <v>0</v>
          </cell>
          <cell r="CL361">
            <v>0</v>
          </cell>
          <cell r="CM361">
            <v>0</v>
          </cell>
          <cell r="CN361">
            <v>0</v>
          </cell>
          <cell r="CO361">
            <v>0</v>
          </cell>
          <cell r="CX361">
            <v>0</v>
          </cell>
          <cell r="CY361">
            <v>0</v>
          </cell>
          <cell r="DB361">
            <v>0</v>
          </cell>
          <cell r="DC361">
            <v>0</v>
          </cell>
          <cell r="DJ361" t="str">
            <v>НКРКП</v>
          </cell>
          <cell r="DL361">
            <v>40942</v>
          </cell>
          <cell r="DM361">
            <v>28</v>
          </cell>
          <cell r="DT361">
            <v>813.16</v>
          </cell>
        </row>
        <row r="362">
          <cell r="W362">
            <v>129.16999999999999</v>
          </cell>
          <cell r="AF362">
            <v>39926</v>
          </cell>
          <cell r="AG362">
            <v>356</v>
          </cell>
          <cell r="AH362">
            <v>274.57594218594414</v>
          </cell>
          <cell r="AM362">
            <v>6267.1</v>
          </cell>
          <cell r="AO362">
            <v>809521.30699999991</v>
          </cell>
          <cell r="AQ362">
            <v>1720794.8872735305</v>
          </cell>
          <cell r="AU362">
            <v>0</v>
          </cell>
          <cell r="AW362">
            <v>0</v>
          </cell>
          <cell r="AY362">
            <v>672518.42673879524</v>
          </cell>
          <cell r="AZ362">
            <v>107.30934989688934</v>
          </cell>
          <cell r="BA362">
            <v>242924.07496585767</v>
          </cell>
          <cell r="BB362">
            <v>38.761799710529218</v>
          </cell>
          <cell r="BC362">
            <v>0</v>
          </cell>
          <cell r="BD362">
            <v>0</v>
          </cell>
          <cell r="BG362">
            <v>0</v>
          </cell>
          <cell r="BH362">
            <v>0</v>
          </cell>
          <cell r="BI362">
            <v>144255.23327512611</v>
          </cell>
          <cell r="BJ362">
            <v>23.017860457807615</v>
          </cell>
          <cell r="BK362">
            <v>0</v>
          </cell>
          <cell r="BL362">
            <v>0</v>
          </cell>
          <cell r="BM362">
            <v>430472.87072485615</v>
          </cell>
          <cell r="BN362">
            <v>68.687729687551837</v>
          </cell>
          <cell r="BO362">
            <v>0</v>
          </cell>
          <cell r="BP362">
            <v>0</v>
          </cell>
          <cell r="BY362">
            <v>1564</v>
          </cell>
          <cell r="CF362">
            <v>924.65273433811149</v>
          </cell>
          <cell r="CG362">
            <v>727.32</v>
          </cell>
          <cell r="CJ362">
            <v>0</v>
          </cell>
          <cell r="CK362">
            <v>0</v>
          </cell>
          <cell r="CL362">
            <v>0</v>
          </cell>
          <cell r="CM362">
            <v>0</v>
          </cell>
          <cell r="CN362">
            <v>0</v>
          </cell>
          <cell r="CO362">
            <v>0</v>
          </cell>
          <cell r="CX362">
            <v>0</v>
          </cell>
          <cell r="CY362">
            <v>0</v>
          </cell>
          <cell r="DB362">
            <v>0</v>
          </cell>
          <cell r="DC362">
            <v>0</v>
          </cell>
          <cell r="DJ362" t="str">
            <v>НКРЕ</v>
          </cell>
          <cell r="DL362">
            <v>40526</v>
          </cell>
          <cell r="DM362">
            <v>1854</v>
          </cell>
          <cell r="DO362" t="str">
            <v>Тариф на теплову енергію</v>
          </cell>
          <cell r="DT362">
            <v>161.46</v>
          </cell>
        </row>
        <row r="363">
          <cell r="W363">
            <v>533.39</v>
          </cell>
          <cell r="AF363">
            <v>39926</v>
          </cell>
          <cell r="AG363">
            <v>357</v>
          </cell>
          <cell r="AH363">
            <v>493.87994918484031</v>
          </cell>
          <cell r="AM363">
            <v>524.6</v>
          </cell>
          <cell r="AO363">
            <v>279816.39400000003</v>
          </cell>
          <cell r="AQ363">
            <v>259089.42134236725</v>
          </cell>
          <cell r="AU363">
            <v>0</v>
          </cell>
          <cell r="AW363">
            <v>0</v>
          </cell>
          <cell r="AY363">
            <v>161592.5477497825</v>
          </cell>
          <cell r="AZ363">
            <v>308.03001858517439</v>
          </cell>
          <cell r="BA363">
            <v>30782.099348342643</v>
          </cell>
          <cell r="BB363">
            <v>58.67727668384034</v>
          </cell>
          <cell r="BC363">
            <v>0</v>
          </cell>
          <cell r="BD363">
            <v>0</v>
          </cell>
          <cell r="BG363">
            <v>0</v>
          </cell>
          <cell r="BH363">
            <v>0</v>
          </cell>
          <cell r="BI363">
            <v>11370.406027242576</v>
          </cell>
          <cell r="BJ363">
            <v>21.674430093866899</v>
          </cell>
          <cell r="BK363">
            <v>0</v>
          </cell>
          <cell r="BL363">
            <v>0</v>
          </cell>
          <cell r="BM363">
            <v>36033.59131437177</v>
          </cell>
          <cell r="BN363">
            <v>68.687745547792161</v>
          </cell>
          <cell r="BO363">
            <v>0</v>
          </cell>
          <cell r="BP363">
            <v>0</v>
          </cell>
          <cell r="BY363">
            <v>1564</v>
          </cell>
          <cell r="CF363">
            <v>75.43122779777454</v>
          </cell>
          <cell r="CG363">
            <v>2142.25</v>
          </cell>
          <cell r="CJ363">
            <v>0</v>
          </cell>
          <cell r="CK363">
            <v>0</v>
          </cell>
          <cell r="CL363">
            <v>0</v>
          </cell>
          <cell r="CM363">
            <v>0</v>
          </cell>
          <cell r="CN363">
            <v>0</v>
          </cell>
          <cell r="CO363">
            <v>0</v>
          </cell>
          <cell r="CX363">
            <v>0</v>
          </cell>
          <cell r="CY363">
            <v>0</v>
          </cell>
          <cell r="DB363">
            <v>0</v>
          </cell>
          <cell r="DC363">
            <v>0</v>
          </cell>
          <cell r="DJ363" t="str">
            <v>НКРКП</v>
          </cell>
          <cell r="DL363">
            <v>40942</v>
          </cell>
          <cell r="DM363">
            <v>28</v>
          </cell>
          <cell r="DT363">
            <v>813.16</v>
          </cell>
        </row>
        <row r="364">
          <cell r="W364">
            <v>533.39</v>
          </cell>
          <cell r="AF364">
            <v>39926</v>
          </cell>
          <cell r="AG364">
            <v>357</v>
          </cell>
          <cell r="AH364">
            <v>493.88003990088976</v>
          </cell>
          <cell r="AM364">
            <v>142.9</v>
          </cell>
          <cell r="AO364">
            <v>76221.430999999997</v>
          </cell>
          <cell r="AQ364">
            <v>70575.457701837149</v>
          </cell>
          <cell r="AU364">
            <v>0</v>
          </cell>
          <cell r="AW364">
            <v>0</v>
          </cell>
          <cell r="AY364">
            <v>44017.467756298742</v>
          </cell>
          <cell r="AZ364">
            <v>308.02986533449081</v>
          </cell>
          <cell r="BA364">
            <v>8384.9656981046828</v>
          </cell>
          <cell r="BB364">
            <v>58.677156739710867</v>
          </cell>
          <cell r="BC364">
            <v>0</v>
          </cell>
          <cell r="BD364">
            <v>0</v>
          </cell>
          <cell r="BG364">
            <v>0</v>
          </cell>
          <cell r="BH364">
            <v>0</v>
          </cell>
          <cell r="BI364">
            <v>3097.2472568137114</v>
          </cell>
          <cell r="BJ364">
            <v>21.674228529137238</v>
          </cell>
          <cell r="BK364">
            <v>0</v>
          </cell>
          <cell r="BL364">
            <v>0</v>
          </cell>
          <cell r="BM364">
            <v>9815.4831225664984</v>
          </cell>
          <cell r="BN364">
            <v>68.687775525307899</v>
          </cell>
          <cell r="BO364">
            <v>0</v>
          </cell>
          <cell r="BP364">
            <v>0</v>
          </cell>
          <cell r="BY364">
            <v>1564</v>
          </cell>
          <cell r="CF364">
            <v>20.547306689834866</v>
          </cell>
          <cell r="CG364">
            <v>2142.25</v>
          </cell>
          <cell r="CJ364">
            <v>0</v>
          </cell>
          <cell r="CK364">
            <v>0</v>
          </cell>
          <cell r="CL364">
            <v>0</v>
          </cell>
          <cell r="CM364">
            <v>0</v>
          </cell>
          <cell r="CN364">
            <v>0</v>
          </cell>
          <cell r="CO364">
            <v>0</v>
          </cell>
          <cell r="CX364">
            <v>0</v>
          </cell>
          <cell r="CY364">
            <v>0</v>
          </cell>
          <cell r="DB364">
            <v>0</v>
          </cell>
          <cell r="DC364">
            <v>0</v>
          </cell>
          <cell r="DJ364" t="str">
            <v>НКРКП</v>
          </cell>
          <cell r="DL364">
            <v>40942</v>
          </cell>
          <cell r="DM364">
            <v>28</v>
          </cell>
          <cell r="DT364">
            <v>813.16</v>
          </cell>
        </row>
        <row r="365">
          <cell r="W365">
            <v>239.41666666666669</v>
          </cell>
          <cell r="AF365">
            <v>39926</v>
          </cell>
          <cell r="AG365">
            <v>356</v>
          </cell>
          <cell r="AH365">
            <v>274.5759421859438</v>
          </cell>
          <cell r="AM365">
            <v>11890.6</v>
          </cell>
          <cell r="AO365">
            <v>2846807.8166666669</v>
          </cell>
          <cell r="AQ365">
            <v>3264872.6981561836</v>
          </cell>
          <cell r="AU365">
            <v>0</v>
          </cell>
          <cell r="AW365">
            <v>0</v>
          </cell>
          <cell r="AY365">
            <v>1275972.555883951</v>
          </cell>
          <cell r="AZ365">
            <v>107.30934989688922</v>
          </cell>
          <cell r="BA365">
            <v>460901.05563801824</v>
          </cell>
          <cell r="BB365">
            <v>38.761799710529175</v>
          </cell>
          <cell r="BC365">
            <v>0</v>
          </cell>
          <cell r="BD365">
            <v>0</v>
          </cell>
          <cell r="BG365">
            <v>0</v>
          </cell>
          <cell r="BH365">
            <v>0</v>
          </cell>
          <cell r="BI365">
            <v>273696.17155960691</v>
          </cell>
          <cell r="BJ365">
            <v>23.017860457807586</v>
          </cell>
          <cell r="BK365">
            <v>0</v>
          </cell>
          <cell r="BL365">
            <v>0</v>
          </cell>
          <cell r="BM365">
            <v>816738.31862280285</v>
          </cell>
          <cell r="BN365">
            <v>68.687729687551752</v>
          </cell>
          <cell r="BO365">
            <v>0</v>
          </cell>
          <cell r="BP365">
            <v>0</v>
          </cell>
          <cell r="BY365">
            <v>1564</v>
          </cell>
          <cell r="CF365">
            <v>1754.3482317053717</v>
          </cell>
          <cell r="CG365">
            <v>727.32</v>
          </cell>
          <cell r="CJ365">
            <v>0</v>
          </cell>
          <cell r="CK365">
            <v>0</v>
          </cell>
          <cell r="CL365">
            <v>0</v>
          </cell>
          <cell r="CM365">
            <v>0</v>
          </cell>
          <cell r="CN365">
            <v>0</v>
          </cell>
          <cell r="CO365">
            <v>0</v>
          </cell>
          <cell r="CX365">
            <v>0</v>
          </cell>
          <cell r="CY365">
            <v>0</v>
          </cell>
          <cell r="DB365">
            <v>0</v>
          </cell>
          <cell r="DC365">
            <v>0</v>
          </cell>
          <cell r="DJ365" t="str">
            <v>НКРЕ</v>
          </cell>
          <cell r="DL365">
            <v>40526</v>
          </cell>
          <cell r="DM365">
            <v>1854</v>
          </cell>
          <cell r="DO365" t="str">
            <v>Тариф на теплову енергію</v>
          </cell>
          <cell r="DT365">
            <v>263.36</v>
          </cell>
        </row>
        <row r="366">
          <cell r="W366">
            <v>533.39166666666677</v>
          </cell>
          <cell r="AF366">
            <v>39926</v>
          </cell>
          <cell r="AG366">
            <v>357</v>
          </cell>
          <cell r="AH366">
            <v>493.87994918484014</v>
          </cell>
          <cell r="AM366">
            <v>663.8</v>
          </cell>
          <cell r="AO366">
            <v>354065.38833333337</v>
          </cell>
          <cell r="AQ366">
            <v>327837.51026889688</v>
          </cell>
          <cell r="AU366">
            <v>0</v>
          </cell>
          <cell r="AW366">
            <v>0</v>
          </cell>
          <cell r="AY366">
            <v>204470.32633683865</v>
          </cell>
          <cell r="AZ366">
            <v>308.03001858517428</v>
          </cell>
          <cell r="BA366">
            <v>38949.976262733195</v>
          </cell>
          <cell r="BB366">
            <v>58.677276683840311</v>
          </cell>
          <cell r="BC366">
            <v>0</v>
          </cell>
          <cell r="BD366">
            <v>0</v>
          </cell>
          <cell r="BG366">
            <v>0</v>
          </cell>
          <cell r="BH366">
            <v>0</v>
          </cell>
          <cell r="BI366">
            <v>14387.486696308843</v>
          </cell>
          <cell r="BJ366">
            <v>21.674430093866892</v>
          </cell>
          <cell r="BK366">
            <v>0</v>
          </cell>
          <cell r="BL366">
            <v>0</v>
          </cell>
          <cell r="BM366">
            <v>45594.925494624418</v>
          </cell>
          <cell r="BN366">
            <v>68.687745547792133</v>
          </cell>
          <cell r="BO366">
            <v>0</v>
          </cell>
          <cell r="BP366">
            <v>0</v>
          </cell>
          <cell r="BY366">
            <v>1564</v>
          </cell>
          <cell r="CF366">
            <v>95.44652880702003</v>
          </cell>
          <cell r="CG366">
            <v>2142.25</v>
          </cell>
          <cell r="CJ366">
            <v>0</v>
          </cell>
          <cell r="CK366">
            <v>0</v>
          </cell>
          <cell r="CL366">
            <v>0</v>
          </cell>
          <cell r="CM366">
            <v>0</v>
          </cell>
          <cell r="CN366">
            <v>0</v>
          </cell>
          <cell r="CO366">
            <v>0</v>
          </cell>
          <cell r="CX366">
            <v>0</v>
          </cell>
          <cell r="CY366">
            <v>0</v>
          </cell>
          <cell r="DB366">
            <v>0</v>
          </cell>
          <cell r="DC366">
            <v>0</v>
          </cell>
          <cell r="DJ366" t="str">
            <v>НКРКП</v>
          </cell>
          <cell r="DL366">
            <v>40942</v>
          </cell>
          <cell r="DM366">
            <v>28</v>
          </cell>
          <cell r="DT366">
            <v>813.16</v>
          </cell>
        </row>
        <row r="367">
          <cell r="W367">
            <v>533.39166666666677</v>
          </cell>
          <cell r="AF367">
            <v>39926</v>
          </cell>
          <cell r="AG367">
            <v>357</v>
          </cell>
          <cell r="AH367">
            <v>493.88003990089135</v>
          </cell>
          <cell r="AM367">
            <v>152.9</v>
          </cell>
          <cell r="AO367">
            <v>81555.585833333345</v>
          </cell>
          <cell r="AQ367">
            <v>75514.258100846288</v>
          </cell>
          <cell r="AU367">
            <v>0</v>
          </cell>
          <cell r="AW367">
            <v>0</v>
          </cell>
          <cell r="AY367">
            <v>47097.766409643795</v>
          </cell>
          <cell r="AZ367">
            <v>308.02986533449177</v>
          </cell>
          <cell r="BA367">
            <v>8971.7372655018189</v>
          </cell>
          <cell r="BB367">
            <v>58.677156739711045</v>
          </cell>
          <cell r="BC367">
            <v>0</v>
          </cell>
          <cell r="BD367">
            <v>0</v>
          </cell>
          <cell r="BG367">
            <v>0</v>
          </cell>
          <cell r="BH367">
            <v>0</v>
          </cell>
          <cell r="BI367">
            <v>3313.9895421050942</v>
          </cell>
          <cell r="BJ367">
            <v>21.674228529137306</v>
          </cell>
          <cell r="BK367">
            <v>0</v>
          </cell>
          <cell r="BL367">
            <v>0</v>
          </cell>
          <cell r="BM367">
            <v>10502.36087781961</v>
          </cell>
          <cell r="BN367">
            <v>68.687775525308112</v>
          </cell>
          <cell r="BO367">
            <v>0</v>
          </cell>
          <cell r="BP367">
            <v>0</v>
          </cell>
          <cell r="BY367">
            <v>1564</v>
          </cell>
          <cell r="CF367">
            <v>21.985186794092098</v>
          </cell>
          <cell r="CG367">
            <v>2142.25</v>
          </cell>
          <cell r="CJ367">
            <v>0</v>
          </cell>
          <cell r="CK367">
            <v>0</v>
          </cell>
          <cell r="CL367">
            <v>0</v>
          </cell>
          <cell r="CM367">
            <v>0</v>
          </cell>
          <cell r="CN367">
            <v>0</v>
          </cell>
          <cell r="CO367">
            <v>0</v>
          </cell>
          <cell r="CX367">
            <v>0</v>
          </cell>
          <cell r="CY367">
            <v>0</v>
          </cell>
          <cell r="DB367">
            <v>0</v>
          </cell>
          <cell r="DC367">
            <v>0</v>
          </cell>
          <cell r="DJ367" t="str">
            <v>НКРКП</v>
          </cell>
          <cell r="DL367">
            <v>40942</v>
          </cell>
          <cell r="DM367">
            <v>28</v>
          </cell>
          <cell r="DT367">
            <v>813.16</v>
          </cell>
        </row>
        <row r="368">
          <cell r="W368">
            <v>296.54201756081932</v>
          </cell>
          <cell r="AF368">
            <v>39926</v>
          </cell>
          <cell r="AG368">
            <v>356</v>
          </cell>
          <cell r="AH368">
            <v>274.5759421859438</v>
          </cell>
          <cell r="AM368">
            <v>7739.3</v>
          </cell>
          <cell r="AO368">
            <v>2295027.636508449</v>
          </cell>
          <cell r="AQ368">
            <v>2125025.5893596751</v>
          </cell>
          <cell r="AU368">
            <v>0</v>
          </cell>
          <cell r="AW368">
            <v>0</v>
          </cell>
          <cell r="AY368">
            <v>830499.25165699481</v>
          </cell>
          <cell r="AZ368">
            <v>107.30934989688923</v>
          </cell>
          <cell r="BA368">
            <v>299989.19649969845</v>
          </cell>
          <cell r="BB368">
            <v>38.761799710529175</v>
          </cell>
          <cell r="BC368">
            <v>0</v>
          </cell>
          <cell r="BD368">
            <v>0</v>
          </cell>
          <cell r="BG368">
            <v>0</v>
          </cell>
          <cell r="BH368">
            <v>0</v>
          </cell>
          <cell r="BI368">
            <v>178142.12744111026</v>
          </cell>
          <cell r="BJ368">
            <v>23.017860457807586</v>
          </cell>
          <cell r="BK368">
            <v>0</v>
          </cell>
          <cell r="BL368">
            <v>0</v>
          </cell>
          <cell r="BM368">
            <v>531594.94637086929</v>
          </cell>
          <cell r="BN368">
            <v>68.687729687551752</v>
          </cell>
          <cell r="BO368">
            <v>0</v>
          </cell>
          <cell r="BP368">
            <v>0</v>
          </cell>
          <cell r="BY368">
            <v>1564</v>
          </cell>
          <cell r="CF368">
            <v>1141.862249982119</v>
          </cell>
          <cell r="CG368">
            <v>727.32</v>
          </cell>
          <cell r="CJ368">
            <v>0</v>
          </cell>
          <cell r="CK368">
            <v>0</v>
          </cell>
          <cell r="CL368">
            <v>0</v>
          </cell>
          <cell r="CM368">
            <v>0</v>
          </cell>
          <cell r="CN368">
            <v>0</v>
          </cell>
          <cell r="CO368">
            <v>0</v>
          </cell>
          <cell r="CX368">
            <v>0</v>
          </cell>
          <cell r="CY368">
            <v>0</v>
          </cell>
          <cell r="DB368">
            <v>0</v>
          </cell>
          <cell r="DC368">
            <v>0</v>
          </cell>
          <cell r="DJ368" t="str">
            <v>НКРЕ</v>
          </cell>
          <cell r="DL368">
            <v>40526</v>
          </cell>
          <cell r="DM368">
            <v>1854</v>
          </cell>
          <cell r="DO368" t="str">
            <v>Тариф на теплову енергію</v>
          </cell>
          <cell r="DT368">
            <v>326.19</v>
          </cell>
        </row>
        <row r="369">
          <cell r="W369">
            <v>533.39034511962734</v>
          </cell>
          <cell r="AF369">
            <v>39926</v>
          </cell>
          <cell r="AG369">
            <v>357</v>
          </cell>
          <cell r="AH369">
            <v>493.87994918484009</v>
          </cell>
          <cell r="AM369">
            <v>215.8</v>
          </cell>
          <cell r="AO369">
            <v>115105.63647681559</v>
          </cell>
          <cell r="AQ369">
            <v>106579.29303408849</v>
          </cell>
          <cell r="AU369">
            <v>0</v>
          </cell>
          <cell r="AW369">
            <v>0</v>
          </cell>
          <cell r="AY369">
            <v>66472.878010680608</v>
          </cell>
          <cell r="AZ369">
            <v>308.03001858517428</v>
          </cell>
          <cell r="BA369">
            <v>12662.556308372739</v>
          </cell>
          <cell r="BB369">
            <v>58.677276683840311</v>
          </cell>
          <cell r="BC369">
            <v>0</v>
          </cell>
          <cell r="BD369">
            <v>0</v>
          </cell>
          <cell r="BG369">
            <v>0</v>
          </cell>
          <cell r="BH369">
            <v>0</v>
          </cell>
          <cell r="BI369">
            <v>4677.3420142564755</v>
          </cell>
          <cell r="BJ369">
            <v>21.674430093866892</v>
          </cell>
          <cell r="BK369">
            <v>0</v>
          </cell>
          <cell r="BL369">
            <v>0</v>
          </cell>
          <cell r="BM369">
            <v>14822.815489213543</v>
          </cell>
          <cell r="BN369">
            <v>68.687745547792133</v>
          </cell>
          <cell r="BO369">
            <v>0</v>
          </cell>
          <cell r="BP369">
            <v>0</v>
          </cell>
          <cell r="BY369">
            <v>1564</v>
          </cell>
          <cell r="CF369">
            <v>31.029468087609107</v>
          </cell>
          <cell r="CG369">
            <v>2142.25</v>
          </cell>
          <cell r="CJ369">
            <v>0</v>
          </cell>
          <cell r="CK369">
            <v>0</v>
          </cell>
          <cell r="CL369">
            <v>0</v>
          </cell>
          <cell r="CM369">
            <v>0</v>
          </cell>
          <cell r="CN369">
            <v>0</v>
          </cell>
          <cell r="CO369">
            <v>0</v>
          </cell>
          <cell r="CX369">
            <v>0</v>
          </cell>
          <cell r="CY369">
            <v>0</v>
          </cell>
          <cell r="DB369">
            <v>0</v>
          </cell>
          <cell r="DC369">
            <v>0</v>
          </cell>
          <cell r="DJ369" t="str">
            <v>НКРКП</v>
          </cell>
          <cell r="DL369">
            <v>40942</v>
          </cell>
          <cell r="DM369">
            <v>28</v>
          </cell>
          <cell r="DT369">
            <v>813.16</v>
          </cell>
        </row>
        <row r="370">
          <cell r="W370">
            <v>533.39034511962734</v>
          </cell>
          <cell r="AF370">
            <v>39926</v>
          </cell>
          <cell r="AG370">
            <v>357</v>
          </cell>
          <cell r="AH370">
            <v>493.88003990089129</v>
          </cell>
          <cell r="AM370">
            <v>507.1</v>
          </cell>
          <cell r="AO370">
            <v>270482.24401016306</v>
          </cell>
          <cell r="AQ370">
            <v>250446.56823374197</v>
          </cell>
          <cell r="AU370">
            <v>0</v>
          </cell>
          <cell r="AW370">
            <v>0</v>
          </cell>
          <cell r="AY370">
            <v>156201.9447111208</v>
          </cell>
          <cell r="AZ370">
            <v>308.02986533449177</v>
          </cell>
          <cell r="BA370">
            <v>29755.186182707472</v>
          </cell>
          <cell r="BB370">
            <v>58.677156739711045</v>
          </cell>
          <cell r="BC370">
            <v>0</v>
          </cell>
          <cell r="BD370">
            <v>0</v>
          </cell>
          <cell r="BG370">
            <v>0</v>
          </cell>
          <cell r="BH370">
            <v>0</v>
          </cell>
          <cell r="BI370">
            <v>10991.001287125528</v>
          </cell>
          <cell r="BJ370">
            <v>21.674228529137306</v>
          </cell>
          <cell r="BK370">
            <v>0</v>
          </cell>
          <cell r="BL370">
            <v>0</v>
          </cell>
          <cell r="BM370">
            <v>34831.570968883745</v>
          </cell>
          <cell r="BN370">
            <v>68.687775525308112</v>
          </cell>
          <cell r="BO370">
            <v>0</v>
          </cell>
          <cell r="BP370">
            <v>0</v>
          </cell>
          <cell r="BY370">
            <v>1564</v>
          </cell>
          <cell r="CF370">
            <v>72.914900086880991</v>
          </cell>
          <cell r="CG370">
            <v>2142.25</v>
          </cell>
          <cell r="CJ370">
            <v>0</v>
          </cell>
          <cell r="CK370">
            <v>0</v>
          </cell>
          <cell r="CL370">
            <v>0</v>
          </cell>
          <cell r="CM370">
            <v>0</v>
          </cell>
          <cell r="CN370">
            <v>0</v>
          </cell>
          <cell r="CO370">
            <v>0</v>
          </cell>
          <cell r="CX370">
            <v>0</v>
          </cell>
          <cell r="CY370">
            <v>0</v>
          </cell>
          <cell r="DB370">
            <v>0</v>
          </cell>
          <cell r="DC370">
            <v>0</v>
          </cell>
          <cell r="DJ370" t="str">
            <v>НКРКП</v>
          </cell>
          <cell r="DL370">
            <v>40942</v>
          </cell>
          <cell r="DM370">
            <v>28</v>
          </cell>
          <cell r="DT370">
            <v>813.16</v>
          </cell>
        </row>
        <row r="371">
          <cell r="W371">
            <v>296.54201756081932</v>
          </cell>
          <cell r="AF371">
            <v>39926</v>
          </cell>
          <cell r="AG371">
            <v>356</v>
          </cell>
          <cell r="AH371">
            <v>274.5759421859438</v>
          </cell>
          <cell r="AM371">
            <v>3092.2</v>
          </cell>
          <cell r="AO371">
            <v>916967.22670156544</v>
          </cell>
          <cell r="AQ371">
            <v>849043.72842737532</v>
          </cell>
          <cell r="AU371">
            <v>0</v>
          </cell>
          <cell r="AW371">
            <v>0</v>
          </cell>
          <cell r="AY371">
            <v>331821.97175116086</v>
          </cell>
          <cell r="AZ371">
            <v>107.30934989688923</v>
          </cell>
          <cell r="BA371">
            <v>119859.23706489831</v>
          </cell>
          <cell r="BB371">
            <v>38.761799710529175</v>
          </cell>
          <cell r="BC371">
            <v>0</v>
          </cell>
          <cell r="BD371">
            <v>0</v>
          </cell>
          <cell r="BG371">
            <v>0</v>
          </cell>
          <cell r="BH371">
            <v>0</v>
          </cell>
          <cell r="BI371">
            <v>71175.828107632609</v>
          </cell>
          <cell r="BJ371">
            <v>23.017860457807586</v>
          </cell>
          <cell r="BK371">
            <v>0</v>
          </cell>
          <cell r="BL371">
            <v>0</v>
          </cell>
          <cell r="BM371">
            <v>212396.1977398475</v>
          </cell>
          <cell r="BN371">
            <v>68.687729687551752</v>
          </cell>
          <cell r="BO371">
            <v>0</v>
          </cell>
          <cell r="BP371">
            <v>0</v>
          </cell>
          <cell r="BY371">
            <v>1564</v>
          </cell>
          <cell r="CF371">
            <v>456.22555649667385</v>
          </cell>
          <cell r="CG371">
            <v>727.32</v>
          </cell>
          <cell r="CJ371">
            <v>0</v>
          </cell>
          <cell r="CK371">
            <v>0</v>
          </cell>
          <cell r="CL371">
            <v>0</v>
          </cell>
          <cell r="CM371">
            <v>0</v>
          </cell>
          <cell r="CN371">
            <v>0</v>
          </cell>
          <cell r="CO371">
            <v>0</v>
          </cell>
          <cell r="CX371">
            <v>0</v>
          </cell>
          <cell r="CY371">
            <v>0</v>
          </cell>
          <cell r="DB371">
            <v>0</v>
          </cell>
          <cell r="DC371">
            <v>0</v>
          </cell>
          <cell r="DJ371" t="str">
            <v>НКРЕ</v>
          </cell>
          <cell r="DL371">
            <v>40526</v>
          </cell>
          <cell r="DM371">
            <v>1854</v>
          </cell>
          <cell r="DO371" t="str">
            <v>Тариф на теплову енергію</v>
          </cell>
          <cell r="DT371">
            <v>326.19</v>
          </cell>
        </row>
        <row r="372">
          <cell r="W372">
            <v>533.39034511962734</v>
          </cell>
          <cell r="AF372">
            <v>39926</v>
          </cell>
          <cell r="AG372">
            <v>357</v>
          </cell>
          <cell r="AH372">
            <v>493.87994918484009</v>
          </cell>
          <cell r="AM372">
            <v>24.6</v>
          </cell>
          <cell r="AO372">
            <v>13121.402489942833</v>
          </cell>
          <cell r="AQ372">
            <v>12149.446749947067</v>
          </cell>
          <cell r="AU372">
            <v>0</v>
          </cell>
          <cell r="AW372">
            <v>0</v>
          </cell>
          <cell r="AY372">
            <v>7577.5384571952873</v>
          </cell>
          <cell r="AZ372">
            <v>308.03001858517428</v>
          </cell>
          <cell r="BA372">
            <v>1443.4610064224717</v>
          </cell>
          <cell r="BB372">
            <v>58.677276683840304</v>
          </cell>
          <cell r="BC372">
            <v>0</v>
          </cell>
          <cell r="BD372">
            <v>0</v>
          </cell>
          <cell r="BG372">
            <v>0</v>
          </cell>
          <cell r="BH372">
            <v>0</v>
          </cell>
          <cell r="BI372">
            <v>533.19098030912562</v>
          </cell>
          <cell r="BJ372">
            <v>21.674430093866896</v>
          </cell>
          <cell r="BK372">
            <v>0</v>
          </cell>
          <cell r="BL372">
            <v>0</v>
          </cell>
          <cell r="BM372">
            <v>1689.7185404756865</v>
          </cell>
          <cell r="BN372">
            <v>68.687745547792133</v>
          </cell>
          <cell r="BO372">
            <v>0</v>
          </cell>
          <cell r="BP372">
            <v>0</v>
          </cell>
          <cell r="BY372">
            <v>1564</v>
          </cell>
          <cell r="CF372">
            <v>3.5371868162890827</v>
          </cell>
          <cell r="CG372">
            <v>2142.25</v>
          </cell>
          <cell r="CJ372">
            <v>0</v>
          </cell>
          <cell r="CK372">
            <v>0</v>
          </cell>
          <cell r="CL372">
            <v>0</v>
          </cell>
          <cell r="CM372">
            <v>0</v>
          </cell>
          <cell r="CN372">
            <v>0</v>
          </cell>
          <cell r="CO372">
            <v>0</v>
          </cell>
          <cell r="CX372">
            <v>0</v>
          </cell>
          <cell r="CY372">
            <v>0</v>
          </cell>
          <cell r="DB372">
            <v>0</v>
          </cell>
          <cell r="DC372">
            <v>0</v>
          </cell>
          <cell r="DJ372" t="str">
            <v>НКРКП</v>
          </cell>
          <cell r="DL372">
            <v>40942</v>
          </cell>
          <cell r="DM372">
            <v>28</v>
          </cell>
          <cell r="DT372">
            <v>813.16</v>
          </cell>
        </row>
        <row r="373">
          <cell r="W373">
            <v>533.39166666666677</v>
          </cell>
          <cell r="AF373">
            <v>39926</v>
          </cell>
          <cell r="AG373">
            <v>357</v>
          </cell>
          <cell r="AH373">
            <v>493.88003990089135</v>
          </cell>
          <cell r="AM373">
            <v>239</v>
          </cell>
          <cell r="AO373">
            <v>127480.60833333335</v>
          </cell>
          <cell r="AQ373">
            <v>118037.32953631303</v>
          </cell>
          <cell r="AU373">
            <v>0</v>
          </cell>
          <cell r="AW373">
            <v>0</v>
          </cell>
          <cell r="AY373">
            <v>73619.137814943533</v>
          </cell>
          <cell r="AZ373">
            <v>308.02986533449177</v>
          </cell>
          <cell r="BA373">
            <v>14023.84046079094</v>
          </cell>
          <cell r="BB373">
            <v>58.677156739711045</v>
          </cell>
          <cell r="BC373">
            <v>0</v>
          </cell>
          <cell r="BD373">
            <v>0</v>
          </cell>
          <cell r="BG373">
            <v>0</v>
          </cell>
          <cell r="BH373">
            <v>0</v>
          </cell>
          <cell r="BI373">
            <v>5180.1406184638163</v>
          </cell>
          <cell r="BJ373">
            <v>21.674228529137306</v>
          </cell>
          <cell r="BK373">
            <v>0</v>
          </cell>
          <cell r="BL373">
            <v>0</v>
          </cell>
          <cell r="BM373">
            <v>16416.378350548639</v>
          </cell>
          <cell r="BN373">
            <v>68.687775525308112</v>
          </cell>
          <cell r="BO373">
            <v>0</v>
          </cell>
          <cell r="BP373">
            <v>0</v>
          </cell>
          <cell r="BY373">
            <v>1564</v>
          </cell>
          <cell r="CF373">
            <v>34.36533449174631</v>
          </cell>
          <cell r="CG373">
            <v>2142.25</v>
          </cell>
          <cell r="CJ373">
            <v>0</v>
          </cell>
          <cell r="CK373">
            <v>0</v>
          </cell>
          <cell r="CL373">
            <v>0</v>
          </cell>
          <cell r="CM373">
            <v>0</v>
          </cell>
          <cell r="CN373">
            <v>0</v>
          </cell>
          <cell r="CO373">
            <v>0</v>
          </cell>
          <cell r="CX373">
            <v>0</v>
          </cell>
          <cell r="CY373">
            <v>0</v>
          </cell>
          <cell r="DB373">
            <v>0</v>
          </cell>
          <cell r="DC373">
            <v>0</v>
          </cell>
          <cell r="DJ373" t="str">
            <v>НКРКП</v>
          </cell>
          <cell r="DL373">
            <v>40942</v>
          </cell>
          <cell r="DM373">
            <v>28</v>
          </cell>
          <cell r="DT373">
            <v>813.16</v>
          </cell>
        </row>
        <row r="374">
          <cell r="W374">
            <v>296.54201756081932</v>
          </cell>
          <cell r="AF374">
            <v>39926</v>
          </cell>
          <cell r="AG374">
            <v>356</v>
          </cell>
          <cell r="AH374">
            <v>274.5759421859438</v>
          </cell>
          <cell r="AM374">
            <v>12120.8</v>
          </cell>
          <cell r="AO374">
            <v>3594326.4864511788</v>
          </cell>
          <cell r="AQ374">
            <v>3328080.0800473876</v>
          </cell>
          <cell r="AU374">
            <v>0</v>
          </cell>
          <cell r="AW374">
            <v>0</v>
          </cell>
          <cell r="AY374">
            <v>1300675.1682302149</v>
          </cell>
          <cell r="AZ374">
            <v>107.30934989688923</v>
          </cell>
          <cell r="BA374">
            <v>469824.02193138195</v>
          </cell>
          <cell r="BB374">
            <v>38.761799710529175</v>
          </cell>
          <cell r="BC374">
            <v>0</v>
          </cell>
          <cell r="BD374">
            <v>0</v>
          </cell>
          <cell r="BG374">
            <v>0</v>
          </cell>
          <cell r="BH374">
            <v>0</v>
          </cell>
          <cell r="BI374">
            <v>278994.8830369942</v>
          </cell>
          <cell r="BJ374">
            <v>23.01786045780759</v>
          </cell>
          <cell r="BK374">
            <v>0</v>
          </cell>
          <cell r="BL374">
            <v>0</v>
          </cell>
          <cell r="BM374">
            <v>832550.23399687721</v>
          </cell>
          <cell r="BN374">
            <v>68.687729687551752</v>
          </cell>
          <cell r="BO374">
            <v>0</v>
          </cell>
          <cell r="BP374">
            <v>0</v>
          </cell>
          <cell r="BY374">
            <v>1564</v>
          </cell>
          <cell r="CF374">
            <v>1788.3121160290034</v>
          </cell>
          <cell r="CG374">
            <v>727.32</v>
          </cell>
          <cell r="CJ374">
            <v>0</v>
          </cell>
          <cell r="CK374">
            <v>0</v>
          </cell>
          <cell r="CL374">
            <v>0</v>
          </cell>
          <cell r="CM374">
            <v>0</v>
          </cell>
          <cell r="CN374">
            <v>0</v>
          </cell>
          <cell r="CO374">
            <v>0</v>
          </cell>
          <cell r="CX374">
            <v>0</v>
          </cell>
          <cell r="CY374">
            <v>0</v>
          </cell>
          <cell r="DB374">
            <v>0</v>
          </cell>
          <cell r="DC374">
            <v>0</v>
          </cell>
          <cell r="DJ374" t="str">
            <v>НКРЕ</v>
          </cell>
          <cell r="DL374">
            <v>40526</v>
          </cell>
          <cell r="DM374">
            <v>1854</v>
          </cell>
          <cell r="DO374" t="str">
            <v>Тариф на теплову енергію</v>
          </cell>
          <cell r="DT374">
            <v>326.19</v>
          </cell>
        </row>
        <row r="375">
          <cell r="W375">
            <v>533.39166666666677</v>
          </cell>
          <cell r="AF375">
            <v>39926</v>
          </cell>
          <cell r="AG375">
            <v>357</v>
          </cell>
          <cell r="AH375">
            <v>493.88003990089129</v>
          </cell>
          <cell r="AM375">
            <v>645.1</v>
          </cell>
          <cell r="AO375">
            <v>344090.96416666673</v>
          </cell>
          <cell r="AQ375">
            <v>318602.01374006498</v>
          </cell>
          <cell r="AU375">
            <v>0</v>
          </cell>
          <cell r="AW375">
            <v>0</v>
          </cell>
          <cell r="AY375">
            <v>198710.06612728065</v>
          </cell>
          <cell r="AZ375">
            <v>308.02986533449177</v>
          </cell>
          <cell r="BA375">
            <v>37852.633812787601</v>
          </cell>
          <cell r="BB375">
            <v>58.677156739711052</v>
          </cell>
          <cell r="BC375">
            <v>0</v>
          </cell>
          <cell r="BD375">
            <v>0</v>
          </cell>
          <cell r="BG375">
            <v>0</v>
          </cell>
          <cell r="BH375">
            <v>0</v>
          </cell>
          <cell r="BI375">
            <v>13982.044824146476</v>
          </cell>
          <cell r="BJ375">
            <v>21.674228529137306</v>
          </cell>
          <cell r="BK375">
            <v>0</v>
          </cell>
          <cell r="BL375">
            <v>0</v>
          </cell>
          <cell r="BM375">
            <v>44310.483991376263</v>
          </cell>
          <cell r="BN375">
            <v>68.687775525308112</v>
          </cell>
          <cell r="BO375">
            <v>0</v>
          </cell>
          <cell r="BP375">
            <v>0</v>
          </cell>
          <cell r="BY375">
            <v>1564</v>
          </cell>
          <cell r="CF375">
            <v>92.757645525629897</v>
          </cell>
          <cell r="CG375">
            <v>2142.25</v>
          </cell>
          <cell r="CJ375">
            <v>0</v>
          </cell>
          <cell r="CK375">
            <v>0</v>
          </cell>
          <cell r="CL375">
            <v>0</v>
          </cell>
          <cell r="CM375">
            <v>0</v>
          </cell>
          <cell r="CN375">
            <v>0</v>
          </cell>
          <cell r="CO375">
            <v>0</v>
          </cell>
          <cell r="CX375">
            <v>0</v>
          </cell>
          <cell r="CY375">
            <v>0</v>
          </cell>
          <cell r="DB375">
            <v>0</v>
          </cell>
          <cell r="DC375">
            <v>0</v>
          </cell>
          <cell r="DJ375" t="str">
            <v>НКРКП</v>
          </cell>
          <cell r="DL375">
            <v>40942</v>
          </cell>
          <cell r="DM375">
            <v>28</v>
          </cell>
          <cell r="DT375">
            <v>813.16</v>
          </cell>
        </row>
        <row r="376">
          <cell r="W376">
            <v>296.54201756081932</v>
          </cell>
          <cell r="AF376">
            <v>39926</v>
          </cell>
          <cell r="AG376">
            <v>356</v>
          </cell>
          <cell r="AH376">
            <v>274.5759421859438</v>
          </cell>
          <cell r="AM376">
            <v>854.7</v>
          </cell>
          <cell r="AO376">
            <v>253454.46240923228</v>
          </cell>
          <cell r="AQ376">
            <v>234680.05778632616</v>
          </cell>
          <cell r="AU376">
            <v>0</v>
          </cell>
          <cell r="AW376">
            <v>0</v>
          </cell>
          <cell r="AY376">
            <v>91717.301356871219</v>
          </cell>
          <cell r="AZ376">
            <v>107.30934989688922</v>
          </cell>
          <cell r="BA376">
            <v>33129.710212589285</v>
          </cell>
          <cell r="BB376">
            <v>38.761799710529175</v>
          </cell>
          <cell r="BC376">
            <v>0</v>
          </cell>
          <cell r="BD376">
            <v>0</v>
          </cell>
          <cell r="BG376">
            <v>0</v>
          </cell>
          <cell r="BH376">
            <v>0</v>
          </cell>
          <cell r="BI376">
            <v>19673.365333288144</v>
          </cell>
          <cell r="BJ376">
            <v>23.017860457807586</v>
          </cell>
          <cell r="BK376">
            <v>0</v>
          </cell>
          <cell r="BL376">
            <v>0</v>
          </cell>
          <cell r="BM376">
            <v>58707.402563950483</v>
          </cell>
          <cell r="BN376">
            <v>68.687729687551752</v>
          </cell>
          <cell r="BO376">
            <v>0</v>
          </cell>
          <cell r="BP376">
            <v>0</v>
          </cell>
          <cell r="BY376">
            <v>1564</v>
          </cell>
          <cell r="CF376">
            <v>126.10309266467472</v>
          </cell>
          <cell r="CG376">
            <v>727.32</v>
          </cell>
          <cell r="CJ376">
            <v>0</v>
          </cell>
          <cell r="CK376">
            <v>0</v>
          </cell>
          <cell r="CL376">
            <v>0</v>
          </cell>
          <cell r="CM376">
            <v>0</v>
          </cell>
          <cell r="CN376">
            <v>0</v>
          </cell>
          <cell r="CO376">
            <v>0</v>
          </cell>
          <cell r="CX376">
            <v>0</v>
          </cell>
          <cell r="CY376">
            <v>0</v>
          </cell>
          <cell r="DB376">
            <v>0</v>
          </cell>
          <cell r="DC376">
            <v>0</v>
          </cell>
          <cell r="DJ376" t="str">
            <v>НКРЕ</v>
          </cell>
          <cell r="DL376">
            <v>40526</v>
          </cell>
          <cell r="DM376">
            <v>1854</v>
          </cell>
          <cell r="DO376" t="str">
            <v>Тариф на теплову енергію</v>
          </cell>
          <cell r="DT376">
            <v>326.19</v>
          </cell>
        </row>
        <row r="377">
          <cell r="W377">
            <v>533.39034511962734</v>
          </cell>
          <cell r="AF377">
            <v>39926</v>
          </cell>
          <cell r="AG377">
            <v>357</v>
          </cell>
          <cell r="AH377">
            <v>493.87994918484009</v>
          </cell>
          <cell r="AM377">
            <v>2568</v>
          </cell>
          <cell r="AO377">
            <v>1369746.4062672029</v>
          </cell>
          <cell r="AQ377">
            <v>1268283.7095066693</v>
          </cell>
          <cell r="AU377">
            <v>0</v>
          </cell>
          <cell r="AW377">
            <v>0</v>
          </cell>
          <cell r="AY377">
            <v>791021.08772672748</v>
          </cell>
          <cell r="AZ377">
            <v>308.03001858517428</v>
          </cell>
          <cell r="BA377">
            <v>150683.24652410191</v>
          </cell>
          <cell r="BB377">
            <v>58.677276683840304</v>
          </cell>
          <cell r="BC377">
            <v>0</v>
          </cell>
          <cell r="BD377">
            <v>0</v>
          </cell>
          <cell r="BG377">
            <v>0</v>
          </cell>
          <cell r="BH377">
            <v>0</v>
          </cell>
          <cell r="BI377">
            <v>55659.936481050179</v>
          </cell>
          <cell r="BJ377">
            <v>21.674430093866892</v>
          </cell>
          <cell r="BK377">
            <v>0</v>
          </cell>
          <cell r="BL377">
            <v>0</v>
          </cell>
          <cell r="BM377">
            <v>176390.13056673019</v>
          </cell>
          <cell r="BN377">
            <v>68.687745547792133</v>
          </cell>
          <cell r="BO377">
            <v>0</v>
          </cell>
          <cell r="BP377">
            <v>0</v>
          </cell>
          <cell r="BY377">
            <v>1564</v>
          </cell>
          <cell r="CF377">
            <v>369.24779448090908</v>
          </cell>
          <cell r="CG377">
            <v>2142.25</v>
          </cell>
          <cell r="CJ377">
            <v>0</v>
          </cell>
          <cell r="CK377">
            <v>0</v>
          </cell>
          <cell r="CL377">
            <v>0</v>
          </cell>
          <cell r="CM377">
            <v>0</v>
          </cell>
          <cell r="CN377">
            <v>0</v>
          </cell>
          <cell r="CO377">
            <v>0</v>
          </cell>
          <cell r="CX377">
            <v>0</v>
          </cell>
          <cell r="CY377">
            <v>0</v>
          </cell>
          <cell r="DB377">
            <v>0</v>
          </cell>
          <cell r="DC377">
            <v>0</v>
          </cell>
          <cell r="DJ377" t="str">
            <v>НКРКП</v>
          </cell>
          <cell r="DL377">
            <v>40942</v>
          </cell>
          <cell r="DM377">
            <v>28</v>
          </cell>
          <cell r="DT377">
            <v>813.16</v>
          </cell>
        </row>
        <row r="378">
          <cell r="W378">
            <v>278.89999999999998</v>
          </cell>
          <cell r="AF378">
            <v>39926</v>
          </cell>
          <cell r="AG378">
            <v>348</v>
          </cell>
          <cell r="AH378">
            <v>265.61900239409601</v>
          </cell>
          <cell r="AM378">
            <v>79843.100000000006</v>
          </cell>
          <cell r="AO378">
            <v>22268240.59</v>
          </cell>
          <cell r="AQ378">
            <v>21207844.57005205</v>
          </cell>
          <cell r="AU378">
            <v>0</v>
          </cell>
          <cell r="AW378">
            <v>0</v>
          </cell>
          <cell r="AY378">
            <v>8927423.4554513581</v>
          </cell>
          <cell r="AZ378">
            <v>111.8120846441503</v>
          </cell>
          <cell r="BA378">
            <v>2311514.6956688631</v>
          </cell>
          <cell r="BB378">
            <v>28.950713282285669</v>
          </cell>
          <cell r="BC378">
            <v>0</v>
          </cell>
          <cell r="BD378">
            <v>0</v>
          </cell>
          <cell r="BG378">
            <v>0</v>
          </cell>
          <cell r="BH378">
            <v>0</v>
          </cell>
          <cell r="BI378">
            <v>2227790.8933647927</v>
          </cell>
          <cell r="BJ378">
            <v>27.902109178686604</v>
          </cell>
          <cell r="BK378">
            <v>0</v>
          </cell>
          <cell r="BL378">
            <v>0</v>
          </cell>
          <cell r="BM378">
            <v>5599423.7276320215</v>
          </cell>
          <cell r="BN378">
            <v>70.130339724184324</v>
          </cell>
          <cell r="BO378">
            <v>0</v>
          </cell>
          <cell r="BP378">
            <v>0</v>
          </cell>
          <cell r="BY378">
            <v>1445</v>
          </cell>
          <cell r="CF378">
            <v>12274.409414633665</v>
          </cell>
          <cell r="CG378">
            <v>727.32</v>
          </cell>
          <cell r="CJ378">
            <v>0</v>
          </cell>
          <cell r="CK378">
            <v>0</v>
          </cell>
          <cell r="CL378">
            <v>0</v>
          </cell>
          <cell r="CM378">
            <v>0</v>
          </cell>
          <cell r="CN378">
            <v>0</v>
          </cell>
          <cell r="CO378">
            <v>0</v>
          </cell>
          <cell r="CX378">
            <v>0</v>
          </cell>
          <cell r="CY378">
            <v>0</v>
          </cell>
          <cell r="DB378">
            <v>0</v>
          </cell>
          <cell r="DC378">
            <v>0</v>
          </cell>
          <cell r="DJ378" t="str">
            <v>НКРЕ</v>
          </cell>
          <cell r="DL378">
            <v>40526</v>
          </cell>
          <cell r="DM378">
            <v>1854</v>
          </cell>
          <cell r="DO378" t="str">
            <v>Тариф на теплову енергію</v>
          </cell>
          <cell r="DT378">
            <v>306.79000000000002</v>
          </cell>
        </row>
        <row r="379">
          <cell r="W379">
            <v>501.22500000000002</v>
          </cell>
          <cell r="AF379">
            <v>39926</v>
          </cell>
          <cell r="AG379">
            <v>349</v>
          </cell>
          <cell r="AH379">
            <v>477.36534276387374</v>
          </cell>
          <cell r="AM379">
            <v>10091.9</v>
          </cell>
          <cell r="AO379">
            <v>5058312.5774999997</v>
          </cell>
          <cell r="AQ379">
            <v>4817523.3026387375</v>
          </cell>
          <cell r="AU379">
            <v>0</v>
          </cell>
          <cell r="AW379">
            <v>0</v>
          </cell>
          <cell r="AY379">
            <v>3273593.2459978778</v>
          </cell>
          <cell r="AZ379">
            <v>324.37828813185604</v>
          </cell>
          <cell r="BA379">
            <v>322057.39019899676</v>
          </cell>
          <cell r="BB379">
            <v>31.912463480513754</v>
          </cell>
          <cell r="BC379">
            <v>0</v>
          </cell>
          <cell r="BD379">
            <v>0</v>
          </cell>
          <cell r="BG379">
            <v>0</v>
          </cell>
          <cell r="BH379">
            <v>0</v>
          </cell>
          <cell r="BI379">
            <v>261617.95715451572</v>
          </cell>
          <cell r="BJ379">
            <v>25.923558215451575</v>
          </cell>
          <cell r="BK379">
            <v>0</v>
          </cell>
          <cell r="BL379">
            <v>0</v>
          </cell>
          <cell r="BM379">
            <v>727909.09280083783</v>
          </cell>
          <cell r="BN379">
            <v>72.128052477812687</v>
          </cell>
          <cell r="BO379">
            <v>0</v>
          </cell>
          <cell r="BP379">
            <v>0</v>
          </cell>
          <cell r="BY379">
            <v>1445</v>
          </cell>
          <cell r="CF379">
            <v>1528.1098125792405</v>
          </cell>
          <cell r="CG379">
            <v>2142.25</v>
          </cell>
          <cell r="CJ379">
            <v>0</v>
          </cell>
          <cell r="CK379">
            <v>0</v>
          </cell>
          <cell r="CL379">
            <v>0</v>
          </cell>
          <cell r="CM379">
            <v>0</v>
          </cell>
          <cell r="CN379">
            <v>0</v>
          </cell>
          <cell r="CO379">
            <v>0</v>
          </cell>
          <cell r="CX379">
            <v>0</v>
          </cell>
          <cell r="CY379">
            <v>0</v>
          </cell>
          <cell r="DB379">
            <v>0</v>
          </cell>
          <cell r="DC379">
            <v>0</v>
          </cell>
          <cell r="DJ379" t="str">
            <v>НКРКП</v>
          </cell>
          <cell r="DL379">
            <v>40942</v>
          </cell>
          <cell r="DM379">
            <v>28</v>
          </cell>
          <cell r="DT379">
            <v>780.97</v>
          </cell>
        </row>
        <row r="380">
          <cell r="W380">
            <v>501.22500000000002</v>
          </cell>
          <cell r="AF380">
            <v>39926</v>
          </cell>
          <cell r="AG380">
            <v>349</v>
          </cell>
          <cell r="AH380">
            <v>477.36688972941516</v>
          </cell>
          <cell r="AM380">
            <v>3137.6</v>
          </cell>
          <cell r="AO380">
            <v>1572643.56</v>
          </cell>
          <cell r="AQ380">
            <v>1497786.3532150129</v>
          </cell>
          <cell r="AU380">
            <v>0</v>
          </cell>
          <cell r="AW380">
            <v>0</v>
          </cell>
          <cell r="AY380">
            <v>1017769.3168425116</v>
          </cell>
          <cell r="AZ380">
            <v>324.3782881318561</v>
          </cell>
          <cell r="BA380">
            <v>100128.54541645997</v>
          </cell>
          <cell r="BB380">
            <v>31.912463480513757</v>
          </cell>
          <cell r="BC380">
            <v>0</v>
          </cell>
          <cell r="BD380">
            <v>0</v>
          </cell>
          <cell r="BG380">
            <v>0</v>
          </cell>
          <cell r="BH380">
            <v>0</v>
          </cell>
          <cell r="BI380">
            <v>81349.377713121896</v>
          </cell>
          <cell r="BJ380">
            <v>25.927262147221409</v>
          </cell>
          <cell r="BK380">
            <v>0</v>
          </cell>
          <cell r="BL380">
            <v>0</v>
          </cell>
          <cell r="BM380">
            <v>226308.97745438508</v>
          </cell>
          <cell r="BN380">
            <v>72.128052477812687</v>
          </cell>
          <cell r="BO380">
            <v>0</v>
          </cell>
          <cell r="BP380">
            <v>0</v>
          </cell>
          <cell r="BY380">
            <v>1445</v>
          </cell>
          <cell r="CF380">
            <v>475.09362438674833</v>
          </cell>
          <cell r="CG380">
            <v>2142.25</v>
          </cell>
          <cell r="CJ380">
            <v>0</v>
          </cell>
          <cell r="CK380">
            <v>0</v>
          </cell>
          <cell r="CL380">
            <v>0</v>
          </cell>
          <cell r="CM380">
            <v>0</v>
          </cell>
          <cell r="CN380">
            <v>0</v>
          </cell>
          <cell r="CO380">
            <v>0</v>
          </cell>
          <cell r="CX380">
            <v>0</v>
          </cell>
          <cell r="CY380">
            <v>0</v>
          </cell>
          <cell r="DB380">
            <v>0</v>
          </cell>
          <cell r="DC380">
            <v>0</v>
          </cell>
          <cell r="DJ380" t="str">
            <v>НКРКП</v>
          </cell>
          <cell r="DL380">
            <v>40942</v>
          </cell>
          <cell r="DM380">
            <v>28</v>
          </cell>
          <cell r="DT380">
            <v>780.97</v>
          </cell>
        </row>
        <row r="381">
          <cell r="W381">
            <v>286.87</v>
          </cell>
          <cell r="AF381">
            <v>39926</v>
          </cell>
          <cell r="AG381">
            <v>348</v>
          </cell>
          <cell r="AH381">
            <v>265.6190023940959</v>
          </cell>
          <cell r="AM381">
            <v>11616.2</v>
          </cell>
          <cell r="AO381">
            <v>3332339.2940000002</v>
          </cell>
          <cell r="AQ381">
            <v>3085483.4556102972</v>
          </cell>
          <cell r="AU381">
            <v>0</v>
          </cell>
          <cell r="AW381">
            <v>0</v>
          </cell>
          <cell r="AY381">
            <v>1298831.5376433788</v>
          </cell>
          <cell r="AZ381">
            <v>111.8120846441503</v>
          </cell>
          <cell r="BA381">
            <v>336297.27562968683</v>
          </cell>
          <cell r="BB381">
            <v>28.950713282285673</v>
          </cell>
          <cell r="BC381">
            <v>0</v>
          </cell>
          <cell r="BD381">
            <v>0</v>
          </cell>
          <cell r="BG381">
            <v>0</v>
          </cell>
          <cell r="BH381">
            <v>0</v>
          </cell>
          <cell r="BI381">
            <v>324116.48064145946</v>
          </cell>
          <cell r="BJ381">
            <v>27.902109178686615</v>
          </cell>
          <cell r="BK381">
            <v>0</v>
          </cell>
          <cell r="BL381">
            <v>0</v>
          </cell>
          <cell r="BM381">
            <v>814648.05230406998</v>
          </cell>
          <cell r="BN381">
            <v>70.130339724184324</v>
          </cell>
          <cell r="BO381">
            <v>0</v>
          </cell>
          <cell r="BP381">
            <v>0</v>
          </cell>
          <cell r="BY381">
            <v>1445</v>
          </cell>
          <cell r="CF381">
            <v>1785.7772887358781</v>
          </cell>
          <cell r="CG381">
            <v>727.32</v>
          </cell>
          <cell r="CJ381">
            <v>0</v>
          </cell>
          <cell r="CK381">
            <v>0</v>
          </cell>
          <cell r="CL381">
            <v>0</v>
          </cell>
          <cell r="CM381">
            <v>0</v>
          </cell>
          <cell r="CN381">
            <v>0</v>
          </cell>
          <cell r="CO381">
            <v>0</v>
          </cell>
          <cell r="CX381">
            <v>0</v>
          </cell>
          <cell r="CY381">
            <v>0</v>
          </cell>
          <cell r="DB381">
            <v>0</v>
          </cell>
          <cell r="DC381">
            <v>0</v>
          </cell>
          <cell r="DJ381" t="str">
            <v>НКРЕ</v>
          </cell>
          <cell r="DL381">
            <v>40526</v>
          </cell>
          <cell r="DM381">
            <v>1854</v>
          </cell>
          <cell r="DO381" t="str">
            <v>Тариф на теплову енергію</v>
          </cell>
          <cell r="DT381">
            <v>315.56</v>
          </cell>
        </row>
        <row r="382">
          <cell r="W382">
            <v>515.54999999999995</v>
          </cell>
          <cell r="AF382">
            <v>39926</v>
          </cell>
          <cell r="AG382">
            <v>349</v>
          </cell>
          <cell r="AH382">
            <v>477.3653427638738</v>
          </cell>
          <cell r="AM382">
            <v>2788.3</v>
          </cell>
          <cell r="AO382">
            <v>1437508.0649999999</v>
          </cell>
          <cell r="AQ382">
            <v>1331037.7852285095</v>
          </cell>
          <cell r="AU382">
            <v>0</v>
          </cell>
          <cell r="AW382">
            <v>0</v>
          </cell>
          <cell r="AY382">
            <v>904463.98079805425</v>
          </cell>
          <cell r="AZ382">
            <v>324.37828813185604</v>
          </cell>
          <cell r="BA382">
            <v>88981.521922716507</v>
          </cell>
          <cell r="BB382">
            <v>31.912463480513754</v>
          </cell>
          <cell r="BC382">
            <v>0</v>
          </cell>
          <cell r="BD382">
            <v>0</v>
          </cell>
          <cell r="BG382">
            <v>0</v>
          </cell>
          <cell r="BH382">
            <v>0</v>
          </cell>
          <cell r="BI382">
            <v>72282.657372143643</v>
          </cell>
          <cell r="BJ382">
            <v>25.923558215451578</v>
          </cell>
          <cell r="BK382">
            <v>0</v>
          </cell>
          <cell r="BL382">
            <v>0</v>
          </cell>
          <cell r="BM382">
            <v>201114.64872388513</v>
          </cell>
          <cell r="BN382">
            <v>72.128052477812687</v>
          </cell>
          <cell r="BO382">
            <v>0</v>
          </cell>
          <cell r="BP382">
            <v>0</v>
          </cell>
          <cell r="BY382">
            <v>1445</v>
          </cell>
          <cell r="CF382">
            <v>422.20281517005685</v>
          </cell>
          <cell r="CG382">
            <v>2142.25</v>
          </cell>
          <cell r="CJ382">
            <v>0</v>
          </cell>
          <cell r="CK382">
            <v>0</v>
          </cell>
          <cell r="CL382">
            <v>0</v>
          </cell>
          <cell r="CM382">
            <v>0</v>
          </cell>
          <cell r="CN382">
            <v>0</v>
          </cell>
          <cell r="CO382">
            <v>0</v>
          </cell>
          <cell r="CX382">
            <v>0</v>
          </cell>
          <cell r="CY382">
            <v>0</v>
          </cell>
          <cell r="DB382">
            <v>0</v>
          </cell>
          <cell r="DC382">
            <v>0</v>
          </cell>
          <cell r="DJ382" t="str">
            <v>НКРКП</v>
          </cell>
          <cell r="DL382">
            <v>40942</v>
          </cell>
          <cell r="DM382">
            <v>28</v>
          </cell>
          <cell r="DT382">
            <v>795.29</v>
          </cell>
        </row>
        <row r="383">
          <cell r="W383">
            <v>515.54999999999995</v>
          </cell>
          <cell r="AF383">
            <v>39926</v>
          </cell>
          <cell r="AG383">
            <v>349</v>
          </cell>
          <cell r="AH383">
            <v>477.36688972941516</v>
          </cell>
          <cell r="AM383">
            <v>126.7</v>
          </cell>
          <cell r="AO383">
            <v>65320.184999999998</v>
          </cell>
          <cell r="AQ383">
            <v>60482.3849287169</v>
          </cell>
          <cell r="AU383">
            <v>0</v>
          </cell>
          <cell r="AW383">
            <v>0</v>
          </cell>
          <cell r="AY383">
            <v>41098.729106306171</v>
          </cell>
          <cell r="AZ383">
            <v>324.3782881318561</v>
          </cell>
          <cell r="BA383">
            <v>4043.3091229810925</v>
          </cell>
          <cell r="BB383">
            <v>31.912463480513754</v>
          </cell>
          <cell r="BC383">
            <v>0</v>
          </cell>
          <cell r="BD383">
            <v>0</v>
          </cell>
          <cell r="BG383">
            <v>0</v>
          </cell>
          <cell r="BH383">
            <v>0</v>
          </cell>
          <cell r="BI383">
            <v>3284.9841140529529</v>
          </cell>
          <cell r="BJ383">
            <v>25.927262147221413</v>
          </cell>
          <cell r="BK383">
            <v>0</v>
          </cell>
          <cell r="BL383">
            <v>0</v>
          </cell>
          <cell r="BM383">
            <v>9138.6242489388678</v>
          </cell>
          <cell r="BN383">
            <v>72.128052477812687</v>
          </cell>
          <cell r="BO383">
            <v>0</v>
          </cell>
          <cell r="BP383">
            <v>0</v>
          </cell>
          <cell r="BY383">
            <v>1445</v>
          </cell>
          <cell r="CF383">
            <v>19.184842621685689</v>
          </cell>
          <cell r="CG383">
            <v>2142.25</v>
          </cell>
          <cell r="CJ383">
            <v>0</v>
          </cell>
          <cell r="CK383">
            <v>0</v>
          </cell>
          <cell r="CL383">
            <v>0</v>
          </cell>
          <cell r="CM383">
            <v>0</v>
          </cell>
          <cell r="CN383">
            <v>0</v>
          </cell>
          <cell r="CO383">
            <v>0</v>
          </cell>
          <cell r="CX383">
            <v>0</v>
          </cell>
          <cell r="CY383">
            <v>0</v>
          </cell>
          <cell r="DB383">
            <v>0</v>
          </cell>
          <cell r="DC383">
            <v>0</v>
          </cell>
          <cell r="DJ383" t="str">
            <v>НКРКП</v>
          </cell>
          <cell r="DL383">
            <v>40942</v>
          </cell>
          <cell r="DM383">
            <v>28</v>
          </cell>
          <cell r="DT383">
            <v>795.29</v>
          </cell>
        </row>
        <row r="384">
          <cell r="W384">
            <v>286.87</v>
          </cell>
          <cell r="AF384">
            <v>39926</v>
          </cell>
          <cell r="AG384">
            <v>348</v>
          </cell>
          <cell r="AH384">
            <v>265.6190023940959</v>
          </cell>
          <cell r="AM384">
            <v>2486.8000000000002</v>
          </cell>
          <cell r="AO384">
            <v>713388.31600000011</v>
          </cell>
          <cell r="AQ384">
            <v>660541.33515363769</v>
          </cell>
          <cell r="AU384">
            <v>0</v>
          </cell>
          <cell r="AW384">
            <v>0</v>
          </cell>
          <cell r="AY384">
            <v>278054.29209307302</v>
          </cell>
          <cell r="AZ384">
            <v>111.81208464415032</v>
          </cell>
          <cell r="BA384">
            <v>71994.633790388005</v>
          </cell>
          <cell r="BB384">
            <v>28.950713282285669</v>
          </cell>
          <cell r="BC384">
            <v>0</v>
          </cell>
          <cell r="BD384">
            <v>0</v>
          </cell>
          <cell r="BG384">
            <v>0</v>
          </cell>
          <cell r="BH384">
            <v>0</v>
          </cell>
          <cell r="BI384">
            <v>69386.965105557872</v>
          </cell>
          <cell r="BJ384">
            <v>27.902109178686612</v>
          </cell>
          <cell r="BK384">
            <v>0</v>
          </cell>
          <cell r="BL384">
            <v>0</v>
          </cell>
          <cell r="BM384">
            <v>174400.1288261016</v>
          </cell>
          <cell r="BN384">
            <v>70.130339724184324</v>
          </cell>
          <cell r="BO384">
            <v>0</v>
          </cell>
          <cell r="BP384">
            <v>0</v>
          </cell>
          <cell r="BY384">
            <v>1445</v>
          </cell>
          <cell r="CF384">
            <v>382.29980214083622</v>
          </cell>
          <cell r="CG384">
            <v>727.32</v>
          </cell>
          <cell r="CJ384">
            <v>0</v>
          </cell>
          <cell r="CK384">
            <v>0</v>
          </cell>
          <cell r="CL384">
            <v>0</v>
          </cell>
          <cell r="CM384">
            <v>0</v>
          </cell>
          <cell r="CN384">
            <v>0</v>
          </cell>
          <cell r="CO384">
            <v>0</v>
          </cell>
          <cell r="CX384">
            <v>0</v>
          </cell>
          <cell r="CY384">
            <v>0</v>
          </cell>
          <cell r="DB384">
            <v>0</v>
          </cell>
          <cell r="DC384">
            <v>0</v>
          </cell>
          <cell r="DJ384" t="str">
            <v>НКРЕ</v>
          </cell>
          <cell r="DL384">
            <v>40526</v>
          </cell>
          <cell r="DM384">
            <v>1854</v>
          </cell>
          <cell r="DO384" t="str">
            <v>Тариф на теплову енергію</v>
          </cell>
          <cell r="DT384">
            <v>315.56</v>
          </cell>
        </row>
        <row r="385">
          <cell r="W385">
            <v>515.54999999999995</v>
          </cell>
          <cell r="AF385">
            <v>39926</v>
          </cell>
          <cell r="AG385">
            <v>349</v>
          </cell>
          <cell r="AH385">
            <v>477.3653427638738</v>
          </cell>
          <cell r="AM385">
            <v>83</v>
          </cell>
          <cell r="AO385">
            <v>42790.649999999994</v>
          </cell>
          <cell r="AQ385">
            <v>39621.323449401527</v>
          </cell>
          <cell r="AU385">
            <v>0</v>
          </cell>
          <cell r="AW385">
            <v>0</v>
          </cell>
          <cell r="AY385">
            <v>26923.397914944053</v>
          </cell>
          <cell r="AZ385">
            <v>324.37828813185604</v>
          </cell>
          <cell r="BA385">
            <v>2648.7344688826415</v>
          </cell>
          <cell r="BB385">
            <v>31.912463480513754</v>
          </cell>
          <cell r="BC385">
            <v>0</v>
          </cell>
          <cell r="BD385">
            <v>0</v>
          </cell>
          <cell r="BG385">
            <v>0</v>
          </cell>
          <cell r="BH385">
            <v>0</v>
          </cell>
          <cell r="BI385">
            <v>2151.6553318824808</v>
          </cell>
          <cell r="BJ385">
            <v>25.923558215451575</v>
          </cell>
          <cell r="BK385">
            <v>0</v>
          </cell>
          <cell r="BL385">
            <v>0</v>
          </cell>
          <cell r="BM385">
            <v>5986.6283556584531</v>
          </cell>
          <cell r="BN385">
            <v>72.128052477812687</v>
          </cell>
          <cell r="BO385">
            <v>0</v>
          </cell>
          <cell r="BP385">
            <v>0</v>
          </cell>
          <cell r="BY385">
            <v>1445</v>
          </cell>
          <cell r="CF385">
            <v>12.56781324072543</v>
          </cell>
          <cell r="CG385">
            <v>2142.25</v>
          </cell>
          <cell r="CJ385">
            <v>0</v>
          </cell>
          <cell r="CK385">
            <v>0</v>
          </cell>
          <cell r="CL385">
            <v>0</v>
          </cell>
          <cell r="CM385">
            <v>0</v>
          </cell>
          <cell r="CN385">
            <v>0</v>
          </cell>
          <cell r="CO385">
            <v>0</v>
          </cell>
          <cell r="CX385">
            <v>0</v>
          </cell>
          <cell r="CY385">
            <v>0</v>
          </cell>
          <cell r="DB385">
            <v>0</v>
          </cell>
          <cell r="DC385">
            <v>0</v>
          </cell>
          <cell r="DJ385" t="str">
            <v>НКРКП</v>
          </cell>
          <cell r="DL385">
            <v>40942</v>
          </cell>
          <cell r="DM385">
            <v>28</v>
          </cell>
          <cell r="DT385">
            <v>795.29</v>
          </cell>
        </row>
        <row r="386">
          <cell r="W386">
            <v>515.54999999999995</v>
          </cell>
          <cell r="AF386">
            <v>39926</v>
          </cell>
          <cell r="AG386">
            <v>349</v>
          </cell>
          <cell r="AH386">
            <v>477.36688972941516</v>
          </cell>
          <cell r="AM386">
            <v>92.5</v>
          </cell>
          <cell r="AO386">
            <v>47688.374999999993</v>
          </cell>
          <cell r="AQ386">
            <v>44156.437299970901</v>
          </cell>
          <cell r="AU386">
            <v>0</v>
          </cell>
          <cell r="AW386">
            <v>0</v>
          </cell>
          <cell r="AY386">
            <v>30004.991652196688</v>
          </cell>
          <cell r="AZ386">
            <v>324.3782881318561</v>
          </cell>
          <cell r="BA386">
            <v>2951.9028719475223</v>
          </cell>
          <cell r="BB386">
            <v>31.912463480513754</v>
          </cell>
          <cell r="BC386">
            <v>0</v>
          </cell>
          <cell r="BD386">
            <v>0</v>
          </cell>
          <cell r="BG386">
            <v>0</v>
          </cell>
          <cell r="BH386">
            <v>0</v>
          </cell>
          <cell r="BI386">
            <v>2398.2717486179808</v>
          </cell>
          <cell r="BJ386">
            <v>25.927262147221416</v>
          </cell>
          <cell r="BK386">
            <v>0</v>
          </cell>
          <cell r="BL386">
            <v>0</v>
          </cell>
          <cell r="BM386">
            <v>6671.8448541976732</v>
          </cell>
          <cell r="BN386">
            <v>72.128052477812687</v>
          </cell>
          <cell r="BO386">
            <v>0</v>
          </cell>
          <cell r="BP386">
            <v>0</v>
          </cell>
          <cell r="BY386">
            <v>1445</v>
          </cell>
          <cell r="CF386">
            <v>14.006297888760269</v>
          </cell>
          <cell r="CG386">
            <v>2142.25</v>
          </cell>
          <cell r="CJ386">
            <v>0</v>
          </cell>
          <cell r="CK386">
            <v>0</v>
          </cell>
          <cell r="CL386">
            <v>0</v>
          </cell>
          <cell r="CM386">
            <v>0</v>
          </cell>
          <cell r="CN386">
            <v>0</v>
          </cell>
          <cell r="CO386">
            <v>0</v>
          </cell>
          <cell r="CX386">
            <v>0</v>
          </cell>
          <cell r="CY386">
            <v>0</v>
          </cell>
          <cell r="DB386">
            <v>0</v>
          </cell>
          <cell r="DC386">
            <v>0</v>
          </cell>
          <cell r="DJ386" t="str">
            <v>НКРКП</v>
          </cell>
          <cell r="DL386">
            <v>40942</v>
          </cell>
          <cell r="DM386">
            <v>28</v>
          </cell>
          <cell r="DT386">
            <v>795.29</v>
          </cell>
        </row>
        <row r="387">
          <cell r="W387">
            <v>278.89999999999998</v>
          </cell>
          <cell r="AF387">
            <v>39926</v>
          </cell>
          <cell r="AG387">
            <v>348</v>
          </cell>
          <cell r="AH387">
            <v>265.61900239409601</v>
          </cell>
          <cell r="AM387">
            <v>7135.7</v>
          </cell>
          <cell r="AO387">
            <v>1990146.7299999997</v>
          </cell>
          <cell r="AQ387">
            <v>1895377.5153835509</v>
          </cell>
          <cell r="AU387">
            <v>0</v>
          </cell>
          <cell r="AW387">
            <v>0</v>
          </cell>
          <cell r="AY387">
            <v>797857.49239526328</v>
          </cell>
          <cell r="AZ387">
            <v>111.8120846441503</v>
          </cell>
          <cell r="BA387">
            <v>206583.60476840584</v>
          </cell>
          <cell r="BB387">
            <v>28.950713282285669</v>
          </cell>
          <cell r="BC387">
            <v>0</v>
          </cell>
          <cell r="BD387">
            <v>0</v>
          </cell>
          <cell r="BG387">
            <v>0</v>
          </cell>
          <cell r="BH387">
            <v>0</v>
          </cell>
          <cell r="BI387">
            <v>199101.08046635403</v>
          </cell>
          <cell r="BJ387">
            <v>27.902109178686608</v>
          </cell>
          <cell r="BK387">
            <v>0</v>
          </cell>
          <cell r="BL387">
            <v>0</v>
          </cell>
          <cell r="BM387">
            <v>500429.06516986206</v>
          </cell>
          <cell r="BN387">
            <v>70.130339724184324</v>
          </cell>
          <cell r="BO387">
            <v>0</v>
          </cell>
          <cell r="BP387">
            <v>0</v>
          </cell>
          <cell r="BY387">
            <v>1445</v>
          </cell>
          <cell r="CF387">
            <v>1096.9827481648563</v>
          </cell>
          <cell r="CG387">
            <v>727.32</v>
          </cell>
          <cell r="CJ387">
            <v>0</v>
          </cell>
          <cell r="CK387">
            <v>0</v>
          </cell>
          <cell r="CL387">
            <v>0</v>
          </cell>
          <cell r="CM387">
            <v>0</v>
          </cell>
          <cell r="CN387">
            <v>0</v>
          </cell>
          <cell r="CO387">
            <v>0</v>
          </cell>
          <cell r="CX387">
            <v>0</v>
          </cell>
          <cell r="CY387">
            <v>0</v>
          </cell>
          <cell r="DB387">
            <v>0</v>
          </cell>
          <cell r="DC387">
            <v>0</v>
          </cell>
          <cell r="DJ387" t="str">
            <v>НКРЕ</v>
          </cell>
          <cell r="DL387">
            <v>40526</v>
          </cell>
          <cell r="DM387">
            <v>1854</v>
          </cell>
          <cell r="DO387" t="str">
            <v>Тариф на теплову енергію</v>
          </cell>
          <cell r="DT387">
            <v>306.79000000000002</v>
          </cell>
        </row>
        <row r="388">
          <cell r="W388">
            <v>501.22500000000002</v>
          </cell>
          <cell r="AF388">
            <v>39926</v>
          </cell>
          <cell r="AG388">
            <v>349</v>
          </cell>
          <cell r="AH388">
            <v>477.3653427638738</v>
          </cell>
          <cell r="AM388">
            <v>1740.5</v>
          </cell>
          <cell r="AO388">
            <v>872382.11250000005</v>
          </cell>
          <cell r="AQ388">
            <v>830854.37908052234</v>
          </cell>
          <cell r="AU388">
            <v>0</v>
          </cell>
          <cell r="AW388">
            <v>0</v>
          </cell>
          <cell r="AY388">
            <v>564580.41049349552</v>
          </cell>
          <cell r="AZ388">
            <v>324.3782881318561</v>
          </cell>
          <cell r="BA388">
            <v>55543.642687834188</v>
          </cell>
          <cell r="BB388">
            <v>31.912463480513754</v>
          </cell>
          <cell r="BC388">
            <v>0</v>
          </cell>
          <cell r="BD388">
            <v>0</v>
          </cell>
          <cell r="BG388">
            <v>0</v>
          </cell>
          <cell r="BH388">
            <v>0</v>
          </cell>
          <cell r="BI388">
            <v>45119.953073993463</v>
          </cell>
          <cell r="BJ388">
            <v>25.923558215451575</v>
          </cell>
          <cell r="BK388">
            <v>0</v>
          </cell>
          <cell r="BL388">
            <v>0</v>
          </cell>
          <cell r="BM388">
            <v>125538.87533763298</v>
          </cell>
          <cell r="BN388">
            <v>72.128052477812687</v>
          </cell>
          <cell r="BO388">
            <v>0</v>
          </cell>
          <cell r="BP388">
            <v>0</v>
          </cell>
          <cell r="BY388">
            <v>1445</v>
          </cell>
          <cell r="CF388">
            <v>263.54552946364595</v>
          </cell>
          <cell r="CG388">
            <v>2142.25</v>
          </cell>
          <cell r="CJ388">
            <v>0</v>
          </cell>
          <cell r="CK388">
            <v>0</v>
          </cell>
          <cell r="CL388">
            <v>0</v>
          </cell>
          <cell r="CM388">
            <v>0</v>
          </cell>
          <cell r="CN388">
            <v>0</v>
          </cell>
          <cell r="CO388">
            <v>0</v>
          </cell>
          <cell r="CX388">
            <v>0</v>
          </cell>
          <cell r="CY388">
            <v>0</v>
          </cell>
          <cell r="DB388">
            <v>0</v>
          </cell>
          <cell r="DC388">
            <v>0</v>
          </cell>
          <cell r="DJ388" t="str">
            <v>НКРКП</v>
          </cell>
          <cell r="DL388">
            <v>40942</v>
          </cell>
          <cell r="DM388">
            <v>28</v>
          </cell>
          <cell r="DT388">
            <v>780.97</v>
          </cell>
        </row>
        <row r="389">
          <cell r="W389">
            <v>501.22500000000002</v>
          </cell>
          <cell r="AF389">
            <v>39926</v>
          </cell>
          <cell r="AG389">
            <v>349</v>
          </cell>
          <cell r="AH389">
            <v>477.36688972941516</v>
          </cell>
          <cell r="AM389">
            <v>80.599999999999994</v>
          </cell>
          <cell r="AO389">
            <v>40398.735000000001</v>
          </cell>
          <cell r="AQ389">
            <v>38475.77131219086</v>
          </cell>
          <cell r="AU389">
            <v>0</v>
          </cell>
          <cell r="AW389">
            <v>0</v>
          </cell>
          <cell r="AY389">
            <v>26144.890023427597</v>
          </cell>
          <cell r="AZ389">
            <v>324.37828813185604</v>
          </cell>
          <cell r="BA389">
            <v>2572.1445565294089</v>
          </cell>
          <cell r="BB389">
            <v>31.912463480513761</v>
          </cell>
          <cell r="BC389">
            <v>0</v>
          </cell>
          <cell r="BD389">
            <v>0</v>
          </cell>
          <cell r="BG389">
            <v>0</v>
          </cell>
          <cell r="BH389">
            <v>0</v>
          </cell>
          <cell r="BI389">
            <v>2089.7373290660457</v>
          </cell>
          <cell r="BJ389">
            <v>25.927262147221413</v>
          </cell>
          <cell r="BK389">
            <v>0</v>
          </cell>
          <cell r="BL389">
            <v>0</v>
          </cell>
          <cell r="BM389">
            <v>5813.5210297117019</v>
          </cell>
          <cell r="BN389">
            <v>72.128052477812687</v>
          </cell>
          <cell r="BO389">
            <v>0</v>
          </cell>
          <cell r="BP389">
            <v>0</v>
          </cell>
          <cell r="BY389">
            <v>1445</v>
          </cell>
          <cell r="CF389">
            <v>12.204406592800838</v>
          </cell>
          <cell r="CG389">
            <v>2142.25</v>
          </cell>
          <cell r="CJ389">
            <v>0</v>
          </cell>
          <cell r="CK389">
            <v>0</v>
          </cell>
          <cell r="CL389">
            <v>0</v>
          </cell>
          <cell r="CM389">
            <v>0</v>
          </cell>
          <cell r="CN389">
            <v>0</v>
          </cell>
          <cell r="CO389">
            <v>0</v>
          </cell>
          <cell r="CX389">
            <v>0</v>
          </cell>
          <cell r="CY389">
            <v>0</v>
          </cell>
          <cell r="DB389">
            <v>0</v>
          </cell>
          <cell r="DC389">
            <v>0</v>
          </cell>
          <cell r="DJ389" t="str">
            <v>НКРКП</v>
          </cell>
          <cell r="DL389">
            <v>40942</v>
          </cell>
          <cell r="DM389">
            <v>28</v>
          </cell>
          <cell r="DT389">
            <v>780.97</v>
          </cell>
        </row>
        <row r="390">
          <cell r="W390">
            <v>178.37500000000003</v>
          </cell>
          <cell r="AF390">
            <v>39926</v>
          </cell>
          <cell r="AG390">
            <v>350</v>
          </cell>
          <cell r="AH390">
            <v>345.29921174147609</v>
          </cell>
          <cell r="AM390">
            <v>21141</v>
          </cell>
          <cell r="AO390">
            <v>3771025.8750000005</v>
          </cell>
          <cell r="AQ390">
            <v>7299970.6354265455</v>
          </cell>
          <cell r="AU390">
            <v>0</v>
          </cell>
          <cell r="AW390">
            <v>0</v>
          </cell>
          <cell r="AY390">
            <v>1999783.1731061118</v>
          </cell>
          <cell r="AZ390">
            <v>94.59264808221522</v>
          </cell>
          <cell r="BA390">
            <v>1601015.2039055333</v>
          </cell>
          <cell r="BB390">
            <v>75.730344066294563</v>
          </cell>
          <cell r="BC390">
            <v>0</v>
          </cell>
          <cell r="BD390">
            <v>0</v>
          </cell>
          <cell r="BG390">
            <v>0</v>
          </cell>
          <cell r="BH390">
            <v>0</v>
          </cell>
          <cell r="BI390">
            <v>626351.30521307851</v>
          </cell>
          <cell r="BJ390">
            <v>29.627326295495884</v>
          </cell>
          <cell r="BK390">
            <v>0</v>
          </cell>
          <cell r="BL390">
            <v>0</v>
          </cell>
          <cell r="BM390">
            <v>2350942.0454920009</v>
          </cell>
          <cell r="BN390">
            <v>111.20297268303301</v>
          </cell>
          <cell r="BO390">
            <v>0</v>
          </cell>
          <cell r="BP390">
            <v>0</v>
          </cell>
          <cell r="BY390">
            <v>1524</v>
          </cell>
          <cell r="CF390">
            <v>2749.5231440165426</v>
          </cell>
          <cell r="CG390">
            <v>727.32</v>
          </cell>
          <cell r="CJ390">
            <v>0</v>
          </cell>
          <cell r="CK390">
            <v>0</v>
          </cell>
          <cell r="CL390">
            <v>0</v>
          </cell>
          <cell r="CM390">
            <v>0</v>
          </cell>
          <cell r="CN390">
            <v>0</v>
          </cell>
          <cell r="CO390">
            <v>0</v>
          </cell>
          <cell r="CX390">
            <v>0</v>
          </cell>
          <cell r="CY390">
            <v>0</v>
          </cell>
          <cell r="DB390">
            <v>0</v>
          </cell>
          <cell r="DC390">
            <v>0</v>
          </cell>
          <cell r="DJ390" t="str">
            <v>НКРЕ</v>
          </cell>
          <cell r="DL390">
            <v>40526</v>
          </cell>
          <cell r="DM390">
            <v>1854</v>
          </cell>
          <cell r="DO390" t="str">
            <v>Тариф на теплову енергію</v>
          </cell>
          <cell r="DT390">
            <v>379.83</v>
          </cell>
        </row>
        <row r="391">
          <cell r="W391">
            <v>964.49166666666679</v>
          </cell>
          <cell r="AF391">
            <v>39926</v>
          </cell>
          <cell r="AG391">
            <v>351</v>
          </cell>
          <cell r="AH391">
            <v>513.22450607902738</v>
          </cell>
          <cell r="AM391">
            <v>8039</v>
          </cell>
          <cell r="AO391">
            <v>7753548.5083333347</v>
          </cell>
          <cell r="AQ391">
            <v>4125811.8043693011</v>
          </cell>
          <cell r="AU391">
            <v>0</v>
          </cell>
          <cell r="AW391">
            <v>0</v>
          </cell>
          <cell r="AY391">
            <v>2449373.3580309143</v>
          </cell>
          <cell r="AZ391">
            <v>304.6863239247312</v>
          </cell>
          <cell r="BA391">
            <v>285307.53085106384</v>
          </cell>
          <cell r="BB391">
            <v>35.490425531914894</v>
          </cell>
          <cell r="BC391">
            <v>0</v>
          </cell>
          <cell r="BD391">
            <v>0</v>
          </cell>
          <cell r="BG391">
            <v>0</v>
          </cell>
          <cell r="BH391">
            <v>0</v>
          </cell>
          <cell r="BI391">
            <v>225299.69452887538</v>
          </cell>
          <cell r="BJ391">
            <v>28.025835866261399</v>
          </cell>
          <cell r="BK391">
            <v>0</v>
          </cell>
          <cell r="BL391">
            <v>0</v>
          </cell>
          <cell r="BM391">
            <v>893960.62378419458</v>
          </cell>
          <cell r="BN391">
            <v>111.20296352583587</v>
          </cell>
          <cell r="BO391">
            <v>0</v>
          </cell>
          <cell r="BP391">
            <v>0</v>
          </cell>
          <cell r="BY391">
            <v>1524</v>
          </cell>
          <cell r="CF391">
            <v>1143.364853789667</v>
          </cell>
          <cell r="CG391">
            <v>2142.25</v>
          </cell>
          <cell r="CJ391">
            <v>0</v>
          </cell>
          <cell r="CK391">
            <v>0</v>
          </cell>
          <cell r="CL391">
            <v>0</v>
          </cell>
          <cell r="CM391">
            <v>0</v>
          </cell>
          <cell r="CN391">
            <v>0</v>
          </cell>
          <cell r="CO391">
            <v>0</v>
          </cell>
          <cell r="CX391">
            <v>0</v>
          </cell>
          <cell r="CY391">
            <v>0</v>
          </cell>
          <cell r="DB391">
            <v>0</v>
          </cell>
          <cell r="DC391">
            <v>0</v>
          </cell>
          <cell r="DJ391" t="str">
            <v>НКРКП</v>
          </cell>
          <cell r="DL391">
            <v>40942</v>
          </cell>
          <cell r="DM391">
            <v>28</v>
          </cell>
          <cell r="DT391">
            <v>853.5</v>
          </cell>
        </row>
        <row r="392">
          <cell r="W392">
            <v>964.49166666666679</v>
          </cell>
          <cell r="AF392">
            <v>39926</v>
          </cell>
          <cell r="AG392">
            <v>351</v>
          </cell>
          <cell r="AH392">
            <v>513.22442638623329</v>
          </cell>
          <cell r="AM392">
            <v>2723</v>
          </cell>
          <cell r="AO392">
            <v>2626310.8083333336</v>
          </cell>
          <cell r="AQ392">
            <v>1397510.1130497132</v>
          </cell>
          <cell r="AU392">
            <v>0</v>
          </cell>
          <cell r="AW392">
            <v>0</v>
          </cell>
          <cell r="AY392">
            <v>829660.86004704307</v>
          </cell>
          <cell r="AZ392">
            <v>304.6863239247312</v>
          </cell>
          <cell r="BA392">
            <v>96640.467495219884</v>
          </cell>
          <cell r="BB392">
            <v>35.490439770554495</v>
          </cell>
          <cell r="BC392">
            <v>0</v>
          </cell>
          <cell r="BD392">
            <v>0</v>
          </cell>
          <cell r="BG392">
            <v>0</v>
          </cell>
          <cell r="BH392">
            <v>0</v>
          </cell>
          <cell r="BI392">
            <v>76314.287762906315</v>
          </cell>
          <cell r="BJ392">
            <v>28.025812619502869</v>
          </cell>
          <cell r="BK392">
            <v>0</v>
          </cell>
          <cell r="BL392">
            <v>0</v>
          </cell>
          <cell r="BM392">
            <v>302806.19072657742</v>
          </cell>
          <cell r="BN392">
            <v>111.203154875717</v>
          </cell>
          <cell r="BO392">
            <v>0</v>
          </cell>
          <cell r="BP392">
            <v>0</v>
          </cell>
          <cell r="BY392">
            <v>1524</v>
          </cell>
          <cell r="CF392">
            <v>387.28479871492266</v>
          </cell>
          <cell r="CG392">
            <v>2142.25</v>
          </cell>
          <cell r="CJ392">
            <v>0</v>
          </cell>
          <cell r="CK392">
            <v>0</v>
          </cell>
          <cell r="CL392">
            <v>0</v>
          </cell>
          <cell r="CM392">
            <v>0</v>
          </cell>
          <cell r="CN392">
            <v>0</v>
          </cell>
          <cell r="CO392">
            <v>0</v>
          </cell>
          <cell r="CX392">
            <v>0</v>
          </cell>
          <cell r="CY392">
            <v>0</v>
          </cell>
          <cell r="DB392">
            <v>0</v>
          </cell>
          <cell r="DC392">
            <v>0</v>
          </cell>
          <cell r="DJ392" t="str">
            <v>НКРКП</v>
          </cell>
          <cell r="DL392">
            <v>40942</v>
          </cell>
          <cell r="DM392">
            <v>28</v>
          </cell>
          <cell r="DT392">
            <v>964.49</v>
          </cell>
        </row>
        <row r="393">
          <cell r="W393">
            <v>192.64166666666665</v>
          </cell>
          <cell r="AF393">
            <v>39926</v>
          </cell>
          <cell r="AG393">
            <v>350</v>
          </cell>
          <cell r="AH393">
            <v>345.29921174147603</v>
          </cell>
          <cell r="AM393">
            <v>11975</v>
          </cell>
          <cell r="AO393">
            <v>2306883.958333333</v>
          </cell>
          <cell r="AQ393">
            <v>4134958.0606041756</v>
          </cell>
          <cell r="AU393">
            <v>0</v>
          </cell>
          <cell r="AW393">
            <v>0</v>
          </cell>
          <cell r="AY393">
            <v>1132746.960784527</v>
          </cell>
          <cell r="AZ393">
            <v>94.592648082215206</v>
          </cell>
          <cell r="BA393">
            <v>906870.87019387737</v>
          </cell>
          <cell r="BB393">
            <v>75.730344066294563</v>
          </cell>
          <cell r="BC393">
            <v>0</v>
          </cell>
          <cell r="BD393">
            <v>0</v>
          </cell>
          <cell r="BG393">
            <v>0</v>
          </cell>
          <cell r="BH393">
            <v>0</v>
          </cell>
          <cell r="BI393">
            <v>354787.23238856322</v>
          </cell>
          <cell r="BJ393">
            <v>29.627326295495884</v>
          </cell>
          <cell r="BK393">
            <v>0</v>
          </cell>
          <cell r="BL393">
            <v>0</v>
          </cell>
          <cell r="BM393">
            <v>1331655.5978793202</v>
          </cell>
          <cell r="BN393">
            <v>111.202972683033</v>
          </cell>
          <cell r="BO393">
            <v>0</v>
          </cell>
          <cell r="BP393">
            <v>0</v>
          </cell>
          <cell r="BY393">
            <v>1524</v>
          </cell>
          <cell r="CF393">
            <v>1557.4258383992287</v>
          </cell>
          <cell r="CG393">
            <v>727.32</v>
          </cell>
          <cell r="CJ393">
            <v>0</v>
          </cell>
          <cell r="CK393">
            <v>0</v>
          </cell>
          <cell r="CL393">
            <v>0</v>
          </cell>
          <cell r="CM393">
            <v>0</v>
          </cell>
          <cell r="CN393">
            <v>0</v>
          </cell>
          <cell r="CO393">
            <v>0</v>
          </cell>
          <cell r="CX393">
            <v>0</v>
          </cell>
          <cell r="CY393">
            <v>0</v>
          </cell>
          <cell r="DB393">
            <v>0</v>
          </cell>
          <cell r="DC393">
            <v>0</v>
          </cell>
          <cell r="DJ393" t="str">
            <v>НКРЕ</v>
          </cell>
          <cell r="DL393">
            <v>40526</v>
          </cell>
          <cell r="DM393">
            <v>1854</v>
          </cell>
          <cell r="DO393" t="str">
            <v>Тариф на теплову енергію</v>
          </cell>
          <cell r="DT393">
            <v>240.8</v>
          </cell>
        </row>
        <row r="394">
          <cell r="W394">
            <v>934.41666666666663</v>
          </cell>
          <cell r="AF394">
            <v>39926</v>
          </cell>
          <cell r="AG394">
            <v>351</v>
          </cell>
          <cell r="AH394">
            <v>513.22450607902738</v>
          </cell>
          <cell r="AM394">
            <v>2652</v>
          </cell>
          <cell r="AO394">
            <v>2478073</v>
          </cell>
          <cell r="AQ394">
            <v>1361071.3901215806</v>
          </cell>
          <cell r="AU394">
            <v>0</v>
          </cell>
          <cell r="AW394">
            <v>0</v>
          </cell>
          <cell r="AY394">
            <v>808028.13104838715</v>
          </cell>
          <cell r="AZ394">
            <v>304.6863239247312</v>
          </cell>
          <cell r="BA394">
            <v>94120.608510638296</v>
          </cell>
          <cell r="BB394">
            <v>35.490425531914894</v>
          </cell>
          <cell r="BC394">
            <v>0</v>
          </cell>
          <cell r="BD394">
            <v>0</v>
          </cell>
          <cell r="BG394">
            <v>0</v>
          </cell>
          <cell r="BH394">
            <v>0</v>
          </cell>
          <cell r="BI394">
            <v>74324.516717325227</v>
          </cell>
          <cell r="BJ394">
            <v>28.025835866261399</v>
          </cell>
          <cell r="BK394">
            <v>0</v>
          </cell>
          <cell r="BL394">
            <v>0</v>
          </cell>
          <cell r="BM394">
            <v>294910.25927051675</v>
          </cell>
          <cell r="BN394">
            <v>111.20296352583588</v>
          </cell>
          <cell r="BO394">
            <v>0</v>
          </cell>
          <cell r="BP394">
            <v>0</v>
          </cell>
          <cell r="BY394">
            <v>1524</v>
          </cell>
          <cell r="CF394">
            <v>377.1866640440598</v>
          </cell>
          <cell r="CG394">
            <v>2142.25</v>
          </cell>
          <cell r="CJ394">
            <v>0</v>
          </cell>
          <cell r="CK394">
            <v>0</v>
          </cell>
          <cell r="CL394">
            <v>0</v>
          </cell>
          <cell r="CM394">
            <v>0</v>
          </cell>
          <cell r="CN394">
            <v>0</v>
          </cell>
          <cell r="CO394">
            <v>0</v>
          </cell>
          <cell r="CX394">
            <v>0</v>
          </cell>
          <cell r="CY394">
            <v>0</v>
          </cell>
          <cell r="DB394">
            <v>0</v>
          </cell>
          <cell r="DC394">
            <v>0</v>
          </cell>
          <cell r="DJ394" t="str">
            <v>НКРКП</v>
          </cell>
          <cell r="DL394">
            <v>40942</v>
          </cell>
          <cell r="DM394">
            <v>28</v>
          </cell>
          <cell r="DT394">
            <v>999.9</v>
          </cell>
        </row>
        <row r="395">
          <cell r="W395">
            <v>934.41666666666663</v>
          </cell>
          <cell r="AF395">
            <v>39926</v>
          </cell>
          <cell r="AG395">
            <v>351</v>
          </cell>
          <cell r="AH395">
            <v>513.22442638623329</v>
          </cell>
          <cell r="AM395">
            <v>28</v>
          </cell>
          <cell r="AO395">
            <v>26163.666666666664</v>
          </cell>
          <cell r="AQ395">
            <v>14370.283938814533</v>
          </cell>
          <cell r="AU395">
            <v>0</v>
          </cell>
          <cell r="AW395">
            <v>0</v>
          </cell>
          <cell r="AY395">
            <v>8531.2170698924747</v>
          </cell>
          <cell r="AZ395">
            <v>304.68632392473125</v>
          </cell>
          <cell r="BA395">
            <v>993.73231357552595</v>
          </cell>
          <cell r="BB395">
            <v>35.490439770554495</v>
          </cell>
          <cell r="BC395">
            <v>0</v>
          </cell>
          <cell r="BD395">
            <v>0</v>
          </cell>
          <cell r="BG395">
            <v>0</v>
          </cell>
          <cell r="BH395">
            <v>0</v>
          </cell>
          <cell r="BI395">
            <v>784.72275334608048</v>
          </cell>
          <cell r="BJ395">
            <v>28.025812619502876</v>
          </cell>
          <cell r="BK395">
            <v>0</v>
          </cell>
          <cell r="BL395">
            <v>0</v>
          </cell>
          <cell r="BM395">
            <v>3113.688336520077</v>
          </cell>
          <cell r="BN395">
            <v>111.20315487571703</v>
          </cell>
          <cell r="BO395">
            <v>0</v>
          </cell>
          <cell r="BP395">
            <v>0</v>
          </cell>
          <cell r="BY395">
            <v>1524</v>
          </cell>
          <cell r="CF395">
            <v>3.9823629687909787</v>
          </cell>
          <cell r="CG395">
            <v>2142.25</v>
          </cell>
          <cell r="CJ395">
            <v>0</v>
          </cell>
          <cell r="CK395">
            <v>0</v>
          </cell>
          <cell r="CL395">
            <v>0</v>
          </cell>
          <cell r="CM395">
            <v>0</v>
          </cell>
          <cell r="CN395">
            <v>0</v>
          </cell>
          <cell r="CO395">
            <v>0</v>
          </cell>
          <cell r="CX395">
            <v>0</v>
          </cell>
          <cell r="CY395">
            <v>0</v>
          </cell>
          <cell r="DB395">
            <v>0</v>
          </cell>
          <cell r="DC395">
            <v>0</v>
          </cell>
          <cell r="DJ395" t="str">
            <v>НКРКП</v>
          </cell>
          <cell r="DL395">
            <v>40942</v>
          </cell>
          <cell r="DM395">
            <v>28</v>
          </cell>
          <cell r="DT395">
            <v>999.9</v>
          </cell>
        </row>
        <row r="396">
          <cell r="W396">
            <v>192.64166666666665</v>
          </cell>
          <cell r="AF396">
            <v>39926</v>
          </cell>
          <cell r="AG396">
            <v>350</v>
          </cell>
          <cell r="AH396">
            <v>345.29921174147609</v>
          </cell>
          <cell r="AM396">
            <v>6199</v>
          </cell>
          <cell r="AO396">
            <v>1194185.6916666667</v>
          </cell>
          <cell r="AQ396">
            <v>2140509.8135854104</v>
          </cell>
          <cell r="AU396">
            <v>0</v>
          </cell>
          <cell r="AW396">
            <v>0</v>
          </cell>
          <cell r="AY396">
            <v>586379.82546165213</v>
          </cell>
          <cell r="AZ396">
            <v>94.59264808221522</v>
          </cell>
          <cell r="BA396">
            <v>469452.40286696004</v>
          </cell>
          <cell r="BB396">
            <v>75.730344066294563</v>
          </cell>
          <cell r="BC396">
            <v>0</v>
          </cell>
          <cell r="BD396">
            <v>0</v>
          </cell>
          <cell r="BG396">
            <v>0</v>
          </cell>
          <cell r="BH396">
            <v>0</v>
          </cell>
          <cell r="BI396">
            <v>183659.79570577902</v>
          </cell>
          <cell r="BJ396">
            <v>29.627326295495891</v>
          </cell>
          <cell r="BK396">
            <v>0</v>
          </cell>
          <cell r="BL396">
            <v>0</v>
          </cell>
          <cell r="BM396">
            <v>689347.22766212164</v>
          </cell>
          <cell r="BN396">
            <v>111.20297268303301</v>
          </cell>
          <cell r="BO396">
            <v>0</v>
          </cell>
          <cell r="BP396">
            <v>0</v>
          </cell>
          <cell r="BY396">
            <v>1524</v>
          </cell>
          <cell r="CF396">
            <v>806.2198557191499</v>
          </cell>
          <cell r="CG396">
            <v>727.32</v>
          </cell>
          <cell r="CJ396">
            <v>0</v>
          </cell>
          <cell r="CK396">
            <v>0</v>
          </cell>
          <cell r="CL396">
            <v>0</v>
          </cell>
          <cell r="CM396">
            <v>0</v>
          </cell>
          <cell r="CN396">
            <v>0</v>
          </cell>
          <cell r="CO396">
            <v>0</v>
          </cell>
          <cell r="CX396">
            <v>0</v>
          </cell>
          <cell r="CY396">
            <v>0</v>
          </cell>
          <cell r="DB396">
            <v>0</v>
          </cell>
          <cell r="DC396">
            <v>0</v>
          </cell>
          <cell r="DJ396" t="str">
            <v>НКРЕ</v>
          </cell>
          <cell r="DL396">
            <v>40526</v>
          </cell>
          <cell r="DM396">
            <v>1854</v>
          </cell>
          <cell r="DO396" t="str">
            <v>Тариф на теплову енергію</v>
          </cell>
          <cell r="DT396">
            <v>240.8</v>
          </cell>
        </row>
        <row r="397">
          <cell r="W397">
            <v>934.41666666666663</v>
          </cell>
          <cell r="AF397">
            <v>39926</v>
          </cell>
          <cell r="AG397">
            <v>351</v>
          </cell>
          <cell r="AH397">
            <v>513.22450607902738</v>
          </cell>
          <cell r="AM397">
            <v>1544</v>
          </cell>
          <cell r="AO397">
            <v>1442739.3333333333</v>
          </cell>
          <cell r="AQ397">
            <v>792418.63738601829</v>
          </cell>
          <cell r="AU397">
            <v>0</v>
          </cell>
          <cell r="AW397">
            <v>0</v>
          </cell>
          <cell r="AY397">
            <v>470435.68413978501</v>
          </cell>
          <cell r="AZ397">
            <v>304.6863239247312</v>
          </cell>
          <cell r="BA397">
            <v>54797.2170212766</v>
          </cell>
          <cell r="BB397">
            <v>35.490425531914894</v>
          </cell>
          <cell r="BC397">
            <v>0</v>
          </cell>
          <cell r="BD397">
            <v>0</v>
          </cell>
          <cell r="BG397">
            <v>0</v>
          </cell>
          <cell r="BH397">
            <v>0</v>
          </cell>
          <cell r="BI397">
            <v>43271.890577507605</v>
          </cell>
          <cell r="BJ397">
            <v>28.025835866261403</v>
          </cell>
          <cell r="BK397">
            <v>0</v>
          </cell>
          <cell r="BL397">
            <v>0</v>
          </cell>
          <cell r="BM397">
            <v>171697.3756838906</v>
          </cell>
          <cell r="BN397">
            <v>111.20296352583588</v>
          </cell>
          <cell r="BO397">
            <v>0</v>
          </cell>
          <cell r="BP397">
            <v>0</v>
          </cell>
          <cell r="BY397">
            <v>1524</v>
          </cell>
          <cell r="CF397">
            <v>219.59887227904539</v>
          </cell>
          <cell r="CG397">
            <v>2142.25</v>
          </cell>
          <cell r="CJ397">
            <v>0</v>
          </cell>
          <cell r="CK397">
            <v>0</v>
          </cell>
          <cell r="CL397">
            <v>0</v>
          </cell>
          <cell r="CM397">
            <v>0</v>
          </cell>
          <cell r="CN397">
            <v>0</v>
          </cell>
          <cell r="CO397">
            <v>0</v>
          </cell>
          <cell r="CX397">
            <v>0</v>
          </cell>
          <cell r="CY397">
            <v>0</v>
          </cell>
          <cell r="DB397">
            <v>0</v>
          </cell>
          <cell r="DC397">
            <v>0</v>
          </cell>
          <cell r="DJ397" t="str">
            <v>НКРКП</v>
          </cell>
          <cell r="DL397">
            <v>40942</v>
          </cell>
          <cell r="DM397">
            <v>28</v>
          </cell>
          <cell r="DT397">
            <v>999.9</v>
          </cell>
        </row>
        <row r="398">
          <cell r="W398">
            <v>934.41666666666663</v>
          </cell>
          <cell r="AF398">
            <v>39926</v>
          </cell>
          <cell r="AG398">
            <v>351</v>
          </cell>
          <cell r="AH398">
            <v>513.22442638623329</v>
          </cell>
          <cell r="AM398">
            <v>21</v>
          </cell>
          <cell r="AO398">
            <v>19622.75</v>
          </cell>
          <cell r="AQ398">
            <v>10777.712954110899</v>
          </cell>
          <cell r="AU398">
            <v>0</v>
          </cell>
          <cell r="AW398">
            <v>0</v>
          </cell>
          <cell r="AY398">
            <v>6398.4128024193551</v>
          </cell>
          <cell r="AZ398">
            <v>304.6863239247312</v>
          </cell>
          <cell r="BA398">
            <v>745.29923518164435</v>
          </cell>
          <cell r="BB398">
            <v>35.490439770554495</v>
          </cell>
          <cell r="BC398">
            <v>0</v>
          </cell>
          <cell r="BD398">
            <v>0</v>
          </cell>
          <cell r="BG398">
            <v>0</v>
          </cell>
          <cell r="BH398">
            <v>0</v>
          </cell>
          <cell r="BI398">
            <v>588.54206500956025</v>
          </cell>
          <cell r="BJ398">
            <v>28.025812619502869</v>
          </cell>
          <cell r="BK398">
            <v>0</v>
          </cell>
          <cell r="BL398">
            <v>0</v>
          </cell>
          <cell r="BM398">
            <v>2335.2662523900572</v>
          </cell>
          <cell r="BN398">
            <v>111.203154875717</v>
          </cell>
          <cell r="BO398">
            <v>0</v>
          </cell>
          <cell r="BP398">
            <v>0</v>
          </cell>
          <cell r="BY398">
            <v>1524</v>
          </cell>
          <cell r="CF398">
            <v>2.9867722265932337</v>
          </cell>
          <cell r="CG398">
            <v>2142.25</v>
          </cell>
          <cell r="CJ398">
            <v>0</v>
          </cell>
          <cell r="CK398">
            <v>0</v>
          </cell>
          <cell r="CL398">
            <v>0</v>
          </cell>
          <cell r="CM398">
            <v>0</v>
          </cell>
          <cell r="CN398">
            <v>0</v>
          </cell>
          <cell r="CO398">
            <v>0</v>
          </cell>
          <cell r="CX398">
            <v>0</v>
          </cell>
          <cell r="CY398">
            <v>0</v>
          </cell>
          <cell r="DB398">
            <v>0</v>
          </cell>
          <cell r="DC398">
            <v>0</v>
          </cell>
          <cell r="DJ398" t="str">
            <v>НКРКП</v>
          </cell>
          <cell r="DL398">
            <v>40942</v>
          </cell>
          <cell r="DM398">
            <v>28</v>
          </cell>
          <cell r="DT398">
            <v>999.9</v>
          </cell>
        </row>
        <row r="399">
          <cell r="W399">
            <v>192.64166666666665</v>
          </cell>
          <cell r="AF399">
            <v>39926</v>
          </cell>
          <cell r="AG399">
            <v>350</v>
          </cell>
          <cell r="AH399">
            <v>345.29921174147603</v>
          </cell>
          <cell r="AM399">
            <v>889</v>
          </cell>
          <cell r="AO399">
            <v>171258.44166666665</v>
          </cell>
          <cell r="AQ399">
            <v>306970.9992381722</v>
          </cell>
          <cell r="AU399">
            <v>0</v>
          </cell>
          <cell r="AW399">
            <v>0</v>
          </cell>
          <cell r="AY399">
            <v>84092.864145089319</v>
          </cell>
          <cell r="AZ399">
            <v>94.592648082215206</v>
          </cell>
          <cell r="BA399">
            <v>67324.275874935862</v>
          </cell>
          <cell r="BB399">
            <v>75.730344066294563</v>
          </cell>
          <cell r="BC399">
            <v>0</v>
          </cell>
          <cell r="BD399">
            <v>0</v>
          </cell>
          <cell r="BG399">
            <v>0</v>
          </cell>
          <cell r="BH399">
            <v>0</v>
          </cell>
          <cell r="BI399">
            <v>26338.693076695843</v>
          </cell>
          <cell r="BJ399">
            <v>29.627326295495887</v>
          </cell>
          <cell r="BK399">
            <v>0</v>
          </cell>
          <cell r="BL399">
            <v>0</v>
          </cell>
          <cell r="BM399">
            <v>98859.442715216341</v>
          </cell>
          <cell r="BN399">
            <v>111.20297268303301</v>
          </cell>
          <cell r="BO399">
            <v>0</v>
          </cell>
          <cell r="BP399">
            <v>0</v>
          </cell>
          <cell r="BY399">
            <v>1524</v>
          </cell>
          <cell r="CF399">
            <v>115.62017288826007</v>
          </cell>
          <cell r="CG399">
            <v>727.32</v>
          </cell>
          <cell r="CJ399">
            <v>0</v>
          </cell>
          <cell r="CK399">
            <v>0</v>
          </cell>
          <cell r="CL399">
            <v>0</v>
          </cell>
          <cell r="CM399">
            <v>0</v>
          </cell>
          <cell r="CN399">
            <v>0</v>
          </cell>
          <cell r="CO399">
            <v>0</v>
          </cell>
          <cell r="CX399">
            <v>0</v>
          </cell>
          <cell r="CY399">
            <v>0</v>
          </cell>
          <cell r="DB399">
            <v>0</v>
          </cell>
          <cell r="DC399">
            <v>0</v>
          </cell>
          <cell r="DJ399" t="str">
            <v>НКРЕ</v>
          </cell>
          <cell r="DL399">
            <v>40526</v>
          </cell>
          <cell r="DM399">
            <v>1854</v>
          </cell>
          <cell r="DO399" t="str">
            <v>Тариф на теплову енергію</v>
          </cell>
          <cell r="DT399">
            <v>240.8</v>
          </cell>
        </row>
        <row r="400">
          <cell r="W400">
            <v>934.41666666666663</v>
          </cell>
          <cell r="AF400">
            <v>39926</v>
          </cell>
          <cell r="AG400">
            <v>351</v>
          </cell>
          <cell r="AH400">
            <v>513.22450607902738</v>
          </cell>
          <cell r="AM400">
            <v>1157</v>
          </cell>
          <cell r="AO400">
            <v>1081120.0833333333</v>
          </cell>
          <cell r="AQ400">
            <v>593800.7535334347</v>
          </cell>
          <cell r="AU400">
            <v>0</v>
          </cell>
          <cell r="AW400">
            <v>0</v>
          </cell>
          <cell r="AY400">
            <v>352522.07678091398</v>
          </cell>
          <cell r="AZ400">
            <v>304.6863239247312</v>
          </cell>
          <cell r="BA400">
            <v>41062.422340425532</v>
          </cell>
          <cell r="BB400">
            <v>35.490425531914894</v>
          </cell>
          <cell r="BC400">
            <v>0</v>
          </cell>
          <cell r="BD400">
            <v>0</v>
          </cell>
          <cell r="BG400">
            <v>0</v>
          </cell>
          <cell r="BH400">
            <v>0</v>
          </cell>
          <cell r="BI400">
            <v>32425.892097264441</v>
          </cell>
          <cell r="BJ400">
            <v>28.025835866261399</v>
          </cell>
          <cell r="BK400">
            <v>0</v>
          </cell>
          <cell r="BL400">
            <v>0</v>
          </cell>
          <cell r="BM400">
            <v>128661.82879939211</v>
          </cell>
          <cell r="BN400">
            <v>111.20296352583588</v>
          </cell>
          <cell r="BO400">
            <v>0</v>
          </cell>
          <cell r="BP400">
            <v>0</v>
          </cell>
          <cell r="BY400">
            <v>1524</v>
          </cell>
          <cell r="CF400">
            <v>164.55692696039864</v>
          </cell>
          <cell r="CG400">
            <v>2142.25</v>
          </cell>
          <cell r="CJ400">
            <v>0</v>
          </cell>
          <cell r="CK400">
            <v>0</v>
          </cell>
          <cell r="CL400">
            <v>0</v>
          </cell>
          <cell r="CM400">
            <v>0</v>
          </cell>
          <cell r="CN400">
            <v>0</v>
          </cell>
          <cell r="CO400">
            <v>0</v>
          </cell>
          <cell r="CX400">
            <v>0</v>
          </cell>
          <cell r="CY400">
            <v>0</v>
          </cell>
          <cell r="DB400">
            <v>0</v>
          </cell>
          <cell r="DC400">
            <v>0</v>
          </cell>
          <cell r="DJ400" t="str">
            <v>НКРКП</v>
          </cell>
          <cell r="DL400">
            <v>40942</v>
          </cell>
          <cell r="DM400">
            <v>28</v>
          </cell>
          <cell r="DT400">
            <v>999.9</v>
          </cell>
        </row>
        <row r="401">
          <cell r="W401">
            <v>934.41666666666663</v>
          </cell>
          <cell r="AF401">
            <v>39926</v>
          </cell>
          <cell r="AG401">
            <v>351</v>
          </cell>
          <cell r="AH401">
            <v>513.22442638623329</v>
          </cell>
          <cell r="AM401">
            <v>61</v>
          </cell>
          <cell r="AO401">
            <v>56999.416666666664</v>
          </cell>
          <cell r="AQ401">
            <v>31306.690009560232</v>
          </cell>
          <cell r="AU401">
            <v>0</v>
          </cell>
          <cell r="AW401">
            <v>0</v>
          </cell>
          <cell r="AY401">
            <v>18585.865759408603</v>
          </cell>
          <cell r="AZ401">
            <v>304.6863239247312</v>
          </cell>
          <cell r="BA401">
            <v>2164.9168260038241</v>
          </cell>
          <cell r="BB401">
            <v>35.490439770554495</v>
          </cell>
          <cell r="BC401">
            <v>0</v>
          </cell>
          <cell r="BD401">
            <v>0</v>
          </cell>
          <cell r="BG401">
            <v>0</v>
          </cell>
          <cell r="BH401">
            <v>0</v>
          </cell>
          <cell r="BI401">
            <v>1709.574569789675</v>
          </cell>
          <cell r="BJ401">
            <v>28.025812619502869</v>
          </cell>
          <cell r="BK401">
            <v>0</v>
          </cell>
          <cell r="BL401">
            <v>0</v>
          </cell>
          <cell r="BM401">
            <v>6783.3924474187379</v>
          </cell>
          <cell r="BN401">
            <v>111.20315487571702</v>
          </cell>
          <cell r="BO401">
            <v>0</v>
          </cell>
          <cell r="BP401">
            <v>0</v>
          </cell>
          <cell r="BY401">
            <v>1524</v>
          </cell>
          <cell r="CF401">
            <v>8.6758621820089168</v>
          </cell>
          <cell r="CG401">
            <v>2142.25</v>
          </cell>
          <cell r="CJ401">
            <v>0</v>
          </cell>
          <cell r="CK401">
            <v>0</v>
          </cell>
          <cell r="CL401">
            <v>0</v>
          </cell>
          <cell r="CM401">
            <v>0</v>
          </cell>
          <cell r="CN401">
            <v>0</v>
          </cell>
          <cell r="CO401">
            <v>0</v>
          </cell>
          <cell r="CX401">
            <v>0</v>
          </cell>
          <cell r="CY401">
            <v>0</v>
          </cell>
          <cell r="DB401">
            <v>0</v>
          </cell>
          <cell r="DC401">
            <v>0</v>
          </cell>
          <cell r="DJ401" t="str">
            <v>НКРКП</v>
          </cell>
          <cell r="DL401">
            <v>40942</v>
          </cell>
          <cell r="DM401">
            <v>28</v>
          </cell>
          <cell r="DT401">
            <v>999.9</v>
          </cell>
        </row>
        <row r="402">
          <cell r="W402">
            <v>192.64166666666665</v>
          </cell>
          <cell r="AF402">
            <v>39926</v>
          </cell>
          <cell r="AG402">
            <v>350</v>
          </cell>
          <cell r="AH402">
            <v>345.29921174147609</v>
          </cell>
          <cell r="AM402">
            <v>15837</v>
          </cell>
          <cell r="AO402">
            <v>3050866.0749999997</v>
          </cell>
          <cell r="AQ402">
            <v>5468503.6163497567</v>
          </cell>
          <cell r="AU402">
            <v>0</v>
          </cell>
          <cell r="AW402">
            <v>0</v>
          </cell>
          <cell r="AY402">
            <v>1498063.7676780424</v>
          </cell>
          <cell r="AZ402">
            <v>94.59264808221522</v>
          </cell>
          <cell r="BA402">
            <v>1199341.458977907</v>
          </cell>
          <cell r="BB402">
            <v>75.730344066294563</v>
          </cell>
          <cell r="BC402">
            <v>0</v>
          </cell>
          <cell r="BD402">
            <v>0</v>
          </cell>
          <cell r="BG402">
            <v>0</v>
          </cell>
          <cell r="BH402">
            <v>0</v>
          </cell>
          <cell r="BI402">
            <v>469207.9665417684</v>
          </cell>
          <cell r="BJ402">
            <v>29.627326295495891</v>
          </cell>
          <cell r="BK402">
            <v>0</v>
          </cell>
          <cell r="BL402">
            <v>0</v>
          </cell>
          <cell r="BM402">
            <v>1761121.4783811937</v>
          </cell>
          <cell r="BN402">
            <v>111.20297268303301</v>
          </cell>
          <cell r="BO402">
            <v>0</v>
          </cell>
          <cell r="BP402">
            <v>0</v>
          </cell>
          <cell r="BY402">
            <v>1524</v>
          </cell>
          <cell r="CF402">
            <v>2059.7037998103206</v>
          </cell>
          <cell r="CG402">
            <v>727.32</v>
          </cell>
          <cell r="CJ402">
            <v>0</v>
          </cell>
          <cell r="CK402">
            <v>0</v>
          </cell>
          <cell r="CL402">
            <v>0</v>
          </cell>
          <cell r="CM402">
            <v>0</v>
          </cell>
          <cell r="CN402">
            <v>0</v>
          </cell>
          <cell r="CO402">
            <v>0</v>
          </cell>
          <cell r="CX402">
            <v>0</v>
          </cell>
          <cell r="CY402">
            <v>0</v>
          </cell>
          <cell r="DB402">
            <v>0</v>
          </cell>
          <cell r="DC402">
            <v>0</v>
          </cell>
          <cell r="DJ402" t="str">
            <v>НКРЕ</v>
          </cell>
          <cell r="DL402">
            <v>40526</v>
          </cell>
          <cell r="DM402">
            <v>1854</v>
          </cell>
          <cell r="DO402" t="str">
            <v>Тариф на теплову енергію</v>
          </cell>
          <cell r="DT402">
            <v>240.8</v>
          </cell>
        </row>
        <row r="403">
          <cell r="W403">
            <v>934.41666666666663</v>
          </cell>
          <cell r="AF403">
            <v>39926</v>
          </cell>
          <cell r="AG403">
            <v>351</v>
          </cell>
          <cell r="AH403">
            <v>513.22450607902749</v>
          </cell>
          <cell r="AM403">
            <v>4850</v>
          </cell>
          <cell r="AO403">
            <v>4531920.833333333</v>
          </cell>
          <cell r="AQ403">
            <v>2489138.8544832831</v>
          </cell>
          <cell r="AU403">
            <v>0</v>
          </cell>
          <cell r="AW403">
            <v>0</v>
          </cell>
          <cell r="AY403">
            <v>1477728.6710349463</v>
          </cell>
          <cell r="AZ403">
            <v>304.6863239247312</v>
          </cell>
          <cell r="BA403">
            <v>172128.56382978725</v>
          </cell>
          <cell r="BB403">
            <v>35.490425531914894</v>
          </cell>
          <cell r="BC403">
            <v>0</v>
          </cell>
          <cell r="BD403">
            <v>0</v>
          </cell>
          <cell r="BG403">
            <v>0</v>
          </cell>
          <cell r="BH403">
            <v>0</v>
          </cell>
          <cell r="BI403">
            <v>135925.30395136779</v>
          </cell>
          <cell r="BJ403">
            <v>28.025835866261399</v>
          </cell>
          <cell r="BK403">
            <v>0</v>
          </cell>
          <cell r="BL403">
            <v>0</v>
          </cell>
          <cell r="BM403">
            <v>539334.37310030404</v>
          </cell>
          <cell r="BN403">
            <v>111.20296352583588</v>
          </cell>
          <cell r="BO403">
            <v>0</v>
          </cell>
          <cell r="BP403">
            <v>0</v>
          </cell>
          <cell r="BY403">
            <v>1524</v>
          </cell>
          <cell r="CF403">
            <v>689.80215709415165</v>
          </cell>
          <cell r="CG403">
            <v>2142.25</v>
          </cell>
          <cell r="CJ403">
            <v>0</v>
          </cell>
          <cell r="CK403">
            <v>0</v>
          </cell>
          <cell r="CL403">
            <v>0</v>
          </cell>
          <cell r="CM403">
            <v>0</v>
          </cell>
          <cell r="CN403">
            <v>0</v>
          </cell>
          <cell r="CO403">
            <v>0</v>
          </cell>
          <cell r="CX403">
            <v>0</v>
          </cell>
          <cell r="CY403">
            <v>0</v>
          </cell>
          <cell r="DB403">
            <v>0</v>
          </cell>
          <cell r="DC403">
            <v>0</v>
          </cell>
          <cell r="DJ403" t="str">
            <v>НКРКП</v>
          </cell>
          <cell r="DL403">
            <v>40942</v>
          </cell>
          <cell r="DM403">
            <v>28</v>
          </cell>
          <cell r="DT403">
            <v>999.9</v>
          </cell>
        </row>
        <row r="404">
          <cell r="W404">
            <v>934.41666666666663</v>
          </cell>
          <cell r="AF404">
            <v>39926</v>
          </cell>
          <cell r="AG404">
            <v>351</v>
          </cell>
          <cell r="AH404">
            <v>513.22442638623329</v>
          </cell>
          <cell r="AM404">
            <v>1281</v>
          </cell>
          <cell r="AO404">
            <v>1196987.75</v>
          </cell>
          <cell r="AQ404">
            <v>657440.49020076485</v>
          </cell>
          <cell r="AU404">
            <v>0</v>
          </cell>
          <cell r="AW404">
            <v>0</v>
          </cell>
          <cell r="AY404">
            <v>390303.18094758061</v>
          </cell>
          <cell r="AZ404">
            <v>304.68632392473114</v>
          </cell>
          <cell r="BA404">
            <v>45463.25334608031</v>
          </cell>
          <cell r="BB404">
            <v>35.490439770554495</v>
          </cell>
          <cell r="BC404">
            <v>0</v>
          </cell>
          <cell r="BD404">
            <v>0</v>
          </cell>
          <cell r="BG404">
            <v>0</v>
          </cell>
          <cell r="BH404">
            <v>0</v>
          </cell>
          <cell r="BI404">
            <v>35901.065965583177</v>
          </cell>
          <cell r="BJ404">
            <v>28.025812619502869</v>
          </cell>
          <cell r="BK404">
            <v>0</v>
          </cell>
          <cell r="BL404">
            <v>0</v>
          </cell>
          <cell r="BM404">
            <v>142451.24139579351</v>
          </cell>
          <cell r="BN404">
            <v>111.20315487571702</v>
          </cell>
          <cell r="BO404">
            <v>0</v>
          </cell>
          <cell r="BP404">
            <v>0</v>
          </cell>
          <cell r="BY404">
            <v>1524</v>
          </cell>
          <cell r="CF404">
            <v>182.19310582218725</v>
          </cell>
          <cell r="CG404">
            <v>2142.25</v>
          </cell>
          <cell r="CJ404">
            <v>0</v>
          </cell>
          <cell r="CK404">
            <v>0</v>
          </cell>
          <cell r="CL404">
            <v>0</v>
          </cell>
          <cell r="CM404">
            <v>0</v>
          </cell>
          <cell r="CN404">
            <v>0</v>
          </cell>
          <cell r="CO404">
            <v>0</v>
          </cell>
          <cell r="CX404">
            <v>0</v>
          </cell>
          <cell r="CY404">
            <v>0</v>
          </cell>
          <cell r="DB404">
            <v>0</v>
          </cell>
          <cell r="DC404">
            <v>0</v>
          </cell>
          <cell r="DJ404" t="str">
            <v>НКРКП</v>
          </cell>
          <cell r="DL404">
            <v>40942</v>
          </cell>
          <cell r="DM404">
            <v>28</v>
          </cell>
          <cell r="DT404">
            <v>999.9</v>
          </cell>
        </row>
        <row r="405">
          <cell r="W405">
            <v>205.10833333333335</v>
          </cell>
          <cell r="AF405">
            <v>39926</v>
          </cell>
          <cell r="AG405">
            <v>350</v>
          </cell>
          <cell r="AH405">
            <v>345.29921174147609</v>
          </cell>
          <cell r="AM405">
            <v>6779</v>
          </cell>
          <cell r="AO405">
            <v>1390429.3916666668</v>
          </cell>
          <cell r="AQ405">
            <v>2340783.3563954663</v>
          </cell>
          <cell r="AU405">
            <v>0</v>
          </cell>
          <cell r="AW405">
            <v>0</v>
          </cell>
          <cell r="AY405">
            <v>641243.56134933699</v>
          </cell>
          <cell r="AZ405">
            <v>94.59264808221522</v>
          </cell>
          <cell r="BA405">
            <v>513376.00242541084</v>
          </cell>
          <cell r="BB405">
            <v>75.730344066294563</v>
          </cell>
          <cell r="BC405">
            <v>0</v>
          </cell>
          <cell r="BD405">
            <v>0</v>
          </cell>
          <cell r="BG405">
            <v>0</v>
          </cell>
          <cell r="BH405">
            <v>0</v>
          </cell>
          <cell r="BI405">
            <v>200843.64495716663</v>
          </cell>
          <cell r="BJ405">
            <v>29.627326295495887</v>
          </cell>
          <cell r="BK405">
            <v>0</v>
          </cell>
          <cell r="BL405">
            <v>0</v>
          </cell>
          <cell r="BM405">
            <v>753844.95181828074</v>
          </cell>
          <cell r="BN405">
            <v>111.20297268303301</v>
          </cell>
          <cell r="BO405">
            <v>0</v>
          </cell>
          <cell r="BP405">
            <v>0</v>
          </cell>
          <cell r="BY405">
            <v>1524</v>
          </cell>
          <cell r="CF405">
            <v>881.65258943702486</v>
          </cell>
          <cell r="CG405">
            <v>727.32</v>
          </cell>
          <cell r="CJ405">
            <v>0</v>
          </cell>
          <cell r="CK405">
            <v>0</v>
          </cell>
          <cell r="CL405">
            <v>0</v>
          </cell>
          <cell r="CM405">
            <v>0</v>
          </cell>
          <cell r="CN405">
            <v>0</v>
          </cell>
          <cell r="CO405">
            <v>0</v>
          </cell>
          <cell r="CX405">
            <v>0</v>
          </cell>
          <cell r="CY405">
            <v>0</v>
          </cell>
          <cell r="DB405">
            <v>0</v>
          </cell>
          <cell r="DC405">
            <v>0</v>
          </cell>
          <cell r="DJ405" t="str">
            <v>НКРЕ</v>
          </cell>
          <cell r="DL405">
            <v>40526</v>
          </cell>
          <cell r="DM405">
            <v>1854</v>
          </cell>
          <cell r="DO405" t="str">
            <v>Тариф на теплову енергію</v>
          </cell>
          <cell r="DT405">
            <v>225.62</v>
          </cell>
        </row>
        <row r="406">
          <cell r="W406">
            <v>905.5916666666667</v>
          </cell>
          <cell r="AF406">
            <v>39926</v>
          </cell>
          <cell r="AG406">
            <v>351</v>
          </cell>
          <cell r="AH406">
            <v>513.22450607902738</v>
          </cell>
          <cell r="AM406">
            <v>1425</v>
          </cell>
          <cell r="AO406">
            <v>1290468.125</v>
          </cell>
          <cell r="AQ406">
            <v>731344.92116261402</v>
          </cell>
          <cell r="AU406">
            <v>0</v>
          </cell>
          <cell r="AW406">
            <v>0</v>
          </cell>
          <cell r="AY406">
            <v>434178.01159274194</v>
          </cell>
          <cell r="AZ406">
            <v>304.6863239247312</v>
          </cell>
          <cell r="BA406">
            <v>50573.856382978724</v>
          </cell>
          <cell r="BB406">
            <v>35.490425531914894</v>
          </cell>
          <cell r="BC406">
            <v>0</v>
          </cell>
          <cell r="BD406">
            <v>0</v>
          </cell>
          <cell r="BG406">
            <v>0</v>
          </cell>
          <cell r="BH406">
            <v>0</v>
          </cell>
          <cell r="BI406">
            <v>39936.816109422492</v>
          </cell>
          <cell r="BJ406">
            <v>28.025835866261399</v>
          </cell>
          <cell r="BK406">
            <v>0</v>
          </cell>
          <cell r="BL406">
            <v>0</v>
          </cell>
          <cell r="BM406">
            <v>158464.2230243161</v>
          </cell>
          <cell r="BN406">
            <v>111.20296352583586</v>
          </cell>
          <cell r="BO406">
            <v>0</v>
          </cell>
          <cell r="BP406">
            <v>0</v>
          </cell>
          <cell r="BY406">
            <v>1524</v>
          </cell>
          <cell r="CF406">
            <v>202.67382966168373</v>
          </cell>
          <cell r="CG406">
            <v>2142.25</v>
          </cell>
          <cell r="CJ406">
            <v>0</v>
          </cell>
          <cell r="CK406">
            <v>0</v>
          </cell>
          <cell r="CL406">
            <v>0</v>
          </cell>
          <cell r="CM406">
            <v>0</v>
          </cell>
          <cell r="CN406">
            <v>0</v>
          </cell>
          <cell r="CO406">
            <v>0</v>
          </cell>
          <cell r="CX406">
            <v>0</v>
          </cell>
          <cell r="CY406">
            <v>0</v>
          </cell>
          <cell r="DB406">
            <v>0</v>
          </cell>
          <cell r="DC406">
            <v>0</v>
          </cell>
          <cell r="DJ406" t="str">
            <v>НКРКП</v>
          </cell>
          <cell r="DL406">
            <v>40942</v>
          </cell>
          <cell r="DM406">
            <v>28</v>
          </cell>
          <cell r="DT406">
            <v>999.9</v>
          </cell>
        </row>
        <row r="407">
          <cell r="W407">
            <v>905.5916666666667</v>
          </cell>
          <cell r="AF407">
            <v>39926</v>
          </cell>
          <cell r="AG407">
            <v>351</v>
          </cell>
          <cell r="AH407">
            <v>513.22442638623329</v>
          </cell>
          <cell r="AM407">
            <v>44</v>
          </cell>
          <cell r="AO407">
            <v>39846.033333333333</v>
          </cell>
          <cell r="AQ407">
            <v>22581.874760994266</v>
          </cell>
          <cell r="AU407">
            <v>0</v>
          </cell>
          <cell r="AW407">
            <v>0</v>
          </cell>
          <cell r="AY407">
            <v>13406.198252688173</v>
          </cell>
          <cell r="AZ407">
            <v>304.6863239247312</v>
          </cell>
          <cell r="BA407">
            <v>1561.5793499043978</v>
          </cell>
          <cell r="BB407">
            <v>35.490439770554495</v>
          </cell>
          <cell r="BC407">
            <v>0</v>
          </cell>
          <cell r="BD407">
            <v>0</v>
          </cell>
          <cell r="BG407">
            <v>0</v>
          </cell>
          <cell r="BH407">
            <v>0</v>
          </cell>
          <cell r="BI407">
            <v>1233.1357552581262</v>
          </cell>
          <cell r="BJ407">
            <v>28.025812619502869</v>
          </cell>
          <cell r="BK407">
            <v>0</v>
          </cell>
          <cell r="BL407">
            <v>0</v>
          </cell>
          <cell r="BM407">
            <v>4892.9388145315488</v>
          </cell>
          <cell r="BN407">
            <v>111.20315487571702</v>
          </cell>
          <cell r="BO407">
            <v>0</v>
          </cell>
          <cell r="BP407">
            <v>0</v>
          </cell>
          <cell r="BY407">
            <v>1524</v>
          </cell>
          <cell r="CF407">
            <v>6.2579989509572522</v>
          </cell>
          <cell r="CG407">
            <v>2142.25</v>
          </cell>
          <cell r="CJ407">
            <v>0</v>
          </cell>
          <cell r="CK407">
            <v>0</v>
          </cell>
          <cell r="CL407">
            <v>0</v>
          </cell>
          <cell r="CM407">
            <v>0</v>
          </cell>
          <cell r="CN407">
            <v>0</v>
          </cell>
          <cell r="CO407">
            <v>0</v>
          </cell>
          <cell r="CX407">
            <v>0</v>
          </cell>
          <cell r="CY407">
            <v>0</v>
          </cell>
          <cell r="DB407">
            <v>0</v>
          </cell>
          <cell r="DC407">
            <v>0</v>
          </cell>
          <cell r="DJ407" t="str">
            <v>НКРКП</v>
          </cell>
          <cell r="DL407">
            <v>40942</v>
          </cell>
          <cell r="DM407">
            <v>28</v>
          </cell>
          <cell r="DT407">
            <v>999.9</v>
          </cell>
        </row>
        <row r="408">
          <cell r="W408">
            <v>554.2833333333333</v>
          </cell>
          <cell r="AF408">
            <v>39926</v>
          </cell>
          <cell r="AG408">
            <v>351</v>
          </cell>
          <cell r="AH408">
            <v>513.22450607902738</v>
          </cell>
          <cell r="AM408">
            <v>2463</v>
          </cell>
          <cell r="AO408">
            <v>1365199.8499999999</v>
          </cell>
          <cell r="AQ408">
            <v>1264071.9584726444</v>
          </cell>
          <cell r="AU408">
            <v>0</v>
          </cell>
          <cell r="AW408">
            <v>0</v>
          </cell>
          <cell r="AY408">
            <v>750442.41582661297</v>
          </cell>
          <cell r="AZ408">
            <v>304.6863239247312</v>
          </cell>
          <cell r="BA408">
            <v>87412.918085106387</v>
          </cell>
          <cell r="BB408">
            <v>35.490425531914894</v>
          </cell>
          <cell r="BC408">
            <v>0</v>
          </cell>
          <cell r="BD408">
            <v>0</v>
          </cell>
          <cell r="BG408">
            <v>0</v>
          </cell>
          <cell r="BH408">
            <v>0</v>
          </cell>
          <cell r="BI408">
            <v>69027.633738601828</v>
          </cell>
          <cell r="BJ408">
            <v>28.025835866261399</v>
          </cell>
          <cell r="BK408">
            <v>0</v>
          </cell>
          <cell r="BL408">
            <v>0</v>
          </cell>
          <cell r="BM408">
            <v>273892.89916413376</v>
          </cell>
          <cell r="BN408">
            <v>111.20296352583587</v>
          </cell>
          <cell r="BO408">
            <v>0</v>
          </cell>
          <cell r="BP408">
            <v>0</v>
          </cell>
          <cell r="BY408">
            <v>1524</v>
          </cell>
          <cell r="CF408">
            <v>350.3057140047207</v>
          </cell>
          <cell r="CG408">
            <v>2142.25</v>
          </cell>
          <cell r="CJ408">
            <v>0</v>
          </cell>
          <cell r="CK408">
            <v>0</v>
          </cell>
          <cell r="CL408">
            <v>0</v>
          </cell>
          <cell r="CM408">
            <v>0</v>
          </cell>
          <cell r="CN408">
            <v>0</v>
          </cell>
          <cell r="CO408">
            <v>0</v>
          </cell>
          <cell r="CX408">
            <v>0</v>
          </cell>
          <cell r="CY408">
            <v>0</v>
          </cell>
          <cell r="DB408">
            <v>0</v>
          </cell>
          <cell r="DC408">
            <v>0</v>
          </cell>
          <cell r="DJ408" t="str">
            <v>НКРКП</v>
          </cell>
          <cell r="DL408">
            <v>40942</v>
          </cell>
          <cell r="DM408">
            <v>28</v>
          </cell>
          <cell r="DT408">
            <v>819.78</v>
          </cell>
        </row>
        <row r="409">
          <cell r="W409">
            <v>372.91666666666669</v>
          </cell>
          <cell r="AF409">
            <v>39926</v>
          </cell>
          <cell r="AG409">
            <v>350</v>
          </cell>
          <cell r="AH409">
            <v>345.29921174147609</v>
          </cell>
          <cell r="AM409">
            <v>1499</v>
          </cell>
          <cell r="AO409">
            <v>559002.08333333337</v>
          </cell>
          <cell r="AQ409">
            <v>517603.51840047265</v>
          </cell>
          <cell r="AU409">
            <v>0</v>
          </cell>
          <cell r="AW409">
            <v>0</v>
          </cell>
          <cell r="AY409">
            <v>141794.37947524062</v>
          </cell>
          <cell r="AZ409">
            <v>94.59264808221522</v>
          </cell>
          <cell r="BA409">
            <v>113519.78575537555</v>
          </cell>
          <cell r="BB409">
            <v>75.730344066294563</v>
          </cell>
          <cell r="BC409">
            <v>0</v>
          </cell>
          <cell r="BD409">
            <v>0</v>
          </cell>
          <cell r="BG409">
            <v>0</v>
          </cell>
          <cell r="BH409">
            <v>0</v>
          </cell>
          <cell r="BI409">
            <v>44411.362116948338</v>
          </cell>
          <cell r="BJ409">
            <v>29.627326295495887</v>
          </cell>
          <cell r="BK409">
            <v>0</v>
          </cell>
          <cell r="BL409">
            <v>0</v>
          </cell>
          <cell r="BM409">
            <v>166693.25605186648</v>
          </cell>
          <cell r="BN409">
            <v>111.20297268303301</v>
          </cell>
          <cell r="BO409">
            <v>0</v>
          </cell>
          <cell r="BP409">
            <v>0</v>
          </cell>
          <cell r="BY409">
            <v>1524</v>
          </cell>
          <cell r="CF409">
            <v>194.95459972947341</v>
          </cell>
          <cell r="CG409">
            <v>727.32</v>
          </cell>
          <cell r="CJ409">
            <v>0</v>
          </cell>
          <cell r="CK409">
            <v>0</v>
          </cell>
          <cell r="CL409">
            <v>0</v>
          </cell>
          <cell r="CM409">
            <v>0</v>
          </cell>
          <cell r="CN409">
            <v>0</v>
          </cell>
          <cell r="CO409">
            <v>0</v>
          </cell>
          <cell r="CX409">
            <v>0</v>
          </cell>
          <cell r="CY409">
            <v>0</v>
          </cell>
          <cell r="DB409">
            <v>0</v>
          </cell>
          <cell r="DC409">
            <v>0</v>
          </cell>
          <cell r="DJ409" t="str">
            <v>НКРЕ</v>
          </cell>
          <cell r="DL409">
            <v>40526</v>
          </cell>
          <cell r="DM409">
            <v>1854</v>
          </cell>
          <cell r="DO409" t="str">
            <v>Тариф на теплову енергію</v>
          </cell>
          <cell r="DT409">
            <v>410.21</v>
          </cell>
        </row>
        <row r="410">
          <cell r="W410">
            <v>554.2833333333333</v>
          </cell>
          <cell r="AF410">
            <v>39926</v>
          </cell>
          <cell r="AG410">
            <v>351</v>
          </cell>
          <cell r="AH410">
            <v>513.22450607902738</v>
          </cell>
          <cell r="AM410">
            <v>4190</v>
          </cell>
          <cell r="AO410">
            <v>2322447.1666666665</v>
          </cell>
          <cell r="AQ410">
            <v>2150410.6804711246</v>
          </cell>
          <cell r="AU410">
            <v>0</v>
          </cell>
          <cell r="AW410">
            <v>0</v>
          </cell>
          <cell r="AY410">
            <v>1276635.6972446237</v>
          </cell>
          <cell r="AZ410">
            <v>304.6863239247312</v>
          </cell>
          <cell r="BA410">
            <v>148704.88297872341</v>
          </cell>
          <cell r="BB410">
            <v>35.490425531914894</v>
          </cell>
          <cell r="BC410">
            <v>0</v>
          </cell>
          <cell r="BD410">
            <v>0</v>
          </cell>
          <cell r="BG410">
            <v>0</v>
          </cell>
          <cell r="BH410">
            <v>0</v>
          </cell>
          <cell r="BI410">
            <v>117428.25227963526</v>
          </cell>
          <cell r="BJ410">
            <v>28.025835866261399</v>
          </cell>
          <cell r="BK410">
            <v>0</v>
          </cell>
          <cell r="BL410">
            <v>0</v>
          </cell>
          <cell r="BM410">
            <v>465940.41717325227</v>
          </cell>
          <cell r="BN410">
            <v>111.20296352583587</v>
          </cell>
          <cell r="BO410">
            <v>0</v>
          </cell>
          <cell r="BP410">
            <v>0</v>
          </cell>
          <cell r="BY410">
            <v>1524</v>
          </cell>
          <cell r="CF410">
            <v>595.93217282979288</v>
          </cell>
          <cell r="CG410">
            <v>2142.25</v>
          </cell>
          <cell r="CJ410">
            <v>0</v>
          </cell>
          <cell r="CK410">
            <v>0</v>
          </cell>
          <cell r="CL410">
            <v>0</v>
          </cell>
          <cell r="CM410">
            <v>0</v>
          </cell>
          <cell r="CN410">
            <v>0</v>
          </cell>
          <cell r="CO410">
            <v>0</v>
          </cell>
          <cell r="CX410">
            <v>0</v>
          </cell>
          <cell r="CY410">
            <v>0</v>
          </cell>
          <cell r="DB410">
            <v>0</v>
          </cell>
          <cell r="DC410">
            <v>0</v>
          </cell>
          <cell r="DJ410" t="str">
            <v>НКРКП</v>
          </cell>
          <cell r="DL410">
            <v>40942</v>
          </cell>
          <cell r="DM410">
            <v>28</v>
          </cell>
          <cell r="DT410">
            <v>819.78</v>
          </cell>
        </row>
        <row r="411">
          <cell r="W411">
            <v>554.2833333333333</v>
          </cell>
          <cell r="AF411">
            <v>39926</v>
          </cell>
          <cell r="AG411">
            <v>351</v>
          </cell>
          <cell r="AH411">
            <v>513.22442638623329</v>
          </cell>
          <cell r="AM411">
            <v>26</v>
          </cell>
          <cell r="AO411">
            <v>14411.366666666665</v>
          </cell>
          <cell r="AQ411">
            <v>13343.835086042065</v>
          </cell>
          <cell r="AU411">
            <v>0</v>
          </cell>
          <cell r="AW411">
            <v>0</v>
          </cell>
          <cell r="AY411">
            <v>7921.844422043011</v>
          </cell>
          <cell r="AZ411">
            <v>304.6863239247312</v>
          </cell>
          <cell r="BA411">
            <v>922.75143403441689</v>
          </cell>
          <cell r="BB411">
            <v>35.490439770554495</v>
          </cell>
          <cell r="BC411">
            <v>0</v>
          </cell>
          <cell r="BD411">
            <v>0</v>
          </cell>
          <cell r="BG411">
            <v>0</v>
          </cell>
          <cell r="BH411">
            <v>0</v>
          </cell>
          <cell r="BI411">
            <v>728.67112810707454</v>
          </cell>
          <cell r="BJ411">
            <v>28.025812619502865</v>
          </cell>
          <cell r="BK411">
            <v>0</v>
          </cell>
          <cell r="BL411">
            <v>0</v>
          </cell>
          <cell r="BM411">
            <v>2891.2820267686425</v>
          </cell>
          <cell r="BN411">
            <v>111.20315487571702</v>
          </cell>
          <cell r="BO411">
            <v>0</v>
          </cell>
          <cell r="BP411">
            <v>0</v>
          </cell>
          <cell r="BY411">
            <v>1524</v>
          </cell>
          <cell r="CF411">
            <v>3.6979084710201944</v>
          </cell>
          <cell r="CG411">
            <v>2142.25</v>
          </cell>
          <cell r="CJ411">
            <v>0</v>
          </cell>
          <cell r="CK411">
            <v>0</v>
          </cell>
          <cell r="CL411">
            <v>0</v>
          </cell>
          <cell r="CM411">
            <v>0</v>
          </cell>
          <cell r="CN411">
            <v>0</v>
          </cell>
          <cell r="CO411">
            <v>0</v>
          </cell>
          <cell r="CX411">
            <v>0</v>
          </cell>
          <cell r="CY411">
            <v>0</v>
          </cell>
          <cell r="DB411">
            <v>0</v>
          </cell>
          <cell r="DC411">
            <v>0</v>
          </cell>
          <cell r="DJ411" t="str">
            <v>НКРКП</v>
          </cell>
          <cell r="DL411">
            <v>40942</v>
          </cell>
          <cell r="DM411">
            <v>28</v>
          </cell>
          <cell r="DT411">
            <v>819.78</v>
          </cell>
        </row>
        <row r="412">
          <cell r="W412">
            <v>178.34</v>
          </cell>
          <cell r="AF412">
            <v>39927</v>
          </cell>
          <cell r="AG412">
            <v>352</v>
          </cell>
          <cell r="AH412">
            <v>370.90954180444027</v>
          </cell>
          <cell r="AM412">
            <v>4234</v>
          </cell>
          <cell r="AO412">
            <v>755091.56</v>
          </cell>
          <cell r="AQ412">
            <v>1570431</v>
          </cell>
          <cell r="AU412">
            <v>0</v>
          </cell>
          <cell r="AW412">
            <v>0</v>
          </cell>
          <cell r="AY412">
            <v>522966.37909499998</v>
          </cell>
          <cell r="AZ412">
            <v>123.51591381554086</v>
          </cell>
          <cell r="BA412">
            <v>0</v>
          </cell>
          <cell r="BB412">
            <v>0</v>
          </cell>
          <cell r="BC412">
            <v>0</v>
          </cell>
          <cell r="BD412">
            <v>0</v>
          </cell>
          <cell r="BG412">
            <v>0</v>
          </cell>
          <cell r="BH412">
            <v>0</v>
          </cell>
          <cell r="BI412">
            <v>202821.3</v>
          </cell>
          <cell r="BJ412">
            <v>47.90299952763344</v>
          </cell>
          <cell r="BK412">
            <v>0</v>
          </cell>
          <cell r="BL412">
            <v>0</v>
          </cell>
          <cell r="BM412">
            <v>612154.30000000005</v>
          </cell>
          <cell r="BN412">
            <v>144.58060935285783</v>
          </cell>
          <cell r="BO412">
            <v>0</v>
          </cell>
          <cell r="BP412">
            <v>0</v>
          </cell>
          <cell r="BY412">
            <v>1643</v>
          </cell>
          <cell r="CF412">
            <v>719.03499999999997</v>
          </cell>
          <cell r="CG412">
            <v>727.31700000000001</v>
          </cell>
          <cell r="CJ412">
            <v>0</v>
          </cell>
          <cell r="CK412">
            <v>0</v>
          </cell>
          <cell r="CL412">
            <v>0</v>
          </cell>
          <cell r="CM412">
            <v>0</v>
          </cell>
          <cell r="CN412">
            <v>0</v>
          </cell>
          <cell r="CO412">
            <v>0</v>
          </cell>
          <cell r="CX412">
            <v>0</v>
          </cell>
          <cell r="CY412">
            <v>0</v>
          </cell>
          <cell r="DB412">
            <v>0</v>
          </cell>
          <cell r="DC412">
            <v>0</v>
          </cell>
          <cell r="DJ412" t="str">
            <v>НКРЕ</v>
          </cell>
          <cell r="DL412">
            <v>40526</v>
          </cell>
          <cell r="DM412">
            <v>1854</v>
          </cell>
          <cell r="DO412" t="str">
            <v>Тариф на теплову енергію</v>
          </cell>
          <cell r="DT412">
            <v>408</v>
          </cell>
        </row>
        <row r="413">
          <cell r="W413">
            <v>911.33333333333326</v>
          </cell>
          <cell r="AF413">
            <v>39927</v>
          </cell>
          <cell r="AG413">
            <v>353</v>
          </cell>
          <cell r="AH413">
            <v>597.61752004935227</v>
          </cell>
          <cell r="AM413">
            <v>4863</v>
          </cell>
          <cell r="AO413">
            <v>4431814</v>
          </cell>
          <cell r="AQ413">
            <v>2906214</v>
          </cell>
          <cell r="AU413">
            <v>0</v>
          </cell>
          <cell r="AW413">
            <v>0</v>
          </cell>
          <cell r="AY413">
            <v>1763142.4442499999</v>
          </cell>
          <cell r="AZ413">
            <v>362.56270702241414</v>
          </cell>
          <cell r="BA413">
            <v>0</v>
          </cell>
          <cell r="BB413">
            <v>0</v>
          </cell>
          <cell r="BC413">
            <v>0</v>
          </cell>
          <cell r="BD413">
            <v>0</v>
          </cell>
          <cell r="BG413">
            <v>0</v>
          </cell>
          <cell r="BH413">
            <v>0</v>
          </cell>
          <cell r="BI413">
            <v>156131.4</v>
          </cell>
          <cell r="BJ413">
            <v>32.105983960518195</v>
          </cell>
          <cell r="BK413">
            <v>0</v>
          </cell>
          <cell r="BL413">
            <v>0</v>
          </cell>
          <cell r="BM413">
            <v>704422.7</v>
          </cell>
          <cell r="BN413">
            <v>144.85352662965246</v>
          </cell>
          <cell r="BO413">
            <v>0</v>
          </cell>
          <cell r="BP413">
            <v>0</v>
          </cell>
          <cell r="BY413">
            <v>1643</v>
          </cell>
          <cell r="CF413">
            <v>823.03300000000002</v>
          </cell>
          <cell r="CG413">
            <v>2142.25</v>
          </cell>
          <cell r="CJ413">
            <v>0</v>
          </cell>
          <cell r="CK413">
            <v>0</v>
          </cell>
          <cell r="CL413">
            <v>0</v>
          </cell>
          <cell r="CM413">
            <v>0</v>
          </cell>
          <cell r="CN413">
            <v>0</v>
          </cell>
          <cell r="CO413">
            <v>0</v>
          </cell>
          <cell r="CX413">
            <v>0</v>
          </cell>
          <cell r="CY413">
            <v>0</v>
          </cell>
          <cell r="DB413">
            <v>0</v>
          </cell>
          <cell r="DC413">
            <v>0</v>
          </cell>
          <cell r="DJ413" t="str">
            <v>НКРКП</v>
          </cell>
          <cell r="DL413">
            <v>40942</v>
          </cell>
          <cell r="DM413">
            <v>28</v>
          </cell>
          <cell r="DT413">
            <v>999.9</v>
          </cell>
        </row>
        <row r="414">
          <cell r="W414">
            <v>911.33333333333326</v>
          </cell>
          <cell r="AF414">
            <v>39927</v>
          </cell>
          <cell r="AG414">
            <v>353</v>
          </cell>
          <cell r="AH414">
            <v>597.61917549661246</v>
          </cell>
          <cell r="AM414">
            <v>390.99900000000002</v>
          </cell>
          <cell r="AO414">
            <v>356330.42200000002</v>
          </cell>
          <cell r="AQ414">
            <v>233668.5</v>
          </cell>
          <cell r="AU414">
            <v>0</v>
          </cell>
          <cell r="AW414">
            <v>0</v>
          </cell>
          <cell r="AY414">
            <v>141762.322625</v>
          </cell>
          <cell r="AZ414">
            <v>362.56441224913618</v>
          </cell>
          <cell r="BA414">
            <v>0</v>
          </cell>
          <cell r="BB414">
            <v>0</v>
          </cell>
          <cell r="BC414">
            <v>0</v>
          </cell>
          <cell r="BD414">
            <v>0</v>
          </cell>
          <cell r="BG414">
            <v>0</v>
          </cell>
          <cell r="BH414">
            <v>0</v>
          </cell>
          <cell r="BI414">
            <v>12553.5</v>
          </cell>
          <cell r="BJ414">
            <v>32.106220220512071</v>
          </cell>
          <cell r="BK414">
            <v>0</v>
          </cell>
          <cell r="BL414">
            <v>0</v>
          </cell>
          <cell r="BM414">
            <v>56637.5</v>
          </cell>
          <cell r="BN414">
            <v>144.85331164529831</v>
          </cell>
          <cell r="BO414">
            <v>0</v>
          </cell>
          <cell r="BP414">
            <v>0</v>
          </cell>
          <cell r="BY414">
            <v>1643</v>
          </cell>
          <cell r="CF414">
            <v>66.174499999999995</v>
          </cell>
          <cell r="CG414">
            <v>2142.25</v>
          </cell>
          <cell r="CJ414">
            <v>0</v>
          </cell>
          <cell r="CK414">
            <v>0</v>
          </cell>
          <cell r="CL414">
            <v>0</v>
          </cell>
          <cell r="CM414">
            <v>0</v>
          </cell>
          <cell r="CN414">
            <v>0</v>
          </cell>
          <cell r="CO414">
            <v>0</v>
          </cell>
          <cell r="CX414">
            <v>0</v>
          </cell>
          <cell r="CY414">
            <v>0</v>
          </cell>
          <cell r="DB414">
            <v>0</v>
          </cell>
          <cell r="DC414">
            <v>0</v>
          </cell>
          <cell r="DJ414" t="str">
            <v>НКРКП</v>
          </cell>
          <cell r="DL414">
            <v>40942</v>
          </cell>
          <cell r="DM414">
            <v>28</v>
          </cell>
          <cell r="DT414">
            <v>999.9</v>
          </cell>
        </row>
        <row r="415">
          <cell r="W415">
            <v>178.34</v>
          </cell>
          <cell r="AF415">
            <v>39927</v>
          </cell>
          <cell r="AG415">
            <v>352</v>
          </cell>
          <cell r="AH415">
            <v>370.9095730214849</v>
          </cell>
          <cell r="AM415">
            <v>7354</v>
          </cell>
          <cell r="AO415">
            <v>1311512.3600000001</v>
          </cell>
          <cell r="AQ415">
            <v>2727669</v>
          </cell>
          <cell r="AU415">
            <v>0</v>
          </cell>
          <cell r="AW415">
            <v>0</v>
          </cell>
          <cell r="AY415">
            <v>908335.29154500004</v>
          </cell>
          <cell r="AZ415">
            <v>123.5158133729943</v>
          </cell>
          <cell r="BA415">
            <v>0</v>
          </cell>
          <cell r="BB415">
            <v>0</v>
          </cell>
          <cell r="BC415">
            <v>0</v>
          </cell>
          <cell r="BD415">
            <v>0</v>
          </cell>
          <cell r="BG415">
            <v>0</v>
          </cell>
          <cell r="BH415">
            <v>0</v>
          </cell>
          <cell r="BI415">
            <v>352278.7</v>
          </cell>
          <cell r="BJ415">
            <v>47.90300516725592</v>
          </cell>
          <cell r="BK415">
            <v>0</v>
          </cell>
          <cell r="BL415">
            <v>0</v>
          </cell>
          <cell r="BM415">
            <v>1063245.7</v>
          </cell>
          <cell r="BN415">
            <v>144.58059559423441</v>
          </cell>
          <cell r="BO415">
            <v>0</v>
          </cell>
          <cell r="BP415">
            <v>0</v>
          </cell>
          <cell r="BY415">
            <v>1643</v>
          </cell>
          <cell r="CF415">
            <v>1248.885</v>
          </cell>
          <cell r="CG415">
            <v>727.31700000000001</v>
          </cell>
          <cell r="CJ415">
            <v>0</v>
          </cell>
          <cell r="CK415">
            <v>0</v>
          </cell>
          <cell r="CL415">
            <v>0</v>
          </cell>
          <cell r="CM415">
            <v>0</v>
          </cell>
          <cell r="CN415">
            <v>0</v>
          </cell>
          <cell r="CO415">
            <v>0</v>
          </cell>
          <cell r="CX415">
            <v>0</v>
          </cell>
          <cell r="CY415">
            <v>0</v>
          </cell>
          <cell r="DB415">
            <v>0</v>
          </cell>
          <cell r="DC415">
            <v>0</v>
          </cell>
          <cell r="DJ415" t="str">
            <v>НКРЕ</v>
          </cell>
          <cell r="DL415">
            <v>40526</v>
          </cell>
          <cell r="DM415">
            <v>1854</v>
          </cell>
          <cell r="DO415" t="str">
            <v>Тариф на теплову енергію</v>
          </cell>
          <cell r="DT415">
            <v>408</v>
          </cell>
        </row>
        <row r="416">
          <cell r="W416">
            <v>911.33333333333326</v>
          </cell>
          <cell r="AF416">
            <v>39927</v>
          </cell>
          <cell r="AG416">
            <v>353</v>
          </cell>
          <cell r="AH416">
            <v>597.61763054463779</v>
          </cell>
          <cell r="AM416">
            <v>3562</v>
          </cell>
          <cell r="AO416">
            <v>3246169.333333333</v>
          </cell>
          <cell r="AQ416">
            <v>2128714</v>
          </cell>
          <cell r="AU416">
            <v>0</v>
          </cell>
          <cell r="AW416">
            <v>0</v>
          </cell>
          <cell r="AY416">
            <v>1291448.98575</v>
          </cell>
          <cell r="AZ416">
            <v>362.56288201852891</v>
          </cell>
          <cell r="BA416">
            <v>0</v>
          </cell>
          <cell r="BB416">
            <v>0</v>
          </cell>
          <cell r="BC416">
            <v>0</v>
          </cell>
          <cell r="BD416">
            <v>0</v>
          </cell>
          <cell r="BG416">
            <v>0</v>
          </cell>
          <cell r="BH416">
            <v>0</v>
          </cell>
          <cell r="BI416">
            <v>114361.60000000001</v>
          </cell>
          <cell r="BJ416">
            <v>32.106007860752385</v>
          </cell>
          <cell r="BK416">
            <v>0</v>
          </cell>
          <cell r="BL416">
            <v>0</v>
          </cell>
          <cell r="BM416">
            <v>515968.3</v>
          </cell>
          <cell r="BN416">
            <v>144.85353733857383</v>
          </cell>
          <cell r="BO416">
            <v>0</v>
          </cell>
          <cell r="BP416">
            <v>0</v>
          </cell>
          <cell r="BY416">
            <v>1643</v>
          </cell>
          <cell r="CF416">
            <v>602.84699999999998</v>
          </cell>
          <cell r="CG416">
            <v>2142.25</v>
          </cell>
          <cell r="CJ416">
            <v>0</v>
          </cell>
          <cell r="CK416">
            <v>0</v>
          </cell>
          <cell r="CL416">
            <v>0</v>
          </cell>
          <cell r="CM416">
            <v>0</v>
          </cell>
          <cell r="CN416">
            <v>0</v>
          </cell>
          <cell r="CO416">
            <v>0</v>
          </cell>
          <cell r="CX416">
            <v>0</v>
          </cell>
          <cell r="CY416">
            <v>0</v>
          </cell>
          <cell r="DB416">
            <v>0</v>
          </cell>
          <cell r="DC416">
            <v>0</v>
          </cell>
          <cell r="DJ416" t="str">
            <v>НКРКП</v>
          </cell>
          <cell r="DL416">
            <v>40942</v>
          </cell>
          <cell r="DM416">
            <v>28</v>
          </cell>
          <cell r="DT416">
            <v>999.9</v>
          </cell>
        </row>
        <row r="417">
          <cell r="W417">
            <v>911.33</v>
          </cell>
          <cell r="AF417">
            <v>39927</v>
          </cell>
          <cell r="AG417">
            <v>353</v>
          </cell>
          <cell r="AH417">
            <v>597.61817045454541</v>
          </cell>
          <cell r="AM417">
            <v>880</v>
          </cell>
          <cell r="AO417">
            <v>801970.4</v>
          </cell>
          <cell r="AQ417">
            <v>525903.99</v>
          </cell>
          <cell r="AU417">
            <v>0</v>
          </cell>
          <cell r="AW417">
            <v>0</v>
          </cell>
          <cell r="AY417">
            <v>319054.93262500002</v>
          </cell>
          <cell r="AZ417">
            <v>362.5624234375</v>
          </cell>
          <cell r="BA417">
            <v>0</v>
          </cell>
          <cell r="BB417">
            <v>0</v>
          </cell>
          <cell r="BC417">
            <v>0</v>
          </cell>
          <cell r="BD417">
            <v>0</v>
          </cell>
          <cell r="BG417">
            <v>0</v>
          </cell>
          <cell r="BH417">
            <v>0</v>
          </cell>
          <cell r="BI417">
            <v>28253.7</v>
          </cell>
          <cell r="BJ417">
            <v>32.106477272727275</v>
          </cell>
          <cell r="BK417">
            <v>0</v>
          </cell>
          <cell r="BL417">
            <v>0</v>
          </cell>
          <cell r="BM417">
            <v>127471.4</v>
          </cell>
          <cell r="BN417">
            <v>144.85386363636363</v>
          </cell>
          <cell r="BO417">
            <v>0</v>
          </cell>
          <cell r="BP417">
            <v>0</v>
          </cell>
          <cell r="BY417">
            <v>1643</v>
          </cell>
          <cell r="CF417">
            <v>148.93450000000001</v>
          </cell>
          <cell r="CG417">
            <v>2142.25</v>
          </cell>
          <cell r="CJ417">
            <v>0</v>
          </cell>
          <cell r="CK417">
            <v>0</v>
          </cell>
          <cell r="CL417">
            <v>0</v>
          </cell>
          <cell r="CM417">
            <v>0</v>
          </cell>
          <cell r="CN417">
            <v>0</v>
          </cell>
          <cell r="CO417">
            <v>0</v>
          </cell>
          <cell r="CX417">
            <v>0</v>
          </cell>
          <cell r="CY417">
            <v>0</v>
          </cell>
          <cell r="DB417">
            <v>0</v>
          </cell>
          <cell r="DC417">
            <v>0</v>
          </cell>
          <cell r="DJ417" t="str">
            <v>НКРКП</v>
          </cell>
          <cell r="DL417">
            <v>40942</v>
          </cell>
          <cell r="DM417">
            <v>28</v>
          </cell>
          <cell r="DT417">
            <v>999.9</v>
          </cell>
        </row>
        <row r="418">
          <cell r="AF418">
            <v>39897</v>
          </cell>
          <cell r="AG418" t="str">
            <v>№ 47</v>
          </cell>
          <cell r="AM418">
            <v>116546</v>
          </cell>
          <cell r="AO418">
            <v>14411071.98529</v>
          </cell>
          <cell r="AQ418">
            <v>14411072.004148608</v>
          </cell>
          <cell r="AU418">
            <v>0</v>
          </cell>
          <cell r="AW418">
            <v>0</v>
          </cell>
          <cell r="AY418">
            <v>11460520.455166366</v>
          </cell>
          <cell r="AZ418">
            <v>98.33473868829789</v>
          </cell>
          <cell r="BA418">
            <v>415026.95515793381</v>
          </cell>
          <cell r="BB418">
            <v>3.5610570517901414</v>
          </cell>
          <cell r="BG418">
            <v>0</v>
          </cell>
          <cell r="BH418">
            <v>0</v>
          </cell>
          <cell r="BI418">
            <v>2535477.4227363947</v>
          </cell>
          <cell r="BJ418">
            <v>21.755164679494747</v>
          </cell>
          <cell r="BK418">
            <v>0</v>
          </cell>
          <cell r="BL418">
            <v>0</v>
          </cell>
          <cell r="BO418">
            <v>0</v>
          </cell>
          <cell r="BP418">
            <v>0</v>
          </cell>
          <cell r="CF418">
            <v>15757.191408412205</v>
          </cell>
          <cell r="CG418">
            <v>727.32</v>
          </cell>
          <cell r="CJ418">
            <v>0</v>
          </cell>
          <cell r="CK418">
            <v>0</v>
          </cell>
          <cell r="CL418">
            <v>0</v>
          </cell>
          <cell r="CM418">
            <v>0</v>
          </cell>
          <cell r="CN418">
            <v>0</v>
          </cell>
          <cell r="CO418">
            <v>0</v>
          </cell>
          <cell r="CX418">
            <v>0</v>
          </cell>
          <cell r="CY418">
            <v>0</v>
          </cell>
          <cell r="DJ418" t="str">
            <v>НКРЕ</v>
          </cell>
          <cell r="DL418">
            <v>40526</v>
          </cell>
          <cell r="DM418" t="str">
            <v>№ 1737</v>
          </cell>
          <cell r="DO418" t="str">
            <v>умовно-змінна величина двоставкового тарифу на теплову енергію</v>
          </cell>
        </row>
        <row r="419">
          <cell r="AF419">
            <v>39897</v>
          </cell>
          <cell r="AG419" t="str">
            <v>№ 47</v>
          </cell>
          <cell r="AM419">
            <v>32358</v>
          </cell>
          <cell r="AO419">
            <v>10163971.380000001</v>
          </cell>
          <cell r="AQ419">
            <v>10163919.086830299</v>
          </cell>
          <cell r="AU419">
            <v>0</v>
          </cell>
          <cell r="AW419">
            <v>0</v>
          </cell>
          <cell r="AY419">
            <v>9311410.4231547471</v>
          </cell>
          <cell r="AZ419">
            <v>287.76223571156277</v>
          </cell>
          <cell r="BA419">
            <v>148548.2801090877</v>
          </cell>
          <cell r="BB419">
            <v>4.5907744640919619</v>
          </cell>
          <cell r="BG419">
            <v>0</v>
          </cell>
          <cell r="BH419">
            <v>0</v>
          </cell>
          <cell r="BI419">
            <v>703957.53690507601</v>
          </cell>
          <cell r="BJ419">
            <v>21.755285768745782</v>
          </cell>
          <cell r="BK419">
            <v>0</v>
          </cell>
          <cell r="BL419">
            <v>0</v>
          </cell>
          <cell r="BO419">
            <v>0</v>
          </cell>
          <cell r="BP419">
            <v>0</v>
          </cell>
          <cell r="CF419">
            <v>4346.5563884489429</v>
          </cell>
          <cell r="CG419">
            <v>2142.25</v>
          </cell>
          <cell r="CJ419">
            <v>0</v>
          </cell>
          <cell r="CK419">
            <v>0</v>
          </cell>
          <cell r="CL419">
            <v>0</v>
          </cell>
          <cell r="CM419">
            <v>0</v>
          </cell>
          <cell r="CN419">
            <v>0</v>
          </cell>
          <cell r="CO419">
            <v>0</v>
          </cell>
          <cell r="CX419">
            <v>0</v>
          </cell>
          <cell r="CY419">
            <v>0</v>
          </cell>
          <cell r="DJ419" t="str">
            <v>НКРКП</v>
          </cell>
          <cell r="DL419">
            <v>40816</v>
          </cell>
          <cell r="DM419">
            <v>164</v>
          </cell>
        </row>
        <row r="420">
          <cell r="AF420">
            <v>39897</v>
          </cell>
          <cell r="AG420" t="str">
            <v>№ 47</v>
          </cell>
          <cell r="AM420">
            <v>8115</v>
          </cell>
          <cell r="AO420">
            <v>2547217.35</v>
          </cell>
          <cell r="AQ420">
            <v>2547334.1421984956</v>
          </cell>
          <cell r="AU420">
            <v>0</v>
          </cell>
          <cell r="AW420">
            <v>0</v>
          </cell>
          <cell r="AY420">
            <v>2331344.3884979375</v>
          </cell>
          <cell r="AZ420">
            <v>287.28827954380006</v>
          </cell>
          <cell r="BA420">
            <v>39432.874302353797</v>
          </cell>
          <cell r="BB420">
            <v>4.8592574617811213</v>
          </cell>
          <cell r="BG420">
            <v>0</v>
          </cell>
          <cell r="BH420">
            <v>0</v>
          </cell>
          <cell r="BI420">
            <v>176556.87898932301</v>
          </cell>
          <cell r="BJ420">
            <v>21.756855081863588</v>
          </cell>
          <cell r="BK420">
            <v>0</v>
          </cell>
          <cell r="BL420">
            <v>0</v>
          </cell>
          <cell r="BO420">
            <v>0</v>
          </cell>
          <cell r="BP420">
            <v>0</v>
          </cell>
          <cell r="CF420">
            <v>1088.2690575320048</v>
          </cell>
          <cell r="CG420">
            <v>2142.25</v>
          </cell>
          <cell r="CJ420">
            <v>0</v>
          </cell>
          <cell r="CK420">
            <v>0</v>
          </cell>
          <cell r="CL420">
            <v>0</v>
          </cell>
          <cell r="CM420">
            <v>0</v>
          </cell>
          <cell r="CN420">
            <v>0</v>
          </cell>
          <cell r="CO420">
            <v>0</v>
          </cell>
          <cell r="CX420">
            <v>0</v>
          </cell>
          <cell r="CY420">
            <v>0</v>
          </cell>
          <cell r="DJ420" t="str">
            <v>НКРКП</v>
          </cell>
          <cell r="DL420">
            <v>40816</v>
          </cell>
          <cell r="DM420">
            <v>164</v>
          </cell>
        </row>
        <row r="421">
          <cell r="AF421">
            <v>39897</v>
          </cell>
          <cell r="AG421" t="str">
            <v>№ 47</v>
          </cell>
          <cell r="AO421">
            <v>10437801.677999998</v>
          </cell>
          <cell r="AQ421">
            <v>9534809.9276523273</v>
          </cell>
          <cell r="AY421">
            <v>1789504.01116414</v>
          </cell>
          <cell r="AZ421">
            <v>2857.3545557324837</v>
          </cell>
          <cell r="BC421">
            <v>0</v>
          </cell>
          <cell r="BD421">
            <v>0</v>
          </cell>
          <cell r="BG421">
            <v>0</v>
          </cell>
          <cell r="BH421">
            <v>0</v>
          </cell>
          <cell r="BI421">
            <v>389387.50341501256</v>
          </cell>
          <cell r="BJ421">
            <v>621.74666828736758</v>
          </cell>
          <cell r="BK421">
            <v>0</v>
          </cell>
          <cell r="BL421">
            <v>0</v>
          </cell>
          <cell r="BM421">
            <v>5260244.5594212189</v>
          </cell>
          <cell r="BN421">
            <v>8399.1897544568219</v>
          </cell>
          <cell r="BO421">
            <v>0</v>
          </cell>
          <cell r="BP421">
            <v>0</v>
          </cell>
          <cell r="BY421">
            <v>1104.1199999999999</v>
          </cell>
          <cell r="CF421">
            <v>2460.4080888249187</v>
          </cell>
          <cell r="CG421">
            <v>727.32</v>
          </cell>
          <cell r="CX421">
            <v>0</v>
          </cell>
          <cell r="CY421">
            <v>0</v>
          </cell>
          <cell r="DB421">
            <v>0</v>
          </cell>
          <cell r="DC421">
            <v>0</v>
          </cell>
          <cell r="DJ421" t="str">
            <v>МОС</v>
          </cell>
          <cell r="DL421">
            <v>40003</v>
          </cell>
          <cell r="DM421">
            <v>314</v>
          </cell>
          <cell r="DO421" t="str">
            <v>плата за одиницю приєднаного теплового навантаження в розрахунку на 1 кв. м щомісячно протягом року</v>
          </cell>
        </row>
        <row r="422">
          <cell r="AF422">
            <v>39897</v>
          </cell>
          <cell r="AG422" t="str">
            <v>№ 47</v>
          </cell>
          <cell r="AO422">
            <v>5526407.1744000008</v>
          </cell>
          <cell r="AQ422">
            <v>3535553.4441805226</v>
          </cell>
          <cell r="AY422">
            <v>1453932.3040380047</v>
          </cell>
          <cell r="AZ422">
            <v>8361.6994711180396</v>
          </cell>
          <cell r="BC422">
            <v>0</v>
          </cell>
          <cell r="BD422">
            <v>0</v>
          </cell>
          <cell r="BG422">
            <v>0</v>
          </cell>
          <cell r="BH422">
            <v>0</v>
          </cell>
          <cell r="BI422">
            <v>107584.82273247119</v>
          </cell>
          <cell r="BJ422">
            <v>618.73028946670809</v>
          </cell>
          <cell r="BK422">
            <v>0</v>
          </cell>
          <cell r="BL422">
            <v>0</v>
          </cell>
          <cell r="BM422">
            <v>1460441.6697457554</v>
          </cell>
          <cell r="BN422">
            <v>8399.1354367710792</v>
          </cell>
          <cell r="BO422">
            <v>0</v>
          </cell>
          <cell r="BP422">
            <v>0</v>
          </cell>
          <cell r="BY422">
            <v>1104.1199999999999</v>
          </cell>
          <cell r="CF422">
            <v>678.69403852865196</v>
          </cell>
          <cell r="CG422">
            <v>2142.25</v>
          </cell>
          <cell r="CX422">
            <v>0</v>
          </cell>
          <cell r="CY422">
            <v>0</v>
          </cell>
          <cell r="DB422">
            <v>0</v>
          </cell>
          <cell r="DC422">
            <v>0</v>
          </cell>
          <cell r="DJ422" t="str">
            <v>МОС</v>
          </cell>
          <cell r="DL422">
            <v>40003</v>
          </cell>
          <cell r="DM422">
            <v>314</v>
          </cell>
          <cell r="DO422" t="str">
            <v>плата за одиницю приєднаного теплового навантаження в розрахунку на 1 кв. м щомісячно протягом року</v>
          </cell>
        </row>
        <row r="423">
          <cell r="AF423">
            <v>39897</v>
          </cell>
          <cell r="AG423" t="str">
            <v>№ 47</v>
          </cell>
          <cell r="AO423">
            <v>1903120.7124000001</v>
          </cell>
          <cell r="AQ423">
            <v>886141.85270565399</v>
          </cell>
          <cell r="AY423">
            <v>364023.02839116717</v>
          </cell>
          <cell r="AZ423">
            <v>8347.6203538609243</v>
          </cell>
          <cell r="BC423">
            <v>0</v>
          </cell>
          <cell r="BD423">
            <v>0</v>
          </cell>
          <cell r="BG423">
            <v>0</v>
          </cell>
          <cell r="BH423">
            <v>0</v>
          </cell>
          <cell r="BI423">
            <v>26948.258917738414</v>
          </cell>
          <cell r="BJ423">
            <v>617.9659447289124</v>
          </cell>
          <cell r="BK423">
            <v>0</v>
          </cell>
          <cell r="BL423">
            <v>0</v>
          </cell>
          <cell r="BM423">
            <v>366277.74205289979</v>
          </cell>
          <cell r="BN423">
            <v>8399.3244829595442</v>
          </cell>
          <cell r="BO423">
            <v>0</v>
          </cell>
          <cell r="BP423">
            <v>0</v>
          </cell>
          <cell r="BY423">
            <v>1104.1199999999999</v>
          </cell>
          <cell r="CF423">
            <v>169.92555882421155</v>
          </cell>
          <cell r="CG423">
            <v>2142.25</v>
          </cell>
          <cell r="CX423">
            <v>0</v>
          </cell>
          <cell r="CY423">
            <v>0</v>
          </cell>
          <cell r="DB423">
            <v>0</v>
          </cell>
          <cell r="DC423">
            <v>0</v>
          </cell>
          <cell r="DJ423" t="str">
            <v>МОС</v>
          </cell>
          <cell r="DL423">
            <v>40003</v>
          </cell>
          <cell r="DM423">
            <v>314</v>
          </cell>
          <cell r="DO423" t="str">
            <v>плата за одиницю приєднаного теплового навантаження в розрахунку на 1 кв. м щомісячно протягом року</v>
          </cell>
        </row>
        <row r="424">
          <cell r="W424">
            <v>370.77377654600002</v>
          </cell>
          <cell r="AF424">
            <v>39968</v>
          </cell>
          <cell r="AG424">
            <v>1691</v>
          </cell>
          <cell r="AH424">
            <v>370.77377654662973</v>
          </cell>
          <cell r="AM424">
            <v>3249</v>
          </cell>
          <cell r="AO424">
            <v>1204643.9999979541</v>
          </cell>
          <cell r="AQ424">
            <v>1204644</v>
          </cell>
          <cell r="AU424">
            <v>0</v>
          </cell>
          <cell r="AW424">
            <v>0</v>
          </cell>
          <cell r="AY424">
            <v>423729.99999803881</v>
          </cell>
          <cell r="AZ424">
            <v>130.41859033488421</v>
          </cell>
          <cell r="BA424">
            <v>423730</v>
          </cell>
          <cell r="BB424">
            <v>130.41859033548783</v>
          </cell>
          <cell r="BC424">
            <v>0</v>
          </cell>
          <cell r="BD424">
            <v>0</v>
          </cell>
          <cell r="BG424">
            <v>0</v>
          </cell>
          <cell r="BH424">
            <v>0</v>
          </cell>
          <cell r="BI424">
            <v>43441</v>
          </cell>
          <cell r="BJ424">
            <v>13.370575561711295</v>
          </cell>
          <cell r="BK424">
            <v>0</v>
          </cell>
          <cell r="BL424">
            <v>0</v>
          </cell>
          <cell r="BM424">
            <v>372283.4</v>
          </cell>
          <cell r="BN424">
            <v>114.58399507540783</v>
          </cell>
          <cell r="BO424">
            <v>0</v>
          </cell>
          <cell r="BP424">
            <v>0</v>
          </cell>
          <cell r="BY424">
            <v>1555.83</v>
          </cell>
          <cell r="CF424">
            <v>582.59088158999998</v>
          </cell>
          <cell r="CG424">
            <v>727.32</v>
          </cell>
          <cell r="CJ424">
            <v>0</v>
          </cell>
          <cell r="CK424">
            <v>0</v>
          </cell>
          <cell r="CL424">
            <v>0</v>
          </cell>
          <cell r="CM424">
            <v>0</v>
          </cell>
          <cell r="CN424">
            <v>0</v>
          </cell>
          <cell r="CO424">
            <v>0</v>
          </cell>
          <cell r="CX424">
            <v>0</v>
          </cell>
          <cell r="CY424">
            <v>0</v>
          </cell>
          <cell r="DB424">
            <v>0</v>
          </cell>
          <cell r="DC424">
            <v>0</v>
          </cell>
          <cell r="DJ424" t="str">
            <v>НКРЕ</v>
          </cell>
          <cell r="DL424">
            <v>40526</v>
          </cell>
          <cell r="DM424">
            <v>1749</v>
          </cell>
          <cell r="DO424" t="str">
            <v>тариф на теплову енергію</v>
          </cell>
          <cell r="DT424">
            <v>407.85</v>
          </cell>
        </row>
        <row r="425">
          <cell r="W425">
            <v>524.70000000000005</v>
          </cell>
          <cell r="AF425">
            <v>39968</v>
          </cell>
          <cell r="AH425">
            <v>437.25000000000017</v>
          </cell>
          <cell r="AM425">
            <v>1144.76</v>
          </cell>
          <cell r="AO425">
            <v>600655.57200000004</v>
          </cell>
          <cell r="AQ425">
            <v>500546.31000000017</v>
          </cell>
          <cell r="AU425">
            <v>0</v>
          </cell>
          <cell r="AW425">
            <v>0</v>
          </cell>
          <cell r="AY425">
            <v>302308.22080000001</v>
          </cell>
          <cell r="AZ425">
            <v>264.08</v>
          </cell>
          <cell r="BA425">
            <v>0</v>
          </cell>
          <cell r="BB425">
            <v>0</v>
          </cell>
          <cell r="BC425">
            <v>0</v>
          </cell>
          <cell r="BD425">
            <v>0</v>
          </cell>
          <cell r="BG425">
            <v>0</v>
          </cell>
          <cell r="BH425">
            <v>0</v>
          </cell>
          <cell r="BI425">
            <v>0</v>
          </cell>
          <cell r="BJ425">
            <v>0</v>
          </cell>
          <cell r="BK425">
            <v>0</v>
          </cell>
          <cell r="BL425">
            <v>0</v>
          </cell>
          <cell r="BM425">
            <v>0</v>
          </cell>
          <cell r="BN425">
            <v>0</v>
          </cell>
          <cell r="BO425">
            <v>0</v>
          </cell>
          <cell r="BP425">
            <v>0</v>
          </cell>
          <cell r="BY425">
            <v>1555.83</v>
          </cell>
          <cell r="CF425">
            <v>197.16953692833476</v>
          </cell>
          <cell r="CG425">
            <v>1533.24</v>
          </cell>
          <cell r="CJ425">
            <v>0</v>
          </cell>
          <cell r="CK425">
            <v>0</v>
          </cell>
          <cell r="CL425">
            <v>0</v>
          </cell>
          <cell r="CM425">
            <v>0</v>
          </cell>
          <cell r="CN425">
            <v>0</v>
          </cell>
          <cell r="CO425">
            <v>0</v>
          </cell>
          <cell r="CX425">
            <v>0</v>
          </cell>
          <cell r="CY425">
            <v>0</v>
          </cell>
          <cell r="DB425">
            <v>0</v>
          </cell>
          <cell r="DC425">
            <v>0</v>
          </cell>
          <cell r="DJ425" t="str">
            <v>НКРКП</v>
          </cell>
          <cell r="DL425">
            <v>40816</v>
          </cell>
          <cell r="DM425">
            <v>100</v>
          </cell>
          <cell r="DT425">
            <v>906.84</v>
          </cell>
        </row>
        <row r="426">
          <cell r="W426">
            <v>627.67999999999995</v>
          </cell>
          <cell r="AF426">
            <v>39968</v>
          </cell>
          <cell r="AG426">
            <v>1692</v>
          </cell>
          <cell r="AH426">
            <v>627.71</v>
          </cell>
          <cell r="AM426">
            <v>34</v>
          </cell>
          <cell r="AO426">
            <v>21341.119999999999</v>
          </cell>
          <cell r="AQ426">
            <v>21342.140000000003</v>
          </cell>
          <cell r="AU426">
            <v>0</v>
          </cell>
          <cell r="AW426">
            <v>0</v>
          </cell>
          <cell r="AY426">
            <v>12904.963839223192</v>
          </cell>
          <cell r="AZ426">
            <v>379.55775997715273</v>
          </cell>
          <cell r="BA426">
            <v>0</v>
          </cell>
          <cell r="BB426">
            <v>0</v>
          </cell>
          <cell r="BC426">
            <v>0</v>
          </cell>
          <cell r="BD426">
            <v>0</v>
          </cell>
          <cell r="BG426">
            <v>0</v>
          </cell>
          <cell r="BH426">
            <v>0</v>
          </cell>
          <cell r="BI426">
            <v>449</v>
          </cell>
          <cell r="BJ426">
            <v>13.205882352941176</v>
          </cell>
          <cell r="BK426">
            <v>0</v>
          </cell>
          <cell r="BL426">
            <v>0</v>
          </cell>
          <cell r="BM426">
            <v>3.79</v>
          </cell>
          <cell r="BN426">
            <v>0.11147058823529411</v>
          </cell>
          <cell r="BO426">
            <v>0</v>
          </cell>
          <cell r="BP426">
            <v>0</v>
          </cell>
          <cell r="BY426">
            <v>1555.83</v>
          </cell>
          <cell r="CF426">
            <v>6.0239951449512157</v>
          </cell>
          <cell r="CG426">
            <v>2142.2600000000002</v>
          </cell>
          <cell r="CJ426">
            <v>0</v>
          </cell>
          <cell r="CK426">
            <v>0</v>
          </cell>
          <cell r="CL426">
            <v>0</v>
          </cell>
          <cell r="CM426">
            <v>0</v>
          </cell>
          <cell r="CN426">
            <v>0</v>
          </cell>
          <cell r="CO426">
            <v>0</v>
          </cell>
          <cell r="CX426">
            <v>0</v>
          </cell>
          <cell r="CY426">
            <v>0</v>
          </cell>
          <cell r="DB426">
            <v>0</v>
          </cell>
          <cell r="DC426">
            <v>0</v>
          </cell>
          <cell r="DJ426" t="str">
            <v>НКРКП</v>
          </cell>
          <cell r="DL426">
            <v>40816</v>
          </cell>
          <cell r="DM426">
            <v>100</v>
          </cell>
          <cell r="DT426">
            <v>912.91</v>
          </cell>
        </row>
        <row r="427">
          <cell r="W427">
            <v>803.76</v>
          </cell>
          <cell r="AF427">
            <v>39968</v>
          </cell>
          <cell r="AG427">
            <v>1702</v>
          </cell>
          <cell r="AH427">
            <v>803.76095617529882</v>
          </cell>
          <cell r="AM427">
            <v>502</v>
          </cell>
          <cell r="AO427">
            <v>403487.52</v>
          </cell>
          <cell r="AQ427">
            <v>403488</v>
          </cell>
          <cell r="AU427">
            <v>0</v>
          </cell>
          <cell r="AW427">
            <v>0</v>
          </cell>
          <cell r="AY427">
            <v>143493.99997974251</v>
          </cell>
          <cell r="AZ427">
            <v>285.84462147359068</v>
          </cell>
          <cell r="BA427">
            <v>25991</v>
          </cell>
          <cell r="BB427">
            <v>51.774900398406373</v>
          </cell>
          <cell r="BC427">
            <v>0</v>
          </cell>
          <cell r="BD427">
            <v>0</v>
          </cell>
          <cell r="BG427">
            <v>0</v>
          </cell>
          <cell r="BH427">
            <v>0</v>
          </cell>
          <cell r="BI427">
            <v>15864</v>
          </cell>
          <cell r="BJ427">
            <v>31.601593625498008</v>
          </cell>
          <cell r="BK427">
            <v>0</v>
          </cell>
          <cell r="BL427">
            <v>0</v>
          </cell>
          <cell r="BM427">
            <v>196884</v>
          </cell>
          <cell r="BN427">
            <v>392.19920318725099</v>
          </cell>
          <cell r="BO427">
            <v>0</v>
          </cell>
          <cell r="BP427">
            <v>0</v>
          </cell>
          <cell r="BY427">
            <v>1458.91</v>
          </cell>
          <cell r="CF427">
            <v>66.982845130000001</v>
          </cell>
          <cell r="CG427">
            <v>2142.25</v>
          </cell>
          <cell r="CJ427">
            <v>0</v>
          </cell>
          <cell r="CK427">
            <v>0</v>
          </cell>
          <cell r="CL427">
            <v>0</v>
          </cell>
          <cell r="CM427">
            <v>0</v>
          </cell>
          <cell r="CN427">
            <v>0</v>
          </cell>
          <cell r="CO427">
            <v>0</v>
          </cell>
          <cell r="CX427">
            <v>0</v>
          </cell>
          <cell r="CY427">
            <v>0</v>
          </cell>
          <cell r="DB427">
            <v>0</v>
          </cell>
          <cell r="DC427">
            <v>0</v>
          </cell>
          <cell r="DJ427" t="str">
            <v>НКРКП</v>
          </cell>
          <cell r="DL427">
            <v>40816</v>
          </cell>
          <cell r="DM427">
            <v>100</v>
          </cell>
          <cell r="DT427">
            <v>999.9</v>
          </cell>
        </row>
        <row r="428">
          <cell r="W428">
            <v>371.20870000000002</v>
          </cell>
          <cell r="AF428">
            <v>39968</v>
          </cell>
          <cell r="AG428">
            <v>1710</v>
          </cell>
          <cell r="AH428">
            <v>371.208722065524</v>
          </cell>
          <cell r="AM428">
            <v>4609</v>
          </cell>
          <cell r="AO428">
            <v>1710900.8983</v>
          </cell>
          <cell r="AQ428">
            <v>1710901</v>
          </cell>
          <cell r="AU428">
            <v>0</v>
          </cell>
          <cell r="AW428">
            <v>0</v>
          </cell>
          <cell r="AY428">
            <v>582414.99996900011</v>
          </cell>
          <cell r="AZ428">
            <v>126.36472119093081</v>
          </cell>
          <cell r="BA428">
            <v>0</v>
          </cell>
          <cell r="BB428">
            <v>0</v>
          </cell>
          <cell r="BC428">
            <v>0</v>
          </cell>
          <cell r="BD428">
            <v>0</v>
          </cell>
          <cell r="BG428">
            <v>0</v>
          </cell>
          <cell r="BH428">
            <v>0</v>
          </cell>
          <cell r="BI428">
            <v>117830</v>
          </cell>
          <cell r="BJ428">
            <v>25.565198524625732</v>
          </cell>
          <cell r="BK428">
            <v>0</v>
          </cell>
          <cell r="BL428">
            <v>0</v>
          </cell>
          <cell r="BM428">
            <v>590219.6</v>
          </cell>
          <cell r="BN428">
            <v>128.05806031677153</v>
          </cell>
          <cell r="BO428">
            <v>0</v>
          </cell>
          <cell r="BP428">
            <v>0</v>
          </cell>
          <cell r="BY428">
            <v>1394.96</v>
          </cell>
          <cell r="CF428">
            <v>800.76857500000006</v>
          </cell>
          <cell r="CG428">
            <v>727.32</v>
          </cell>
          <cell r="CJ428">
            <v>0</v>
          </cell>
          <cell r="CK428">
            <v>0</v>
          </cell>
          <cell r="CL428">
            <v>0</v>
          </cell>
          <cell r="CM428">
            <v>0</v>
          </cell>
          <cell r="CN428">
            <v>0</v>
          </cell>
          <cell r="CO428">
            <v>0</v>
          </cell>
          <cell r="CX428">
            <v>0</v>
          </cell>
          <cell r="CY428">
            <v>0</v>
          </cell>
          <cell r="DB428">
            <v>0</v>
          </cell>
          <cell r="DC428">
            <v>0</v>
          </cell>
          <cell r="DJ428" t="str">
            <v>НКРЕ</v>
          </cell>
          <cell r="DL428">
            <v>40526</v>
          </cell>
          <cell r="DM428">
            <v>1749</v>
          </cell>
          <cell r="DO428" t="str">
            <v>тариф на теплову енергію</v>
          </cell>
          <cell r="DT428">
            <v>408.33</v>
          </cell>
        </row>
        <row r="429">
          <cell r="W429">
            <v>727.16</v>
          </cell>
          <cell r="AF429">
            <v>39968</v>
          </cell>
          <cell r="AG429">
            <v>1711</v>
          </cell>
          <cell r="AH429">
            <v>692.53330873308732</v>
          </cell>
          <cell r="AM429">
            <v>1626</v>
          </cell>
          <cell r="AO429">
            <v>1182362.1599999999</v>
          </cell>
          <cell r="AQ429">
            <v>1126059.1599999999</v>
          </cell>
          <cell r="AU429">
            <v>0</v>
          </cell>
          <cell r="AW429">
            <v>0</v>
          </cell>
          <cell r="AY429">
            <v>703117.99998687499</v>
          </cell>
          <cell r="AZ429">
            <v>432.42189421087022</v>
          </cell>
          <cell r="BA429">
            <v>0</v>
          </cell>
          <cell r="BB429">
            <v>0</v>
          </cell>
          <cell r="BC429">
            <v>0</v>
          </cell>
          <cell r="BD429">
            <v>0</v>
          </cell>
          <cell r="BG429">
            <v>0</v>
          </cell>
          <cell r="BH429">
            <v>0</v>
          </cell>
          <cell r="BI429">
            <v>41555</v>
          </cell>
          <cell r="BJ429">
            <v>25.556580565805657</v>
          </cell>
          <cell r="BK429">
            <v>0</v>
          </cell>
          <cell r="BL429">
            <v>0</v>
          </cell>
          <cell r="BM429">
            <v>208203.52001312491</v>
          </cell>
          <cell r="BN429">
            <v>128.04644527252455</v>
          </cell>
          <cell r="BO429">
            <v>0</v>
          </cell>
          <cell r="BP429">
            <v>0</v>
          </cell>
          <cell r="BY429">
            <v>1394.96</v>
          </cell>
          <cell r="CF429">
            <v>328.21472749999998</v>
          </cell>
          <cell r="CG429">
            <v>2142.25</v>
          </cell>
          <cell r="CJ429">
            <v>0</v>
          </cell>
          <cell r="CK429">
            <v>0</v>
          </cell>
          <cell r="CL429">
            <v>0</v>
          </cell>
          <cell r="CM429">
            <v>0</v>
          </cell>
          <cell r="CN429">
            <v>0</v>
          </cell>
          <cell r="CO429">
            <v>0</v>
          </cell>
          <cell r="CX429">
            <v>0</v>
          </cell>
          <cell r="CY429">
            <v>0</v>
          </cell>
          <cell r="DB429">
            <v>0</v>
          </cell>
          <cell r="DC429">
            <v>0</v>
          </cell>
          <cell r="DJ429" t="str">
            <v>НКРКП</v>
          </cell>
          <cell r="DL429">
            <v>40816</v>
          </cell>
          <cell r="DM429">
            <v>100</v>
          </cell>
          <cell r="DT429">
            <v>999.9</v>
          </cell>
        </row>
        <row r="430">
          <cell r="W430">
            <v>304.69261040599997</v>
          </cell>
          <cell r="AF430">
            <v>39968</v>
          </cell>
          <cell r="AG430">
            <v>1707</v>
          </cell>
          <cell r="AH430">
            <v>304.69261040664628</v>
          </cell>
          <cell r="AM430">
            <v>6861</v>
          </cell>
          <cell r="AO430">
            <v>2090495.9999955657</v>
          </cell>
          <cell r="AQ430">
            <v>2090496</v>
          </cell>
          <cell r="AU430">
            <v>0</v>
          </cell>
          <cell r="AW430">
            <v>0</v>
          </cell>
          <cell r="AY430">
            <v>847541.00000000012</v>
          </cell>
          <cell r="AZ430">
            <v>123.53024340475152</v>
          </cell>
          <cell r="BA430">
            <v>0</v>
          </cell>
          <cell r="BB430">
            <v>0</v>
          </cell>
          <cell r="BC430">
            <v>0</v>
          </cell>
          <cell r="BD430">
            <v>0</v>
          </cell>
          <cell r="BG430">
            <v>0</v>
          </cell>
          <cell r="BH430">
            <v>0</v>
          </cell>
          <cell r="BI430">
            <v>94733</v>
          </cell>
          <cell r="BJ430">
            <v>13.807462469027838</v>
          </cell>
          <cell r="BK430">
            <v>0</v>
          </cell>
          <cell r="BL430">
            <v>0</v>
          </cell>
          <cell r="BM430">
            <v>727811.9</v>
          </cell>
          <cell r="BN430">
            <v>106.07956566098237</v>
          </cell>
          <cell r="BO430">
            <v>0</v>
          </cell>
          <cell r="BP430">
            <v>0</v>
          </cell>
          <cell r="BY430">
            <v>1326.12</v>
          </cell>
          <cell r="CF430">
            <v>1165.29</v>
          </cell>
          <cell r="CG430">
            <v>727.32195419166055</v>
          </cell>
          <cell r="CJ430">
            <v>0</v>
          </cell>
          <cell r="CK430">
            <v>0</v>
          </cell>
          <cell r="CL430">
            <v>0</v>
          </cell>
          <cell r="CM430">
            <v>0</v>
          </cell>
          <cell r="CN430">
            <v>0</v>
          </cell>
          <cell r="CO430">
            <v>0</v>
          </cell>
          <cell r="CX430">
            <v>0</v>
          </cell>
          <cell r="CY430">
            <v>0</v>
          </cell>
          <cell r="DB430">
            <v>0</v>
          </cell>
          <cell r="DC430">
            <v>0</v>
          </cell>
          <cell r="DJ430" t="str">
            <v>НКРЕ</v>
          </cell>
          <cell r="DL430">
            <v>40526</v>
          </cell>
          <cell r="DM430">
            <v>1749</v>
          </cell>
          <cell r="DO430" t="str">
            <v>тариф на теплову енергію</v>
          </cell>
          <cell r="DT430">
            <v>335.16</v>
          </cell>
        </row>
        <row r="431">
          <cell r="W431">
            <v>612.29999999999995</v>
          </cell>
          <cell r="AF431">
            <v>39968</v>
          </cell>
          <cell r="AG431">
            <v>1708</v>
          </cell>
          <cell r="AH431">
            <v>556.64143133269943</v>
          </cell>
          <cell r="AM431">
            <v>1078.9972254886256</v>
          </cell>
          <cell r="AO431">
            <v>660670.00116668548</v>
          </cell>
          <cell r="AQ431">
            <v>600614.56000000006</v>
          </cell>
          <cell r="AU431">
            <v>0</v>
          </cell>
          <cell r="AW431">
            <v>0</v>
          </cell>
          <cell r="AY431">
            <v>392215.16914380132</v>
          </cell>
          <cell r="AZ431">
            <v>363.499701276976</v>
          </cell>
          <cell r="BA431">
            <v>0</v>
          </cell>
          <cell r="BB431">
            <v>0</v>
          </cell>
          <cell r="BC431">
            <v>0</v>
          </cell>
          <cell r="BD431">
            <v>0</v>
          </cell>
          <cell r="BG431">
            <v>0</v>
          </cell>
          <cell r="BH431">
            <v>0</v>
          </cell>
          <cell r="BI431">
            <v>14894</v>
          </cell>
          <cell r="BJ431">
            <v>13.803557273518686</v>
          </cell>
          <cell r="BK431">
            <v>0</v>
          </cell>
          <cell r="BL431">
            <v>0</v>
          </cell>
          <cell r="BM431">
            <v>114456.2</v>
          </cell>
          <cell r="BN431">
            <v>106.07645441179733</v>
          </cell>
          <cell r="BO431">
            <v>0</v>
          </cell>
          <cell r="BP431">
            <v>0</v>
          </cell>
          <cell r="BY431">
            <v>1326.12</v>
          </cell>
          <cell r="CF431">
            <v>183.08561985940079</v>
          </cell>
          <cell r="CG431">
            <v>2142.25</v>
          </cell>
          <cell r="CJ431">
            <v>0</v>
          </cell>
          <cell r="CK431">
            <v>0</v>
          </cell>
          <cell r="CL431">
            <v>0</v>
          </cell>
          <cell r="CM431">
            <v>0</v>
          </cell>
          <cell r="CN431">
            <v>0</v>
          </cell>
          <cell r="CO431">
            <v>0</v>
          </cell>
          <cell r="CX431">
            <v>0</v>
          </cell>
          <cell r="CY431">
            <v>0</v>
          </cell>
          <cell r="DB431">
            <v>0</v>
          </cell>
          <cell r="DC431">
            <v>0</v>
          </cell>
          <cell r="DJ431" t="str">
            <v>НКРКП</v>
          </cell>
          <cell r="DL431">
            <v>40816</v>
          </cell>
          <cell r="DM431">
            <v>100</v>
          </cell>
          <cell r="DT431">
            <v>885.44</v>
          </cell>
        </row>
        <row r="432">
          <cell r="W432">
            <v>591.25</v>
          </cell>
          <cell r="AF432">
            <v>39968</v>
          </cell>
          <cell r="AG432">
            <v>1709</v>
          </cell>
          <cell r="AH432">
            <v>537.5</v>
          </cell>
          <cell r="AM432">
            <v>8</v>
          </cell>
          <cell r="AO432">
            <v>4730</v>
          </cell>
          <cell r="AQ432">
            <v>4300</v>
          </cell>
          <cell r="AU432">
            <v>0</v>
          </cell>
          <cell r="AW432">
            <v>0</v>
          </cell>
          <cell r="AY432">
            <v>2791.3485007583708</v>
          </cell>
          <cell r="AZ432">
            <v>348.91856259479636</v>
          </cell>
          <cell r="BA432">
            <v>0</v>
          </cell>
          <cell r="BB432">
            <v>0</v>
          </cell>
          <cell r="BC432">
            <v>0</v>
          </cell>
          <cell r="BD432">
            <v>0</v>
          </cell>
          <cell r="BG432">
            <v>0</v>
          </cell>
          <cell r="BH432">
            <v>0</v>
          </cell>
          <cell r="BI432">
            <v>104</v>
          </cell>
          <cell r="BJ432">
            <v>13</v>
          </cell>
          <cell r="BK432">
            <v>0</v>
          </cell>
          <cell r="BL432">
            <v>0</v>
          </cell>
          <cell r="BM432">
            <v>842.9</v>
          </cell>
          <cell r="BN432">
            <v>105.3625</v>
          </cell>
          <cell r="BO432">
            <v>0</v>
          </cell>
          <cell r="BP432">
            <v>0</v>
          </cell>
          <cell r="BY432">
            <v>1326.12</v>
          </cell>
          <cell r="CF432">
            <v>1.3029984832574961</v>
          </cell>
          <cell r="CG432">
            <v>2142.25</v>
          </cell>
          <cell r="CJ432">
            <v>0</v>
          </cell>
          <cell r="CK432">
            <v>0</v>
          </cell>
          <cell r="CL432">
            <v>0</v>
          </cell>
          <cell r="CM432">
            <v>0</v>
          </cell>
          <cell r="CN432">
            <v>0</v>
          </cell>
          <cell r="CO432">
            <v>0</v>
          </cell>
          <cell r="CX432">
            <v>0</v>
          </cell>
          <cell r="CY432">
            <v>0</v>
          </cell>
          <cell r="DB432">
            <v>0</v>
          </cell>
          <cell r="DC432">
            <v>0</v>
          </cell>
          <cell r="DJ432" t="str">
            <v>НКРКП</v>
          </cell>
          <cell r="DL432">
            <v>40816</v>
          </cell>
          <cell r="DM432">
            <v>100</v>
          </cell>
          <cell r="DT432">
            <v>885.44</v>
          </cell>
        </row>
        <row r="433">
          <cell r="W433">
            <v>807.513888888</v>
          </cell>
          <cell r="AF433">
            <v>39968</v>
          </cell>
          <cell r="AG433">
            <v>1698</v>
          </cell>
          <cell r="AH433">
            <v>807.51388888888891</v>
          </cell>
          <cell r="AM433">
            <v>360</v>
          </cell>
          <cell r="AO433">
            <v>290704.99999967997</v>
          </cell>
          <cell r="AQ433">
            <v>290705</v>
          </cell>
          <cell r="AU433">
            <v>0</v>
          </cell>
          <cell r="AW433">
            <v>0</v>
          </cell>
          <cell r="AY433">
            <v>139377</v>
          </cell>
          <cell r="AZ433">
            <v>387.15833333333336</v>
          </cell>
          <cell r="BA433">
            <v>0</v>
          </cell>
          <cell r="BB433">
            <v>0</v>
          </cell>
          <cell r="BC433">
            <v>0</v>
          </cell>
          <cell r="BD433">
            <v>0</v>
          </cell>
          <cell r="BG433">
            <v>0</v>
          </cell>
          <cell r="BH433">
            <v>0</v>
          </cell>
          <cell r="BI433">
            <v>11876</v>
          </cell>
          <cell r="BJ433">
            <v>32.988888888888887</v>
          </cell>
          <cell r="BK433">
            <v>0</v>
          </cell>
          <cell r="BL433">
            <v>0</v>
          </cell>
          <cell r="BM433">
            <v>89.47</v>
          </cell>
          <cell r="BN433">
            <v>0.24852777777777776</v>
          </cell>
          <cell r="BO433">
            <v>0</v>
          </cell>
          <cell r="BP433">
            <v>0</v>
          </cell>
          <cell r="BY433">
            <v>1344.22</v>
          </cell>
          <cell r="CF433">
            <v>65.061033959621895</v>
          </cell>
          <cell r="CG433">
            <v>2142.25</v>
          </cell>
          <cell r="CJ433">
            <v>0</v>
          </cell>
          <cell r="CK433">
            <v>0</v>
          </cell>
          <cell r="CL433">
            <v>0</v>
          </cell>
          <cell r="CM433">
            <v>0</v>
          </cell>
          <cell r="CN433">
            <v>0</v>
          </cell>
          <cell r="CO433">
            <v>0</v>
          </cell>
          <cell r="CX433">
            <v>0</v>
          </cell>
          <cell r="CY433">
            <v>0</v>
          </cell>
          <cell r="DB433">
            <v>0</v>
          </cell>
          <cell r="DC433">
            <v>0</v>
          </cell>
          <cell r="DJ433" t="str">
            <v>НКРКП</v>
          </cell>
          <cell r="DL433">
            <v>40816</v>
          </cell>
          <cell r="DM433">
            <v>100</v>
          </cell>
          <cell r="DT433">
            <v>999.9</v>
          </cell>
        </row>
        <row r="434">
          <cell r="W434">
            <v>399.132567978</v>
          </cell>
          <cell r="AF434">
            <v>39968</v>
          </cell>
          <cell r="AG434">
            <v>1679</v>
          </cell>
          <cell r="AH434">
            <v>399.13256767842495</v>
          </cell>
          <cell r="AM434">
            <v>12190</v>
          </cell>
          <cell r="AO434">
            <v>4865426.0036518201</v>
          </cell>
          <cell r="AQ434">
            <v>4865426</v>
          </cell>
          <cell r="AU434">
            <v>0</v>
          </cell>
          <cell r="AW434">
            <v>0</v>
          </cell>
          <cell r="AY434">
            <v>1678363.632</v>
          </cell>
          <cell r="AZ434">
            <v>137.68364495488106</v>
          </cell>
          <cell r="BA434">
            <v>0</v>
          </cell>
          <cell r="BB434">
            <v>0</v>
          </cell>
          <cell r="BC434">
            <v>0</v>
          </cell>
          <cell r="BD434">
            <v>0</v>
          </cell>
          <cell r="BG434">
            <v>0</v>
          </cell>
          <cell r="BH434">
            <v>0</v>
          </cell>
          <cell r="BI434">
            <v>560253</v>
          </cell>
          <cell r="BJ434">
            <v>45.96004922067268</v>
          </cell>
          <cell r="BK434">
            <v>0</v>
          </cell>
          <cell r="BL434">
            <v>0</v>
          </cell>
          <cell r="BM434">
            <v>1674846</v>
          </cell>
          <cell r="BN434">
            <v>137.39507793273174</v>
          </cell>
          <cell r="BO434">
            <v>0</v>
          </cell>
          <cell r="BP434">
            <v>0</v>
          </cell>
          <cell r="BY434">
            <v>1489.56</v>
          </cell>
          <cell r="CF434">
            <v>2307.6</v>
          </cell>
          <cell r="CG434">
            <v>727.32</v>
          </cell>
          <cell r="CJ434">
            <v>0</v>
          </cell>
          <cell r="CK434">
            <v>0</v>
          </cell>
          <cell r="CL434">
            <v>0</v>
          </cell>
          <cell r="CM434">
            <v>0</v>
          </cell>
          <cell r="CN434">
            <v>0</v>
          </cell>
          <cell r="CO434">
            <v>0</v>
          </cell>
          <cell r="CX434">
            <v>0</v>
          </cell>
          <cell r="CY434">
            <v>0</v>
          </cell>
          <cell r="DB434">
            <v>0</v>
          </cell>
          <cell r="DC434">
            <v>0</v>
          </cell>
          <cell r="DJ434" t="str">
            <v>НКРЕ</v>
          </cell>
          <cell r="DL434">
            <v>40526</v>
          </cell>
          <cell r="DM434">
            <v>1749</v>
          </cell>
          <cell r="DO434" t="str">
            <v>тариф на теплову енергію</v>
          </cell>
          <cell r="DT434">
            <v>439.04</v>
          </cell>
        </row>
        <row r="435">
          <cell r="W435">
            <v>667.61229134999996</v>
          </cell>
          <cell r="AF435">
            <v>39968</v>
          </cell>
          <cell r="AG435">
            <v>1680</v>
          </cell>
          <cell r="AH435">
            <v>667.61229135053111</v>
          </cell>
          <cell r="AM435">
            <v>2636</v>
          </cell>
          <cell r="AO435">
            <v>1759825.9999986</v>
          </cell>
          <cell r="AQ435">
            <v>1759826</v>
          </cell>
          <cell r="AU435">
            <v>0</v>
          </cell>
          <cell r="AW435">
            <v>0</v>
          </cell>
          <cell r="AY435">
            <v>1037039.9999894275</v>
          </cell>
          <cell r="AZ435">
            <v>393.41426403240803</v>
          </cell>
          <cell r="BA435">
            <v>0</v>
          </cell>
          <cell r="BB435">
            <v>0</v>
          </cell>
          <cell r="BC435">
            <v>0</v>
          </cell>
          <cell r="BD435">
            <v>0</v>
          </cell>
          <cell r="BG435">
            <v>0</v>
          </cell>
          <cell r="BH435">
            <v>0</v>
          </cell>
          <cell r="BI435">
            <v>121133</v>
          </cell>
          <cell r="BJ435">
            <v>45.953338391502278</v>
          </cell>
          <cell r="BK435">
            <v>0</v>
          </cell>
          <cell r="BL435">
            <v>0</v>
          </cell>
          <cell r="BM435">
            <v>362156.9</v>
          </cell>
          <cell r="BN435">
            <v>137.38880880121397</v>
          </cell>
          <cell r="BO435">
            <v>0</v>
          </cell>
          <cell r="BP435">
            <v>0</v>
          </cell>
          <cell r="BY435">
            <v>1489.56</v>
          </cell>
          <cell r="CF435">
            <v>484.08915859000001</v>
          </cell>
          <cell r="CG435">
            <v>2142.25</v>
          </cell>
          <cell r="CJ435">
            <v>0</v>
          </cell>
          <cell r="CK435">
            <v>0</v>
          </cell>
          <cell r="CL435">
            <v>0</v>
          </cell>
          <cell r="CM435">
            <v>0</v>
          </cell>
          <cell r="CN435">
            <v>0</v>
          </cell>
          <cell r="CO435">
            <v>0</v>
          </cell>
          <cell r="CX435">
            <v>0</v>
          </cell>
          <cell r="CY435">
            <v>0</v>
          </cell>
          <cell r="DB435">
            <v>0</v>
          </cell>
          <cell r="DC435">
            <v>0</v>
          </cell>
          <cell r="DJ435" t="str">
            <v>НКРКП</v>
          </cell>
          <cell r="DL435">
            <v>40816</v>
          </cell>
          <cell r="DM435">
            <v>100</v>
          </cell>
          <cell r="DT435">
            <v>963.23</v>
          </cell>
        </row>
        <row r="436">
          <cell r="W436">
            <v>651.29999999999995</v>
          </cell>
          <cell r="AF436">
            <v>39968</v>
          </cell>
          <cell r="AG436">
            <v>1681</v>
          </cell>
          <cell r="AH436">
            <v>651.29999999999995</v>
          </cell>
          <cell r="AM436">
            <v>47</v>
          </cell>
          <cell r="AO436">
            <v>30611.1</v>
          </cell>
          <cell r="AQ436">
            <v>30611.1</v>
          </cell>
          <cell r="AU436">
            <v>0</v>
          </cell>
          <cell r="AW436">
            <v>0</v>
          </cell>
          <cell r="AY436">
            <v>17878.470000000005</v>
          </cell>
          <cell r="AZ436">
            <v>380.39297872340438</v>
          </cell>
          <cell r="BA436">
            <v>0</v>
          </cell>
          <cell r="BB436">
            <v>0</v>
          </cell>
          <cell r="BC436">
            <v>0</v>
          </cell>
          <cell r="BD436">
            <v>0</v>
          </cell>
          <cell r="BG436">
            <v>0</v>
          </cell>
          <cell r="BH436">
            <v>0</v>
          </cell>
          <cell r="BI436">
            <v>2137</v>
          </cell>
          <cell r="BJ436">
            <v>45.468085106382979</v>
          </cell>
          <cell r="BK436">
            <v>0</v>
          </cell>
          <cell r="BL436">
            <v>0</v>
          </cell>
          <cell r="BM436">
            <v>6342.1</v>
          </cell>
          <cell r="BN436">
            <v>134.93829787234043</v>
          </cell>
          <cell r="BO436">
            <v>0</v>
          </cell>
          <cell r="BP436">
            <v>0</v>
          </cell>
          <cell r="BY436">
            <v>1489.56</v>
          </cell>
          <cell r="CF436">
            <v>8.3456506010036193</v>
          </cell>
          <cell r="CG436">
            <v>2142.25</v>
          </cell>
          <cell r="CJ436">
            <v>0</v>
          </cell>
          <cell r="CK436">
            <v>0</v>
          </cell>
          <cell r="CL436">
            <v>0</v>
          </cell>
          <cell r="CM436">
            <v>0</v>
          </cell>
          <cell r="CN436">
            <v>0</v>
          </cell>
          <cell r="CO436">
            <v>0</v>
          </cell>
          <cell r="CX436">
            <v>0</v>
          </cell>
          <cell r="CY436">
            <v>0</v>
          </cell>
          <cell r="DB436">
            <v>0</v>
          </cell>
          <cell r="DC436">
            <v>0</v>
          </cell>
          <cell r="DJ436" t="str">
            <v>НКРКП</v>
          </cell>
          <cell r="DL436">
            <v>40816</v>
          </cell>
          <cell r="DM436">
            <v>100</v>
          </cell>
          <cell r="DT436">
            <v>963.23</v>
          </cell>
        </row>
        <row r="437">
          <cell r="W437">
            <v>667.45</v>
          </cell>
          <cell r="AF437">
            <v>39968</v>
          </cell>
          <cell r="AG437">
            <v>1683</v>
          </cell>
          <cell r="AH437">
            <v>635.66800947867307</v>
          </cell>
          <cell r="AM437">
            <v>422</v>
          </cell>
          <cell r="AO437">
            <v>281663.90000000002</v>
          </cell>
          <cell r="AQ437">
            <v>268251.90000000002</v>
          </cell>
          <cell r="AU437">
            <v>0</v>
          </cell>
          <cell r="AW437">
            <v>0</v>
          </cell>
          <cell r="AY437">
            <v>162663.76999999999</v>
          </cell>
          <cell r="AZ437">
            <v>385.45917061611374</v>
          </cell>
          <cell r="BA437">
            <v>0</v>
          </cell>
          <cell r="BB437">
            <v>0</v>
          </cell>
          <cell r="BC437">
            <v>0</v>
          </cell>
          <cell r="BD437">
            <v>0</v>
          </cell>
          <cell r="BG437">
            <v>0</v>
          </cell>
          <cell r="BH437">
            <v>0</v>
          </cell>
          <cell r="BI437">
            <v>10424</v>
          </cell>
          <cell r="BJ437">
            <v>24.701421800947866</v>
          </cell>
          <cell r="BK437">
            <v>0</v>
          </cell>
          <cell r="BL437">
            <v>0</v>
          </cell>
          <cell r="BM437">
            <v>57219.1</v>
          </cell>
          <cell r="BN437">
            <v>135.59028436018957</v>
          </cell>
          <cell r="BO437">
            <v>0</v>
          </cell>
          <cell r="BP437">
            <v>0</v>
          </cell>
          <cell r="BY437">
            <v>1517.3</v>
          </cell>
          <cell r="CF437">
            <v>75.93127319407165</v>
          </cell>
          <cell r="CG437">
            <v>2142.25</v>
          </cell>
          <cell r="CJ437">
            <v>0</v>
          </cell>
          <cell r="CK437">
            <v>0</v>
          </cell>
          <cell r="CL437">
            <v>0</v>
          </cell>
          <cell r="CM437">
            <v>0</v>
          </cell>
          <cell r="CN437">
            <v>0</v>
          </cell>
          <cell r="CO437">
            <v>0</v>
          </cell>
          <cell r="CX437">
            <v>0</v>
          </cell>
          <cell r="CY437">
            <v>0</v>
          </cell>
          <cell r="DB437">
            <v>0</v>
          </cell>
          <cell r="DC437">
            <v>0</v>
          </cell>
          <cell r="DJ437" t="str">
            <v>НКРКП</v>
          </cell>
          <cell r="DL437">
            <v>40816</v>
          </cell>
          <cell r="DM437">
            <v>100</v>
          </cell>
          <cell r="DT437">
            <v>956.77</v>
          </cell>
        </row>
        <row r="438">
          <cell r="W438">
            <v>716.48</v>
          </cell>
          <cell r="AF438">
            <v>39968</v>
          </cell>
          <cell r="AG438">
            <v>1704</v>
          </cell>
          <cell r="AH438">
            <v>682.37</v>
          </cell>
          <cell r="AM438">
            <v>1509</v>
          </cell>
          <cell r="AO438">
            <v>1081168.32</v>
          </cell>
          <cell r="AQ438">
            <v>1029696.33</v>
          </cell>
          <cell r="AU438">
            <v>0</v>
          </cell>
          <cell r="AW438">
            <v>0</v>
          </cell>
          <cell r="AY438">
            <v>573587.4375</v>
          </cell>
          <cell r="AZ438">
            <v>380.11095924453281</v>
          </cell>
          <cell r="BA438">
            <v>0</v>
          </cell>
          <cell r="BB438">
            <v>0</v>
          </cell>
          <cell r="BC438">
            <v>0</v>
          </cell>
          <cell r="BD438">
            <v>0</v>
          </cell>
          <cell r="BG438">
            <v>0</v>
          </cell>
          <cell r="BH438">
            <v>0</v>
          </cell>
          <cell r="BI438">
            <v>51153</v>
          </cell>
          <cell r="BJ438">
            <v>33.898608349900599</v>
          </cell>
          <cell r="BK438">
            <v>0</v>
          </cell>
          <cell r="BL438">
            <v>0</v>
          </cell>
          <cell r="BM438">
            <v>242342</v>
          </cell>
          <cell r="BN438">
            <v>160.59774685222001</v>
          </cell>
          <cell r="BO438">
            <v>0</v>
          </cell>
          <cell r="BP438">
            <v>0</v>
          </cell>
          <cell r="BY438">
            <v>1336.18</v>
          </cell>
          <cell r="CF438">
            <v>267.75</v>
          </cell>
          <cell r="CG438">
            <v>2142.25</v>
          </cell>
          <cell r="CJ438">
            <v>0</v>
          </cell>
          <cell r="CK438">
            <v>0</v>
          </cell>
          <cell r="CL438">
            <v>0</v>
          </cell>
          <cell r="CM438">
            <v>0</v>
          </cell>
          <cell r="CN438">
            <v>0</v>
          </cell>
          <cell r="CO438">
            <v>0</v>
          </cell>
          <cell r="CX438">
            <v>0</v>
          </cell>
          <cell r="CY438">
            <v>0</v>
          </cell>
          <cell r="DB438">
            <v>0</v>
          </cell>
          <cell r="DC438">
            <v>0</v>
          </cell>
          <cell r="DJ438" t="str">
            <v>НКРКП</v>
          </cell>
          <cell r="DL438">
            <v>40816</v>
          </cell>
          <cell r="DM438">
            <v>100</v>
          </cell>
          <cell r="DT438">
            <v>999.9</v>
          </cell>
        </row>
        <row r="439">
          <cell r="W439">
            <v>402.60681373900002</v>
          </cell>
          <cell r="AF439">
            <v>39968</v>
          </cell>
          <cell r="AG439">
            <v>1693</v>
          </cell>
          <cell r="AH439">
            <v>402.60681373917902</v>
          </cell>
          <cell r="AM439">
            <v>3581</v>
          </cell>
          <cell r="AO439">
            <v>1441734.999999359</v>
          </cell>
          <cell r="AQ439">
            <v>1441735</v>
          </cell>
          <cell r="AU439">
            <v>0</v>
          </cell>
          <cell r="AW439">
            <v>0</v>
          </cell>
          <cell r="AY439">
            <v>468120</v>
          </cell>
          <cell r="AZ439">
            <v>130.72326165875452</v>
          </cell>
          <cell r="BA439">
            <v>0</v>
          </cell>
          <cell r="BB439">
            <v>0</v>
          </cell>
          <cell r="BC439">
            <v>0</v>
          </cell>
          <cell r="BD439">
            <v>0</v>
          </cell>
          <cell r="BG439">
            <v>0</v>
          </cell>
          <cell r="BH439">
            <v>0</v>
          </cell>
          <cell r="BI439">
            <v>126515</v>
          </cell>
          <cell r="BJ439">
            <v>35.329516894722147</v>
          </cell>
          <cell r="BK439">
            <v>0</v>
          </cell>
          <cell r="BL439">
            <v>0</v>
          </cell>
          <cell r="BM439">
            <v>524945.1</v>
          </cell>
          <cell r="BN439">
            <v>146.59176207763193</v>
          </cell>
          <cell r="BO439">
            <v>0</v>
          </cell>
          <cell r="BP439">
            <v>0</v>
          </cell>
          <cell r="BY439">
            <v>1470.95</v>
          </cell>
          <cell r="CF439">
            <v>643.62316449430784</v>
          </cell>
          <cell r="CG439">
            <v>727.32</v>
          </cell>
          <cell r="CJ439">
            <v>0</v>
          </cell>
          <cell r="CK439">
            <v>0</v>
          </cell>
          <cell r="CL439">
            <v>0</v>
          </cell>
          <cell r="CM439">
            <v>0</v>
          </cell>
          <cell r="CN439">
            <v>0</v>
          </cell>
          <cell r="CO439">
            <v>0</v>
          </cell>
          <cell r="CX439">
            <v>0</v>
          </cell>
          <cell r="CY439">
            <v>0</v>
          </cell>
          <cell r="DB439">
            <v>0</v>
          </cell>
          <cell r="DC439">
            <v>0</v>
          </cell>
          <cell r="DJ439" t="str">
            <v>НКРЕ</v>
          </cell>
          <cell r="DL439">
            <v>40526</v>
          </cell>
          <cell r="DM439">
            <v>1749</v>
          </cell>
          <cell r="DO439" t="str">
            <v>тариф на теплову енергію</v>
          </cell>
          <cell r="DT439">
            <v>442.87</v>
          </cell>
        </row>
        <row r="440">
          <cell r="W440">
            <v>666.38766738300001</v>
          </cell>
          <cell r="AF440">
            <v>39968</v>
          </cell>
          <cell r="AG440">
            <v>1694</v>
          </cell>
          <cell r="AH440">
            <v>666.38766738303855</v>
          </cell>
          <cell r="AM440">
            <v>6049</v>
          </cell>
          <cell r="AO440">
            <v>4030978.9999997672</v>
          </cell>
          <cell r="AQ440">
            <v>4030979</v>
          </cell>
          <cell r="AU440">
            <v>0</v>
          </cell>
          <cell r="AW440">
            <v>0</v>
          </cell>
          <cell r="AY440">
            <v>2310456.0000000005</v>
          </cell>
          <cell r="AZ440">
            <v>381.95668705571177</v>
          </cell>
          <cell r="BA440">
            <v>0</v>
          </cell>
          <cell r="BB440">
            <v>0</v>
          </cell>
          <cell r="BC440">
            <v>0</v>
          </cell>
          <cell r="BD440">
            <v>0</v>
          </cell>
          <cell r="BG440">
            <v>0</v>
          </cell>
          <cell r="BH440">
            <v>0</v>
          </cell>
          <cell r="BI440">
            <v>213683</v>
          </cell>
          <cell r="BJ440">
            <v>35.325343031906101</v>
          </cell>
          <cell r="BK440">
            <v>0</v>
          </cell>
          <cell r="BL440">
            <v>0</v>
          </cell>
          <cell r="BM440">
            <v>886696.4</v>
          </cell>
          <cell r="BN440">
            <v>146.58561745743097</v>
          </cell>
          <cell r="BO440">
            <v>0</v>
          </cell>
          <cell r="BP440">
            <v>0</v>
          </cell>
          <cell r="BY440">
            <v>1470.95</v>
          </cell>
          <cell r="CF440">
            <v>1078.52</v>
          </cell>
          <cell r="CG440">
            <v>2142.2467826280463</v>
          </cell>
          <cell r="CJ440">
            <v>0</v>
          </cell>
          <cell r="CK440">
            <v>0</v>
          </cell>
          <cell r="CL440">
            <v>0</v>
          </cell>
          <cell r="CM440">
            <v>0</v>
          </cell>
          <cell r="CN440">
            <v>0</v>
          </cell>
          <cell r="CO440">
            <v>0</v>
          </cell>
          <cell r="CX440">
            <v>0</v>
          </cell>
          <cell r="CY440">
            <v>0</v>
          </cell>
          <cell r="DB440">
            <v>0</v>
          </cell>
          <cell r="DC440">
            <v>0</v>
          </cell>
          <cell r="DJ440" t="str">
            <v>НКРКП</v>
          </cell>
          <cell r="DL440">
            <v>40816</v>
          </cell>
          <cell r="DM440">
            <v>100</v>
          </cell>
          <cell r="DT440">
            <v>953.4</v>
          </cell>
        </row>
        <row r="441">
          <cell r="W441">
            <v>710</v>
          </cell>
          <cell r="AF441">
            <v>39968</v>
          </cell>
          <cell r="AG441">
            <v>1695</v>
          </cell>
          <cell r="AH441">
            <v>710</v>
          </cell>
          <cell r="AM441">
            <v>4</v>
          </cell>
          <cell r="AO441">
            <v>2840</v>
          </cell>
          <cell r="AQ441">
            <v>2840</v>
          </cell>
          <cell r="AU441">
            <v>0</v>
          </cell>
          <cell r="AW441">
            <v>0</v>
          </cell>
          <cell r="AY441">
            <v>1658.7652518635159</v>
          </cell>
          <cell r="AZ441">
            <v>414.69131296587898</v>
          </cell>
          <cell r="BA441">
            <v>0</v>
          </cell>
          <cell r="BB441">
            <v>0</v>
          </cell>
          <cell r="BC441">
            <v>0</v>
          </cell>
          <cell r="BD441">
            <v>0</v>
          </cell>
          <cell r="BG441">
            <v>0</v>
          </cell>
          <cell r="BH441">
            <v>0</v>
          </cell>
          <cell r="BI441">
            <v>152</v>
          </cell>
          <cell r="BJ441">
            <v>38</v>
          </cell>
          <cell r="BK441">
            <v>0</v>
          </cell>
          <cell r="BL441">
            <v>0</v>
          </cell>
          <cell r="BM441">
            <v>602.5</v>
          </cell>
          <cell r="BN441">
            <v>150.625</v>
          </cell>
          <cell r="BO441">
            <v>0</v>
          </cell>
          <cell r="BP441">
            <v>0</v>
          </cell>
          <cell r="BY441">
            <v>1470.95</v>
          </cell>
          <cell r="CF441">
            <v>0.77431100156845178</v>
          </cell>
          <cell r="CG441">
            <v>2142.2467826280463</v>
          </cell>
          <cell r="CJ441">
            <v>0</v>
          </cell>
          <cell r="CK441">
            <v>0</v>
          </cell>
          <cell r="CL441">
            <v>0</v>
          </cell>
          <cell r="CM441">
            <v>0</v>
          </cell>
          <cell r="CN441">
            <v>0</v>
          </cell>
          <cell r="CO441">
            <v>0</v>
          </cell>
          <cell r="CX441">
            <v>0</v>
          </cell>
          <cell r="CY441">
            <v>0</v>
          </cell>
          <cell r="DB441">
            <v>0</v>
          </cell>
          <cell r="DC441">
            <v>0</v>
          </cell>
          <cell r="DJ441" t="str">
            <v>НКРКП</v>
          </cell>
          <cell r="DL441">
            <v>40816</v>
          </cell>
          <cell r="DM441">
            <v>100</v>
          </cell>
          <cell r="DT441">
            <v>999.9</v>
          </cell>
        </row>
        <row r="442">
          <cell r="W442">
            <v>395.23459459399999</v>
          </cell>
          <cell r="AF442">
            <v>39968</v>
          </cell>
          <cell r="AG442">
            <v>1696</v>
          </cell>
          <cell r="AH442">
            <v>395.23459459459457</v>
          </cell>
          <cell r="AM442">
            <v>925</v>
          </cell>
          <cell r="AO442">
            <v>365591.99999945</v>
          </cell>
          <cell r="AQ442">
            <v>365592</v>
          </cell>
          <cell r="AU442">
            <v>0</v>
          </cell>
          <cell r="AW442">
            <v>0</v>
          </cell>
          <cell r="AY442">
            <v>119886.99999578281</v>
          </cell>
          <cell r="AZ442">
            <v>129.60756756300844</v>
          </cell>
          <cell r="BA442">
            <v>0</v>
          </cell>
          <cell r="BB442">
            <v>0</v>
          </cell>
          <cell r="BC442">
            <v>0</v>
          </cell>
          <cell r="BD442">
            <v>0</v>
          </cell>
          <cell r="BG442">
            <v>0</v>
          </cell>
          <cell r="BH442">
            <v>0</v>
          </cell>
          <cell r="BI442">
            <v>27646</v>
          </cell>
          <cell r="BJ442">
            <v>29.887567567567569</v>
          </cell>
          <cell r="BK442">
            <v>0</v>
          </cell>
          <cell r="BL442">
            <v>0</v>
          </cell>
          <cell r="BM442">
            <v>151331.4</v>
          </cell>
          <cell r="BN442">
            <v>163.60151351351351</v>
          </cell>
          <cell r="BO442">
            <v>0</v>
          </cell>
          <cell r="BP442">
            <v>0</v>
          </cell>
          <cell r="BY442">
            <v>1452.37</v>
          </cell>
          <cell r="CF442">
            <v>164.83391079</v>
          </cell>
          <cell r="CG442">
            <v>727.32</v>
          </cell>
          <cell r="CJ442">
            <v>0</v>
          </cell>
          <cell r="CK442">
            <v>0</v>
          </cell>
          <cell r="CL442">
            <v>0</v>
          </cell>
          <cell r="CM442">
            <v>0</v>
          </cell>
          <cell r="CN442">
            <v>0</v>
          </cell>
          <cell r="CO442">
            <v>0</v>
          </cell>
          <cell r="CX442">
            <v>0</v>
          </cell>
          <cell r="CY442">
            <v>0</v>
          </cell>
          <cell r="DB442">
            <v>0</v>
          </cell>
          <cell r="DC442">
            <v>0</v>
          </cell>
          <cell r="DJ442" t="str">
            <v>НКРЕ</v>
          </cell>
          <cell r="DL442">
            <v>40526</v>
          </cell>
          <cell r="DM442">
            <v>1749</v>
          </cell>
          <cell r="DO442" t="str">
            <v>тариф на теплову енергію</v>
          </cell>
          <cell r="DT442">
            <v>434.75</v>
          </cell>
        </row>
        <row r="443">
          <cell r="W443">
            <v>706.11</v>
          </cell>
          <cell r="AF443">
            <v>39968</v>
          </cell>
          <cell r="AG443">
            <v>1697</v>
          </cell>
          <cell r="AH443">
            <v>659.91614906832297</v>
          </cell>
          <cell r="AM443">
            <v>644</v>
          </cell>
          <cell r="AO443">
            <v>454734.84</v>
          </cell>
          <cell r="AQ443">
            <v>424986</v>
          </cell>
          <cell r="AU443">
            <v>0</v>
          </cell>
          <cell r="AW443">
            <v>0</v>
          </cell>
          <cell r="AY443">
            <v>245909.99999615501</v>
          </cell>
          <cell r="AZ443">
            <v>381.84782608098601</v>
          </cell>
          <cell r="BA443">
            <v>0</v>
          </cell>
          <cell r="BB443">
            <v>0</v>
          </cell>
          <cell r="BC443">
            <v>0</v>
          </cell>
          <cell r="BD443">
            <v>0</v>
          </cell>
          <cell r="BG443">
            <v>0</v>
          </cell>
          <cell r="BH443">
            <v>0</v>
          </cell>
          <cell r="BI443">
            <v>19226</v>
          </cell>
          <cell r="BJ443">
            <v>29.854037267080745</v>
          </cell>
          <cell r="BK443">
            <v>0</v>
          </cell>
          <cell r="BL443">
            <v>0</v>
          </cell>
          <cell r="BM443">
            <v>105310.6</v>
          </cell>
          <cell r="BN443">
            <v>163.52577639751553</v>
          </cell>
          <cell r="BO443">
            <v>0</v>
          </cell>
          <cell r="BP443">
            <v>0</v>
          </cell>
          <cell r="BY443">
            <v>1452.37</v>
          </cell>
          <cell r="CF443">
            <v>114.79052398</v>
          </cell>
          <cell r="CG443">
            <v>2142.25</v>
          </cell>
          <cell r="CJ443">
            <v>0</v>
          </cell>
          <cell r="CK443">
            <v>0</v>
          </cell>
          <cell r="CL443">
            <v>0</v>
          </cell>
          <cell r="CM443">
            <v>0</v>
          </cell>
          <cell r="CN443">
            <v>0</v>
          </cell>
          <cell r="CO443">
            <v>0</v>
          </cell>
          <cell r="CX443">
            <v>0</v>
          </cell>
          <cell r="CY443">
            <v>0</v>
          </cell>
          <cell r="DB443">
            <v>0</v>
          </cell>
          <cell r="DC443">
            <v>0</v>
          </cell>
          <cell r="DJ443" t="str">
            <v>НКРКП</v>
          </cell>
          <cell r="DL443">
            <v>40816</v>
          </cell>
          <cell r="DM443">
            <v>100</v>
          </cell>
          <cell r="DT443">
            <v>993.03</v>
          </cell>
        </row>
        <row r="444">
          <cell r="W444">
            <v>726.49</v>
          </cell>
          <cell r="AF444">
            <v>39968</v>
          </cell>
          <cell r="AG444">
            <v>1706</v>
          </cell>
          <cell r="AH444">
            <v>660.44555555555553</v>
          </cell>
          <cell r="AM444">
            <v>540</v>
          </cell>
          <cell r="AO444">
            <v>392304.6</v>
          </cell>
          <cell r="AQ444">
            <v>356640.6</v>
          </cell>
          <cell r="AU444">
            <v>0</v>
          </cell>
          <cell r="AW444">
            <v>0</v>
          </cell>
          <cell r="AY444">
            <v>208737</v>
          </cell>
          <cell r="AZ444">
            <v>386.55</v>
          </cell>
          <cell r="BA444">
            <v>0</v>
          </cell>
          <cell r="BB444">
            <v>0</v>
          </cell>
          <cell r="BC444">
            <v>0</v>
          </cell>
          <cell r="BD444">
            <v>0</v>
          </cell>
          <cell r="BG444">
            <v>0</v>
          </cell>
          <cell r="BH444">
            <v>0</v>
          </cell>
          <cell r="BI444">
            <v>13963</v>
          </cell>
          <cell r="BJ444">
            <v>25.857407407407408</v>
          </cell>
          <cell r="BK444">
            <v>0</v>
          </cell>
          <cell r="BL444">
            <v>0</v>
          </cell>
          <cell r="BM444">
            <v>81340.899999999994</v>
          </cell>
          <cell r="BN444">
            <v>150.63129629629628</v>
          </cell>
          <cell r="BO444">
            <v>0</v>
          </cell>
          <cell r="BP444">
            <v>0</v>
          </cell>
          <cell r="BY444">
            <v>1461.11</v>
          </cell>
          <cell r="CF444">
            <v>97.438025556259902</v>
          </cell>
          <cell r="CG444">
            <v>2142.2539999999999</v>
          </cell>
          <cell r="CJ444">
            <v>0</v>
          </cell>
          <cell r="CK444">
            <v>0</v>
          </cell>
          <cell r="CL444">
            <v>0</v>
          </cell>
          <cell r="CM444">
            <v>0</v>
          </cell>
          <cell r="CN444">
            <v>0</v>
          </cell>
          <cell r="CO444">
            <v>0</v>
          </cell>
          <cell r="CX444">
            <v>0</v>
          </cell>
          <cell r="CY444">
            <v>0</v>
          </cell>
          <cell r="DB444">
            <v>0</v>
          </cell>
          <cell r="DC444">
            <v>0</v>
          </cell>
          <cell r="DJ444" t="str">
            <v>НКРКП</v>
          </cell>
          <cell r="DL444">
            <v>40816</v>
          </cell>
          <cell r="DM444">
            <v>100</v>
          </cell>
          <cell r="DT444">
            <v>999.9</v>
          </cell>
        </row>
        <row r="445">
          <cell r="W445">
            <v>285.32</v>
          </cell>
          <cell r="AF445">
            <v>39660</v>
          </cell>
          <cell r="AG445">
            <v>771</v>
          </cell>
          <cell r="AH445">
            <v>285.32005248717644</v>
          </cell>
          <cell r="AM445">
            <v>8383</v>
          </cell>
          <cell r="AO445">
            <v>2391837.56</v>
          </cell>
          <cell r="AQ445">
            <v>2391838</v>
          </cell>
          <cell r="AU445">
            <v>0</v>
          </cell>
          <cell r="AW445">
            <v>0</v>
          </cell>
          <cell r="AY445">
            <v>1027798.9989564001</v>
          </cell>
          <cell r="AZ445">
            <v>122.60515316192296</v>
          </cell>
          <cell r="BA445">
            <v>0</v>
          </cell>
          <cell r="BB445">
            <v>0</v>
          </cell>
          <cell r="BC445">
            <v>0</v>
          </cell>
          <cell r="BD445">
            <v>0</v>
          </cell>
          <cell r="BG445">
            <v>0</v>
          </cell>
          <cell r="BH445">
            <v>0</v>
          </cell>
          <cell r="BI445">
            <v>115862</v>
          </cell>
          <cell r="BJ445">
            <v>13.821066443993796</v>
          </cell>
          <cell r="BK445">
            <v>0</v>
          </cell>
          <cell r="BL445">
            <v>0</v>
          </cell>
          <cell r="BM445">
            <v>744067</v>
          </cell>
          <cell r="BN445">
            <v>88.759036144578317</v>
          </cell>
          <cell r="BO445">
            <v>0</v>
          </cell>
          <cell r="BP445">
            <v>0</v>
          </cell>
          <cell r="BY445">
            <v>1132.71</v>
          </cell>
          <cell r="CF445">
            <v>1413.13177</v>
          </cell>
          <cell r="CG445">
            <v>727.32</v>
          </cell>
          <cell r="CJ445">
            <v>0</v>
          </cell>
          <cell r="CK445">
            <v>0</v>
          </cell>
          <cell r="CL445">
            <v>0</v>
          </cell>
          <cell r="CM445">
            <v>0</v>
          </cell>
          <cell r="CN445">
            <v>0</v>
          </cell>
          <cell r="CO445">
            <v>0</v>
          </cell>
          <cell r="CX445">
            <v>0</v>
          </cell>
          <cell r="CY445">
            <v>0</v>
          </cell>
          <cell r="DB445">
            <v>0</v>
          </cell>
          <cell r="DC445">
            <v>0</v>
          </cell>
          <cell r="DJ445" t="str">
            <v>НКРЕ</v>
          </cell>
          <cell r="DL445">
            <v>40526</v>
          </cell>
          <cell r="DM445">
            <v>1749</v>
          </cell>
          <cell r="DO445" t="str">
            <v>тариф на теплову енергію</v>
          </cell>
          <cell r="DT445">
            <v>392.23</v>
          </cell>
        </row>
        <row r="446">
          <cell r="W446">
            <v>684.77414409799997</v>
          </cell>
          <cell r="AF446">
            <v>39968</v>
          </cell>
          <cell r="AG446">
            <v>1689</v>
          </cell>
          <cell r="AH446">
            <v>622.52273888605009</v>
          </cell>
          <cell r="AM446">
            <v>1957</v>
          </cell>
          <cell r="AO446">
            <v>1340102.999999786</v>
          </cell>
          <cell r="AQ446">
            <v>1218277</v>
          </cell>
          <cell r="AU446">
            <v>0</v>
          </cell>
          <cell r="AW446">
            <v>0</v>
          </cell>
          <cell r="AY446">
            <v>730280.99999376503</v>
          </cell>
          <cell r="AZ446">
            <v>373.16351558189319</v>
          </cell>
          <cell r="BA446">
            <v>0</v>
          </cell>
          <cell r="BB446">
            <v>0</v>
          </cell>
          <cell r="BC446">
            <v>0</v>
          </cell>
          <cell r="BD446">
            <v>0</v>
          </cell>
          <cell r="BG446">
            <v>0</v>
          </cell>
          <cell r="BH446">
            <v>0</v>
          </cell>
          <cell r="BI446">
            <v>44634</v>
          </cell>
          <cell r="BJ446">
            <v>22.807358201328565</v>
          </cell>
          <cell r="BK446">
            <v>0</v>
          </cell>
          <cell r="BL446">
            <v>0</v>
          </cell>
          <cell r="BM446">
            <v>290721.37162300001</v>
          </cell>
          <cell r="BN446">
            <v>148.55460992488503</v>
          </cell>
          <cell r="BO446">
            <v>0</v>
          </cell>
          <cell r="BP446">
            <v>0</v>
          </cell>
          <cell r="BY446">
            <v>1163.56</v>
          </cell>
          <cell r="CF446">
            <v>340.89438674000002</v>
          </cell>
          <cell r="CG446">
            <v>2142.25</v>
          </cell>
          <cell r="CJ446">
            <v>0</v>
          </cell>
          <cell r="CK446">
            <v>0</v>
          </cell>
          <cell r="CL446">
            <v>0</v>
          </cell>
          <cell r="CM446">
            <v>0</v>
          </cell>
          <cell r="CN446">
            <v>0</v>
          </cell>
          <cell r="CO446">
            <v>0</v>
          </cell>
          <cell r="CX446">
            <v>0</v>
          </cell>
          <cell r="CY446">
            <v>0</v>
          </cell>
          <cell r="DB446">
            <v>0</v>
          </cell>
          <cell r="DC446">
            <v>0</v>
          </cell>
          <cell r="DJ446" t="str">
            <v>НКРКП</v>
          </cell>
          <cell r="DL446">
            <v>40816</v>
          </cell>
          <cell r="DM446">
            <v>100</v>
          </cell>
          <cell r="DT446">
            <v>963.66</v>
          </cell>
        </row>
        <row r="447">
          <cell r="W447">
            <v>669.64680851000003</v>
          </cell>
          <cell r="AF447">
            <v>39968</v>
          </cell>
          <cell r="AG447">
            <v>1690</v>
          </cell>
          <cell r="AH447">
            <v>608.77021276595747</v>
          </cell>
          <cell r="AM447">
            <v>235</v>
          </cell>
          <cell r="AO447">
            <v>157366.99999985</v>
          </cell>
          <cell r="AQ447">
            <v>143061</v>
          </cell>
          <cell r="AU447">
            <v>0</v>
          </cell>
          <cell r="AW447">
            <v>0</v>
          </cell>
          <cell r="AY447">
            <v>84571.999999299995</v>
          </cell>
          <cell r="AZ447">
            <v>359.88085106085106</v>
          </cell>
          <cell r="BA447">
            <v>0</v>
          </cell>
          <cell r="BB447">
            <v>0</v>
          </cell>
          <cell r="BC447">
            <v>0</v>
          </cell>
          <cell r="BD447">
            <v>0</v>
          </cell>
          <cell r="BG447">
            <v>0</v>
          </cell>
          <cell r="BH447">
            <v>0</v>
          </cell>
          <cell r="BI447">
            <v>5368</v>
          </cell>
          <cell r="BJ447">
            <v>22.842553191489362</v>
          </cell>
          <cell r="BK447">
            <v>0</v>
          </cell>
          <cell r="BL447">
            <v>0</v>
          </cell>
          <cell r="BM447">
            <v>34910.3333298</v>
          </cell>
          <cell r="BN447">
            <v>148.55460991404254</v>
          </cell>
          <cell r="BO447">
            <v>0</v>
          </cell>
          <cell r="BP447">
            <v>0</v>
          </cell>
          <cell r="BY447">
            <v>1163.56</v>
          </cell>
          <cell r="CF447">
            <v>39.478118799999997</v>
          </cell>
          <cell r="CG447">
            <v>2142.25</v>
          </cell>
          <cell r="CJ447">
            <v>0</v>
          </cell>
          <cell r="CK447">
            <v>0</v>
          </cell>
          <cell r="CL447">
            <v>0</v>
          </cell>
          <cell r="CM447">
            <v>0</v>
          </cell>
          <cell r="CN447">
            <v>0</v>
          </cell>
          <cell r="CO447">
            <v>0</v>
          </cell>
          <cell r="CX447">
            <v>0</v>
          </cell>
          <cell r="CY447">
            <v>0</v>
          </cell>
          <cell r="DB447">
            <v>0</v>
          </cell>
          <cell r="DC447">
            <v>0</v>
          </cell>
          <cell r="DJ447" t="str">
            <v>НКРКП</v>
          </cell>
          <cell r="DL447">
            <v>40816</v>
          </cell>
          <cell r="DM447">
            <v>100</v>
          </cell>
          <cell r="DT447">
            <v>940.06</v>
          </cell>
        </row>
        <row r="448">
          <cell r="W448">
            <v>394.55</v>
          </cell>
          <cell r="AF448">
            <v>39968</v>
          </cell>
          <cell r="AG448">
            <v>1685</v>
          </cell>
          <cell r="AH448">
            <v>394.54999999999956</v>
          </cell>
          <cell r="AM448">
            <v>5597.1322146240082</v>
          </cell>
          <cell r="AO448">
            <v>2208348.5152799026</v>
          </cell>
          <cell r="AQ448">
            <v>2208348.5152798998</v>
          </cell>
          <cell r="AU448">
            <v>0</v>
          </cell>
          <cell r="AW448">
            <v>0</v>
          </cell>
          <cell r="AY448">
            <v>728300</v>
          </cell>
          <cell r="AZ448">
            <v>130.12020657598922</v>
          </cell>
          <cell r="BA448">
            <v>0</v>
          </cell>
          <cell r="BB448">
            <v>0</v>
          </cell>
          <cell r="BC448">
            <v>0</v>
          </cell>
          <cell r="BD448">
            <v>0</v>
          </cell>
          <cell r="BG448">
            <v>0</v>
          </cell>
          <cell r="BH448">
            <v>0</v>
          </cell>
          <cell r="BI448">
            <v>411604</v>
          </cell>
          <cell r="BJ448">
            <v>73.538373620078914</v>
          </cell>
          <cell r="BK448">
            <v>0</v>
          </cell>
          <cell r="BL448">
            <v>0</v>
          </cell>
          <cell r="BM448">
            <v>673297.2</v>
          </cell>
          <cell r="BN448">
            <v>120.29324557330101</v>
          </cell>
          <cell r="BO448">
            <v>0</v>
          </cell>
          <cell r="BP448">
            <v>0</v>
          </cell>
          <cell r="BY448">
            <v>1439.43</v>
          </cell>
          <cell r="CF448">
            <v>1001.3474124181927</v>
          </cell>
          <cell r="CG448">
            <v>727.32</v>
          </cell>
          <cell r="CJ448">
            <v>0</v>
          </cell>
          <cell r="CK448">
            <v>0</v>
          </cell>
          <cell r="CL448">
            <v>0</v>
          </cell>
          <cell r="CM448">
            <v>0</v>
          </cell>
          <cell r="CN448">
            <v>0</v>
          </cell>
          <cell r="CO448">
            <v>0</v>
          </cell>
          <cell r="CX448">
            <v>0</v>
          </cell>
          <cell r="CY448">
            <v>0</v>
          </cell>
          <cell r="DB448">
            <v>0</v>
          </cell>
          <cell r="DC448">
            <v>0</v>
          </cell>
          <cell r="DJ448" t="str">
            <v>НКРЕ</v>
          </cell>
          <cell r="DL448">
            <v>40526</v>
          </cell>
          <cell r="DM448">
            <v>1749</v>
          </cell>
          <cell r="DO448" t="str">
            <v>тариф на теплову енергію</v>
          </cell>
          <cell r="DT448">
            <v>434.01</v>
          </cell>
        </row>
        <row r="449">
          <cell r="W449">
            <v>759.30345136699998</v>
          </cell>
          <cell r="AF449">
            <v>39968</v>
          </cell>
          <cell r="AG449">
            <v>1686</v>
          </cell>
          <cell r="AH449">
            <v>660.26400717167189</v>
          </cell>
          <cell r="AM449">
            <v>2231</v>
          </cell>
          <cell r="AO449">
            <v>1694005.9999997769</v>
          </cell>
          <cell r="AQ449">
            <v>1473049</v>
          </cell>
          <cell r="AU449">
            <v>0</v>
          </cell>
          <cell r="AW449">
            <v>0</v>
          </cell>
          <cell r="AY449">
            <v>854918.99998527009</v>
          </cell>
          <cell r="AZ449">
            <v>383.19991034749893</v>
          </cell>
          <cell r="BA449">
            <v>0</v>
          </cell>
          <cell r="BB449">
            <v>0</v>
          </cell>
          <cell r="BC449">
            <v>0</v>
          </cell>
          <cell r="BD449">
            <v>0</v>
          </cell>
          <cell r="BG449">
            <v>0</v>
          </cell>
          <cell r="BH449">
            <v>0</v>
          </cell>
          <cell r="BI449">
            <v>164040</v>
          </cell>
          <cell r="BJ449">
            <v>73.527566113850298</v>
          </cell>
          <cell r="BK449">
            <v>0</v>
          </cell>
          <cell r="BL449">
            <v>0</v>
          </cell>
          <cell r="BM449">
            <v>268370.43</v>
          </cell>
          <cell r="BN449">
            <v>120.29154190945764</v>
          </cell>
          <cell r="BO449">
            <v>0</v>
          </cell>
          <cell r="BP449">
            <v>0</v>
          </cell>
          <cell r="BY449">
            <v>1439.43</v>
          </cell>
          <cell r="CF449">
            <v>399.07527132000001</v>
          </cell>
          <cell r="CG449">
            <v>2142.25</v>
          </cell>
          <cell r="CJ449">
            <v>0</v>
          </cell>
          <cell r="CK449">
            <v>0</v>
          </cell>
          <cell r="CL449">
            <v>0</v>
          </cell>
          <cell r="CM449">
            <v>0</v>
          </cell>
          <cell r="CN449">
            <v>0</v>
          </cell>
          <cell r="CO449">
            <v>0</v>
          </cell>
          <cell r="CX449">
            <v>0</v>
          </cell>
          <cell r="CY449">
            <v>0</v>
          </cell>
          <cell r="DB449">
            <v>0</v>
          </cell>
          <cell r="DC449">
            <v>0</v>
          </cell>
          <cell r="DJ449" t="str">
            <v>НКРКП</v>
          </cell>
          <cell r="DL449">
            <v>40816</v>
          </cell>
          <cell r="DM449">
            <v>100</v>
          </cell>
          <cell r="DT449">
            <v>999.9</v>
          </cell>
        </row>
        <row r="450">
          <cell r="W450">
            <v>789.25</v>
          </cell>
          <cell r="AF450">
            <v>39968</v>
          </cell>
          <cell r="AG450">
            <v>1687</v>
          </cell>
          <cell r="AH450">
            <v>657.68977954682316</v>
          </cell>
          <cell r="AM450">
            <v>132.00448402865766</v>
          </cell>
          <cell r="AO450">
            <v>104184.53901961805</v>
          </cell>
          <cell r="AQ450">
            <v>86818</v>
          </cell>
          <cell r="AU450">
            <v>0</v>
          </cell>
          <cell r="AW450">
            <v>0</v>
          </cell>
          <cell r="AY450">
            <v>50420.470724432016</v>
          </cell>
          <cell r="AZ450">
            <v>381.96028790571938</v>
          </cell>
          <cell r="BA450">
            <v>0</v>
          </cell>
          <cell r="BB450">
            <v>0</v>
          </cell>
          <cell r="BC450">
            <v>0</v>
          </cell>
          <cell r="BD450">
            <v>0</v>
          </cell>
          <cell r="BG450">
            <v>0</v>
          </cell>
          <cell r="BH450">
            <v>0</v>
          </cell>
          <cell r="BI450">
            <v>9675</v>
          </cell>
          <cell r="BJ450">
            <v>73.292964789738477</v>
          </cell>
          <cell r="BK450">
            <v>0</v>
          </cell>
          <cell r="BL450">
            <v>0</v>
          </cell>
          <cell r="BM450">
            <v>15772.37</v>
          </cell>
          <cell r="BN450">
            <v>119.48359266777544</v>
          </cell>
          <cell r="BO450">
            <v>0</v>
          </cell>
          <cell r="BP450">
            <v>0</v>
          </cell>
          <cell r="BY450">
            <v>1439.43</v>
          </cell>
          <cell r="CF450">
            <v>23.536221600855182</v>
          </cell>
          <cell r="CG450">
            <v>2142.25</v>
          </cell>
          <cell r="CJ450">
            <v>0</v>
          </cell>
          <cell r="CK450">
            <v>0</v>
          </cell>
          <cell r="CL450">
            <v>0</v>
          </cell>
          <cell r="CM450">
            <v>0</v>
          </cell>
          <cell r="CN450">
            <v>0</v>
          </cell>
          <cell r="CO450">
            <v>0</v>
          </cell>
          <cell r="CX450">
            <v>0</v>
          </cell>
          <cell r="CY450">
            <v>0</v>
          </cell>
          <cell r="DB450">
            <v>0</v>
          </cell>
          <cell r="DC450">
            <v>0</v>
          </cell>
          <cell r="DJ450" t="str">
            <v>НКРКП</v>
          </cell>
          <cell r="DL450">
            <v>40816</v>
          </cell>
          <cell r="DM450">
            <v>100</v>
          </cell>
          <cell r="DT450">
            <v>999.9</v>
          </cell>
        </row>
        <row r="451">
          <cell r="W451">
            <v>661.25130434699997</v>
          </cell>
          <cell r="AF451">
            <v>39968</v>
          </cell>
          <cell r="AG451">
            <v>1701</v>
          </cell>
          <cell r="AH451">
            <v>629.76347826086953</v>
          </cell>
          <cell r="AM451">
            <v>1150</v>
          </cell>
          <cell r="AO451">
            <v>760438.99999904993</v>
          </cell>
          <cell r="AQ451">
            <v>724228</v>
          </cell>
          <cell r="AU451">
            <v>0</v>
          </cell>
          <cell r="AW451">
            <v>0</v>
          </cell>
          <cell r="AY451">
            <v>439570.00000000006</v>
          </cell>
          <cell r="AZ451">
            <v>382.2347826086957</v>
          </cell>
          <cell r="BA451">
            <v>0</v>
          </cell>
          <cell r="BB451">
            <v>0</v>
          </cell>
          <cell r="BC451">
            <v>0</v>
          </cell>
          <cell r="BD451">
            <v>0</v>
          </cell>
          <cell r="BG451">
            <v>0</v>
          </cell>
          <cell r="BH451">
            <v>0</v>
          </cell>
          <cell r="BI451">
            <v>22263</v>
          </cell>
          <cell r="BJ451">
            <v>19.35913043478261</v>
          </cell>
          <cell r="BK451">
            <v>0</v>
          </cell>
          <cell r="BL451">
            <v>0</v>
          </cell>
          <cell r="BM451">
            <v>158415</v>
          </cell>
          <cell r="BN451">
            <v>137.75217391304349</v>
          </cell>
          <cell r="BO451">
            <v>0</v>
          </cell>
          <cell r="BP451">
            <v>0</v>
          </cell>
          <cell r="BY451">
            <v>1326.12</v>
          </cell>
          <cell r="CF451">
            <v>205.19080406115069</v>
          </cell>
          <cell r="CG451">
            <v>2142.25</v>
          </cell>
          <cell r="CJ451">
            <v>0</v>
          </cell>
          <cell r="CK451">
            <v>0</v>
          </cell>
          <cell r="CL451">
            <v>0</v>
          </cell>
          <cell r="CM451">
            <v>0</v>
          </cell>
          <cell r="CN451">
            <v>0</v>
          </cell>
          <cell r="CO451">
            <v>0</v>
          </cell>
          <cell r="CX451">
            <v>0</v>
          </cell>
          <cell r="CY451">
            <v>0</v>
          </cell>
          <cell r="DB451">
            <v>0</v>
          </cell>
          <cell r="DC451">
            <v>0</v>
          </cell>
          <cell r="DJ451" t="str">
            <v>НКРКП</v>
          </cell>
          <cell r="DL451">
            <v>40816</v>
          </cell>
          <cell r="DM451">
            <v>100</v>
          </cell>
          <cell r="DT451">
            <v>948.46</v>
          </cell>
        </row>
        <row r="452">
          <cell r="W452">
            <v>328.17806894099999</v>
          </cell>
          <cell r="AF452">
            <v>39968</v>
          </cell>
          <cell r="AG452">
            <v>1713</v>
          </cell>
          <cell r="AH452">
            <v>328.17806894125926</v>
          </cell>
          <cell r="AM452">
            <v>11372</v>
          </cell>
          <cell r="AO452">
            <v>3732040.9999970519</v>
          </cell>
          <cell r="AQ452">
            <v>3732041</v>
          </cell>
          <cell r="AU452">
            <v>0</v>
          </cell>
          <cell r="AW452">
            <v>0</v>
          </cell>
          <cell r="AY452">
            <v>1471058</v>
          </cell>
          <cell r="AZ452">
            <v>129.35789658811115</v>
          </cell>
          <cell r="BA452">
            <v>0</v>
          </cell>
          <cell r="BB452">
            <v>0</v>
          </cell>
          <cell r="BC452">
            <v>0</v>
          </cell>
          <cell r="BD452">
            <v>0</v>
          </cell>
          <cell r="BG452">
            <v>0</v>
          </cell>
          <cell r="BH452">
            <v>0</v>
          </cell>
          <cell r="BI452">
            <v>210328</v>
          </cell>
          <cell r="BJ452">
            <v>18.495251494899755</v>
          </cell>
          <cell r="BK452">
            <v>0</v>
          </cell>
          <cell r="BL452">
            <v>0</v>
          </cell>
          <cell r="BM452">
            <v>1309826</v>
          </cell>
          <cell r="BN452">
            <v>115.17991558213156</v>
          </cell>
          <cell r="BO452">
            <v>0</v>
          </cell>
          <cell r="BP452">
            <v>0</v>
          </cell>
          <cell r="BY452">
            <v>1452.37</v>
          </cell>
          <cell r="CF452">
            <v>2022.5732827366221</v>
          </cell>
          <cell r="CG452">
            <v>727.32</v>
          </cell>
          <cell r="CJ452">
            <v>0</v>
          </cell>
          <cell r="CK452">
            <v>0</v>
          </cell>
          <cell r="CL452">
            <v>0</v>
          </cell>
          <cell r="CM452">
            <v>0</v>
          </cell>
          <cell r="CN452">
            <v>0</v>
          </cell>
          <cell r="CO452">
            <v>0</v>
          </cell>
          <cell r="CX452">
            <v>0</v>
          </cell>
          <cell r="CY452">
            <v>0</v>
          </cell>
          <cell r="DB452">
            <v>0</v>
          </cell>
          <cell r="DC452">
            <v>0</v>
          </cell>
          <cell r="DJ452" t="str">
            <v>НКРЕ</v>
          </cell>
          <cell r="DL452">
            <v>40526</v>
          </cell>
          <cell r="DM452">
            <v>1749</v>
          </cell>
          <cell r="DO452" t="str">
            <v>тариф на теплову енергію</v>
          </cell>
          <cell r="DT452">
            <v>361</v>
          </cell>
        </row>
        <row r="453">
          <cell r="W453">
            <v>683.04</v>
          </cell>
          <cell r="AF453">
            <v>39968</v>
          </cell>
          <cell r="AG453">
            <v>1714</v>
          </cell>
          <cell r="AH453">
            <v>593.95000000000005</v>
          </cell>
          <cell r="AM453">
            <v>8700</v>
          </cell>
          <cell r="AO453">
            <v>5942448</v>
          </cell>
          <cell r="AQ453">
            <v>5167365</v>
          </cell>
          <cell r="AU453">
            <v>0</v>
          </cell>
          <cell r="AW453">
            <v>0</v>
          </cell>
          <cell r="AY453">
            <v>3327538</v>
          </cell>
          <cell r="AZ453">
            <v>382.47563218390803</v>
          </cell>
          <cell r="BA453">
            <v>0</v>
          </cell>
          <cell r="BB453">
            <v>0</v>
          </cell>
          <cell r="BC453">
            <v>0</v>
          </cell>
          <cell r="BD453">
            <v>0</v>
          </cell>
          <cell r="BG453">
            <v>0</v>
          </cell>
          <cell r="BH453">
            <v>0</v>
          </cell>
          <cell r="BI453">
            <v>160910</v>
          </cell>
          <cell r="BJ453">
            <v>18.495402298850575</v>
          </cell>
          <cell r="BK453">
            <v>0</v>
          </cell>
          <cell r="BL453">
            <v>0</v>
          </cell>
          <cell r="BM453">
            <v>1002066.2</v>
          </cell>
          <cell r="BN453">
            <v>115.18002298850574</v>
          </cell>
          <cell r="BO453">
            <v>0</v>
          </cell>
          <cell r="BP453">
            <v>0</v>
          </cell>
          <cell r="BY453">
            <v>1452.37</v>
          </cell>
          <cell r="CF453">
            <v>1553.2911658303185</v>
          </cell>
          <cell r="CG453">
            <v>2142.25</v>
          </cell>
          <cell r="CJ453">
            <v>0</v>
          </cell>
          <cell r="CK453">
            <v>0</v>
          </cell>
          <cell r="CL453">
            <v>0</v>
          </cell>
          <cell r="CM453">
            <v>0</v>
          </cell>
          <cell r="CN453">
            <v>0</v>
          </cell>
          <cell r="CO453">
            <v>0</v>
          </cell>
          <cell r="CX453">
            <v>0</v>
          </cell>
          <cell r="CY453">
            <v>0</v>
          </cell>
          <cell r="DB453">
            <v>0</v>
          </cell>
          <cell r="DC453">
            <v>0</v>
          </cell>
          <cell r="DJ453" t="str">
            <v>НКРКП</v>
          </cell>
          <cell r="DL453">
            <v>40816</v>
          </cell>
          <cell r="DM453">
            <v>100</v>
          </cell>
          <cell r="DT453">
            <v>970.44</v>
          </cell>
        </row>
        <row r="454">
          <cell r="W454">
            <v>685.07522123800004</v>
          </cell>
          <cell r="AF454">
            <v>39968</v>
          </cell>
          <cell r="AG454">
            <v>1715</v>
          </cell>
          <cell r="AH454">
            <v>595.71978823026734</v>
          </cell>
          <cell r="AM454">
            <v>225.99249287982579</v>
          </cell>
          <cell r="AO454">
            <v>154821.8570577738</v>
          </cell>
          <cell r="AQ454">
            <v>134628.20000000001</v>
          </cell>
          <cell r="AU454">
            <v>0</v>
          </cell>
          <cell r="AW454">
            <v>0</v>
          </cell>
          <cell r="AY454">
            <v>86795.000000000015</v>
          </cell>
          <cell r="AZ454">
            <v>384.06143006774255</v>
          </cell>
          <cell r="BA454">
            <v>0</v>
          </cell>
          <cell r="BB454">
            <v>0</v>
          </cell>
          <cell r="BC454">
            <v>0</v>
          </cell>
          <cell r="BD454">
            <v>0</v>
          </cell>
          <cell r="BG454">
            <v>0</v>
          </cell>
          <cell r="BH454">
            <v>0</v>
          </cell>
          <cell r="BI454">
            <v>4186</v>
          </cell>
          <cell r="BJ454">
            <v>18.522739170039404</v>
          </cell>
          <cell r="BK454">
            <v>0</v>
          </cell>
          <cell r="BL454">
            <v>0</v>
          </cell>
          <cell r="BM454">
            <v>26036.799999999999</v>
          </cell>
          <cell r="BN454">
            <v>115.21090664655564</v>
          </cell>
          <cell r="BO454">
            <v>0</v>
          </cell>
          <cell r="BP454">
            <v>0</v>
          </cell>
          <cell r="BY454">
            <v>1452.37</v>
          </cell>
          <cell r="CF454">
            <v>40.515812813630532</v>
          </cell>
          <cell r="CG454">
            <v>2142.25</v>
          </cell>
          <cell r="CJ454">
            <v>0</v>
          </cell>
          <cell r="CK454">
            <v>0</v>
          </cell>
          <cell r="CL454">
            <v>0</v>
          </cell>
          <cell r="CM454">
            <v>0</v>
          </cell>
          <cell r="CN454">
            <v>0</v>
          </cell>
          <cell r="CO454">
            <v>0</v>
          </cell>
          <cell r="CX454">
            <v>0</v>
          </cell>
          <cell r="CY454">
            <v>0</v>
          </cell>
          <cell r="DB454">
            <v>0</v>
          </cell>
          <cell r="DC454">
            <v>0</v>
          </cell>
          <cell r="DJ454" t="str">
            <v>НКРКП</v>
          </cell>
          <cell r="DL454">
            <v>40816</v>
          </cell>
          <cell r="DM454">
            <v>100</v>
          </cell>
          <cell r="DT454">
            <v>973.69</v>
          </cell>
        </row>
        <row r="455">
          <cell r="W455">
            <v>687.55809859099998</v>
          </cell>
          <cell r="AF455">
            <v>39968</v>
          </cell>
          <cell r="AG455">
            <v>1700</v>
          </cell>
          <cell r="AH455">
            <v>654.81748826291084</v>
          </cell>
          <cell r="AM455">
            <v>1704</v>
          </cell>
          <cell r="AO455">
            <v>1171598.999999064</v>
          </cell>
          <cell r="AQ455">
            <v>1115809</v>
          </cell>
          <cell r="AU455">
            <v>0</v>
          </cell>
          <cell r="AW455">
            <v>0</v>
          </cell>
          <cell r="AY455">
            <v>648916</v>
          </cell>
          <cell r="AZ455">
            <v>380.81924882629107</v>
          </cell>
          <cell r="BA455">
            <v>0</v>
          </cell>
          <cell r="BB455">
            <v>0</v>
          </cell>
          <cell r="BC455">
            <v>0</v>
          </cell>
          <cell r="BD455">
            <v>0</v>
          </cell>
          <cell r="BG455">
            <v>0</v>
          </cell>
          <cell r="BH455">
            <v>0</v>
          </cell>
          <cell r="BI455">
            <v>64467</v>
          </cell>
          <cell r="BJ455">
            <v>37.83274647887324</v>
          </cell>
          <cell r="BK455">
            <v>0</v>
          </cell>
          <cell r="BL455">
            <v>0</v>
          </cell>
          <cell r="BM455">
            <v>258841.46</v>
          </cell>
          <cell r="BN455">
            <v>151.90226525821595</v>
          </cell>
          <cell r="BO455">
            <v>0</v>
          </cell>
          <cell r="BP455">
            <v>0</v>
          </cell>
          <cell r="BY455">
            <v>1326.12</v>
          </cell>
          <cell r="CF455">
            <v>302.91329209942819</v>
          </cell>
          <cell r="CG455">
            <v>2142.25</v>
          </cell>
          <cell r="CJ455">
            <v>0</v>
          </cell>
          <cell r="CK455">
            <v>0</v>
          </cell>
          <cell r="CL455">
            <v>0</v>
          </cell>
          <cell r="CM455">
            <v>0</v>
          </cell>
          <cell r="CN455">
            <v>0</v>
          </cell>
          <cell r="CO455">
            <v>0</v>
          </cell>
          <cell r="CX455">
            <v>0</v>
          </cell>
          <cell r="CY455">
            <v>0</v>
          </cell>
          <cell r="DB455">
            <v>0</v>
          </cell>
          <cell r="DC455">
            <v>0</v>
          </cell>
          <cell r="DJ455" t="str">
            <v>НКРКП</v>
          </cell>
          <cell r="DL455">
            <v>40816</v>
          </cell>
          <cell r="DM455">
            <v>100</v>
          </cell>
          <cell r="DT455">
            <v>973.74</v>
          </cell>
        </row>
        <row r="456">
          <cell r="W456">
            <v>632.943396226</v>
          </cell>
          <cell r="AF456">
            <v>39968</v>
          </cell>
          <cell r="AG456">
            <v>1717</v>
          </cell>
          <cell r="AH456">
            <v>602.80424528301887</v>
          </cell>
          <cell r="AM456">
            <v>424</v>
          </cell>
          <cell r="AO456">
            <v>268367.99999982398</v>
          </cell>
          <cell r="AQ456">
            <v>255589</v>
          </cell>
          <cell r="AU456">
            <v>0</v>
          </cell>
          <cell r="AW456">
            <v>0</v>
          </cell>
          <cell r="AY456">
            <v>162643</v>
          </cell>
          <cell r="AZ456">
            <v>383.59198113207549</v>
          </cell>
          <cell r="BA456">
            <v>0</v>
          </cell>
          <cell r="BB456">
            <v>0</v>
          </cell>
          <cell r="BC456">
            <v>0</v>
          </cell>
          <cell r="BD456">
            <v>0</v>
          </cell>
          <cell r="BG456">
            <v>0</v>
          </cell>
          <cell r="BH456">
            <v>0</v>
          </cell>
          <cell r="BI456">
            <v>7052</v>
          </cell>
          <cell r="BJ456">
            <v>16.632075471698112</v>
          </cell>
          <cell r="BK456">
            <v>0</v>
          </cell>
          <cell r="BL456">
            <v>0</v>
          </cell>
          <cell r="BM456">
            <v>48389.5</v>
          </cell>
          <cell r="BN456">
            <v>114.12617924528301</v>
          </cell>
          <cell r="BO456">
            <v>0</v>
          </cell>
          <cell r="BP456">
            <v>0</v>
          </cell>
          <cell r="BY456">
            <v>1475.92</v>
          </cell>
          <cell r="CF456">
            <v>75.921577780371109</v>
          </cell>
          <cell r="CG456">
            <v>2142.25</v>
          </cell>
          <cell r="CJ456">
            <v>0</v>
          </cell>
          <cell r="CK456">
            <v>0</v>
          </cell>
          <cell r="CL456">
            <v>0</v>
          </cell>
          <cell r="CM456">
            <v>0</v>
          </cell>
          <cell r="CN456">
            <v>0</v>
          </cell>
          <cell r="CO456">
            <v>0</v>
          </cell>
          <cell r="CX456">
            <v>0</v>
          </cell>
          <cell r="CY456">
            <v>0</v>
          </cell>
          <cell r="DB456">
            <v>0</v>
          </cell>
          <cell r="DC456">
            <v>0</v>
          </cell>
          <cell r="DJ456" t="str">
            <v>НКРКП</v>
          </cell>
          <cell r="DL456">
            <v>40816</v>
          </cell>
          <cell r="DM456">
            <v>100</v>
          </cell>
          <cell r="DT456">
            <v>921.16</v>
          </cell>
        </row>
        <row r="457">
          <cell r="W457">
            <v>721.81283422399997</v>
          </cell>
          <cell r="AF457">
            <v>39968</v>
          </cell>
          <cell r="AG457">
            <v>1703</v>
          </cell>
          <cell r="AH457">
            <v>644.4763814616756</v>
          </cell>
          <cell r="AM457">
            <v>2244</v>
          </cell>
          <cell r="AO457">
            <v>1619747.9999986559</v>
          </cell>
          <cell r="AQ457">
            <v>1446205</v>
          </cell>
          <cell r="AU457">
            <v>0</v>
          </cell>
          <cell r="AW457">
            <v>0</v>
          </cell>
          <cell r="AY457">
            <v>848451.99999980745</v>
          </cell>
          <cell r="AZ457">
            <v>378.09803921560047</v>
          </cell>
          <cell r="BA457">
            <v>0</v>
          </cell>
          <cell r="BB457">
            <v>0</v>
          </cell>
          <cell r="BC457">
            <v>0</v>
          </cell>
          <cell r="BD457">
            <v>0</v>
          </cell>
          <cell r="BG457">
            <v>0</v>
          </cell>
          <cell r="BH457">
            <v>0</v>
          </cell>
          <cell r="BI457">
            <v>49481</v>
          </cell>
          <cell r="BJ457">
            <v>22.05035650623886</v>
          </cell>
          <cell r="BK457">
            <v>0</v>
          </cell>
          <cell r="BL457">
            <v>0</v>
          </cell>
          <cell r="BM457">
            <v>359705.7</v>
          </cell>
          <cell r="BN457">
            <v>160.29665775401071</v>
          </cell>
          <cell r="BO457">
            <v>0</v>
          </cell>
          <cell r="BP457">
            <v>0</v>
          </cell>
          <cell r="BY457">
            <v>1113.7066870132981</v>
          </cell>
          <cell r="CF457">
            <v>396.05648266999998</v>
          </cell>
          <cell r="CG457">
            <v>2142.25</v>
          </cell>
          <cell r="CJ457">
            <v>0</v>
          </cell>
          <cell r="CK457">
            <v>0</v>
          </cell>
          <cell r="CL457">
            <v>0</v>
          </cell>
          <cell r="CM457">
            <v>0</v>
          </cell>
          <cell r="CN457">
            <v>0</v>
          </cell>
          <cell r="CO457">
            <v>0</v>
          </cell>
          <cell r="CX457">
            <v>0</v>
          </cell>
          <cell r="CY457">
            <v>0</v>
          </cell>
          <cell r="DB457">
            <v>0</v>
          </cell>
          <cell r="DC457">
            <v>0</v>
          </cell>
          <cell r="DJ457" t="str">
            <v>НКРКП</v>
          </cell>
          <cell r="DL457">
            <v>40816</v>
          </cell>
          <cell r="DM457">
            <v>100</v>
          </cell>
          <cell r="DT457">
            <v>999.9</v>
          </cell>
        </row>
        <row r="458">
          <cell r="W458">
            <v>197.7</v>
          </cell>
          <cell r="AF458">
            <v>39987</v>
          </cell>
          <cell r="AG458" t="str">
            <v xml:space="preserve">  10-09</v>
          </cell>
          <cell r="AH458">
            <v>233.69391690172498</v>
          </cell>
          <cell r="AM458">
            <v>125039.9</v>
          </cell>
          <cell r="AO458">
            <v>24720388.229999997</v>
          </cell>
          <cell r="AQ458">
            <v>29221064</v>
          </cell>
          <cell r="AU458">
            <v>21043605</v>
          </cell>
          <cell r="AW458">
            <v>0</v>
          </cell>
          <cell r="AY458">
            <v>0</v>
          </cell>
          <cell r="AZ458">
            <v>0</v>
          </cell>
          <cell r="BA458">
            <v>0</v>
          </cell>
          <cell r="BB458">
            <v>0</v>
          </cell>
          <cell r="BC458">
            <v>0</v>
          </cell>
          <cell r="BD458">
            <v>0</v>
          </cell>
          <cell r="BG458">
            <v>0</v>
          </cell>
          <cell r="BH458">
            <v>0</v>
          </cell>
          <cell r="BI458">
            <v>1841839.2</v>
          </cell>
          <cell r="BJ458">
            <v>14.730011780239748</v>
          </cell>
          <cell r="BK458">
            <v>0</v>
          </cell>
          <cell r="BL458">
            <v>0</v>
          </cell>
          <cell r="BM458">
            <v>3958767</v>
          </cell>
          <cell r="BN458">
            <v>31.660030118386214</v>
          </cell>
          <cell r="BO458">
            <v>0</v>
          </cell>
          <cell r="BP458">
            <v>0</v>
          </cell>
          <cell r="BY458">
            <v>2323.1999999999998</v>
          </cell>
          <cell r="CF458">
            <v>0</v>
          </cell>
          <cell r="CG458">
            <v>0</v>
          </cell>
          <cell r="CJ458">
            <v>143300</v>
          </cell>
          <cell r="CK458">
            <v>146.85</v>
          </cell>
          <cell r="CL458">
            <v>228.21</v>
          </cell>
          <cell r="CM458">
            <v>0</v>
          </cell>
          <cell r="CN458">
            <v>0</v>
          </cell>
          <cell r="CO458">
            <v>0</v>
          </cell>
          <cell r="CX458">
            <v>0</v>
          </cell>
          <cell r="CY458">
            <v>0</v>
          </cell>
          <cell r="DB458">
            <v>0</v>
          </cell>
          <cell r="DC458">
            <v>0</v>
          </cell>
          <cell r="DJ458" t="str">
            <v>НКРЕ</v>
          </cell>
          <cell r="DL458">
            <v>40633</v>
          </cell>
          <cell r="DM458">
            <v>472</v>
          </cell>
          <cell r="DO458" t="str">
            <v>тариф на теплову енергію</v>
          </cell>
          <cell r="DT458">
            <v>217.47</v>
          </cell>
        </row>
        <row r="459">
          <cell r="W459">
            <v>518.84</v>
          </cell>
          <cell r="AF459">
            <v>39987</v>
          </cell>
          <cell r="AG459" t="str">
            <v xml:space="preserve">  11-09</v>
          </cell>
          <cell r="AH459">
            <v>479.22479400749063</v>
          </cell>
          <cell r="AM459">
            <v>13350</v>
          </cell>
          <cell r="AO459">
            <v>6926514</v>
          </cell>
          <cell r="AQ459">
            <v>6397651</v>
          </cell>
          <cell r="AU459">
            <v>5524565.5700000003</v>
          </cell>
          <cell r="AW459">
            <v>0</v>
          </cell>
          <cell r="AY459">
            <v>0</v>
          </cell>
          <cell r="AZ459">
            <v>0</v>
          </cell>
          <cell r="BA459">
            <v>0</v>
          </cell>
          <cell r="BB459">
            <v>0</v>
          </cell>
          <cell r="BC459">
            <v>0</v>
          </cell>
          <cell r="BD459">
            <v>0</v>
          </cell>
          <cell r="BG459">
            <v>0</v>
          </cell>
          <cell r="BH459">
            <v>0</v>
          </cell>
          <cell r="BI459">
            <v>196645.5</v>
          </cell>
          <cell r="BJ459">
            <v>14.73</v>
          </cell>
          <cell r="BK459">
            <v>0</v>
          </cell>
          <cell r="BL459">
            <v>0</v>
          </cell>
          <cell r="BM459">
            <v>422661</v>
          </cell>
          <cell r="BN459">
            <v>31.66</v>
          </cell>
          <cell r="BO459">
            <v>0</v>
          </cell>
          <cell r="BP459">
            <v>0</v>
          </cell>
          <cell r="BY459">
            <v>2323.1999999999998</v>
          </cell>
          <cell r="CF459">
            <v>0</v>
          </cell>
          <cell r="CG459">
            <v>0</v>
          </cell>
          <cell r="CJ459">
            <v>15349</v>
          </cell>
          <cell r="CK459">
            <v>359.93</v>
          </cell>
          <cell r="CL459">
            <v>633.44000000000005</v>
          </cell>
          <cell r="CM459">
            <v>0</v>
          </cell>
          <cell r="CN459">
            <v>0</v>
          </cell>
          <cell r="CO459">
            <v>0</v>
          </cell>
          <cell r="CX459">
            <v>0</v>
          </cell>
          <cell r="CY459">
            <v>0</v>
          </cell>
          <cell r="DB459">
            <v>0</v>
          </cell>
          <cell r="DC459">
            <v>0</v>
          </cell>
          <cell r="DJ459" t="str">
            <v>НКРКП</v>
          </cell>
          <cell r="DL459">
            <v>40816</v>
          </cell>
          <cell r="DM459">
            <v>145</v>
          </cell>
          <cell r="DT459">
            <v>792.41</v>
          </cell>
        </row>
        <row r="460">
          <cell r="W460">
            <v>532.74</v>
          </cell>
          <cell r="AF460">
            <v>39987</v>
          </cell>
          <cell r="AG460" t="str">
            <v xml:space="preserve">  11-09</v>
          </cell>
          <cell r="AH460">
            <v>479.28483754736902</v>
          </cell>
          <cell r="AM460">
            <v>1609.7</v>
          </cell>
          <cell r="AO460">
            <v>857551.5780000001</v>
          </cell>
          <cell r="AQ460">
            <v>771504.80299999996</v>
          </cell>
          <cell r="AU460">
            <v>666230.43000000005</v>
          </cell>
          <cell r="AW460">
            <v>0</v>
          </cell>
          <cell r="AY460">
            <v>0</v>
          </cell>
          <cell r="AZ460">
            <v>0</v>
          </cell>
          <cell r="BA460">
            <v>0</v>
          </cell>
          <cell r="BB460">
            <v>0</v>
          </cell>
          <cell r="BC460">
            <v>0</v>
          </cell>
          <cell r="BD460">
            <v>0</v>
          </cell>
          <cell r="BG460">
            <v>0</v>
          </cell>
          <cell r="BH460">
            <v>0</v>
          </cell>
          <cell r="BI460">
            <v>23715.3</v>
          </cell>
          <cell r="BJ460">
            <v>14.732745232030812</v>
          </cell>
          <cell r="BK460">
            <v>0</v>
          </cell>
          <cell r="BL460">
            <v>0</v>
          </cell>
          <cell r="BM460">
            <v>50973</v>
          </cell>
          <cell r="BN460">
            <v>31.66614897185811</v>
          </cell>
          <cell r="BO460">
            <v>0</v>
          </cell>
          <cell r="BP460">
            <v>0</v>
          </cell>
          <cell r="BY460">
            <v>2323.1999999999998</v>
          </cell>
          <cell r="CF460">
            <v>0</v>
          </cell>
          <cell r="CG460">
            <v>0</v>
          </cell>
          <cell r="CJ460">
            <v>1851</v>
          </cell>
          <cell r="CK460">
            <v>359.93</v>
          </cell>
          <cell r="CL460">
            <v>633.44000000000005</v>
          </cell>
          <cell r="CM460">
            <v>0</v>
          </cell>
          <cell r="CN460">
            <v>0</v>
          </cell>
          <cell r="CO460">
            <v>0</v>
          </cell>
          <cell r="CX460">
            <v>0</v>
          </cell>
          <cell r="CY460">
            <v>0</v>
          </cell>
          <cell r="DB460">
            <v>0</v>
          </cell>
          <cell r="DC460">
            <v>0</v>
          </cell>
          <cell r="DJ460" t="str">
            <v>НКРКП</v>
          </cell>
          <cell r="DL460">
            <v>40816</v>
          </cell>
          <cell r="DM460">
            <v>145</v>
          </cell>
          <cell r="DT460">
            <v>806.31</v>
          </cell>
        </row>
        <row r="461">
          <cell r="W461">
            <v>170.83</v>
          </cell>
          <cell r="AF461">
            <v>39605</v>
          </cell>
          <cell r="AG461" t="str">
            <v>4/5-6/1731</v>
          </cell>
          <cell r="AH461">
            <v>167.40061205507075</v>
          </cell>
          <cell r="AM461">
            <v>1408370</v>
          </cell>
          <cell r="AO461">
            <v>240591847.10000002</v>
          </cell>
          <cell r="AQ461">
            <v>235762000</v>
          </cell>
          <cell r="AU461">
            <v>0</v>
          </cell>
          <cell r="AW461">
            <v>1134936.3625</v>
          </cell>
          <cell r="AY461">
            <v>154866935.59999999</v>
          </cell>
          <cell r="AZ461">
            <v>109.96182508857757</v>
          </cell>
          <cell r="BA461">
            <v>0</v>
          </cell>
          <cell r="BB461">
            <v>0</v>
          </cell>
          <cell r="BC461">
            <v>0</v>
          </cell>
          <cell r="BD461">
            <v>0</v>
          </cell>
          <cell r="BG461">
            <v>12449000</v>
          </cell>
          <cell r="BH461">
            <v>8.8392964916889731</v>
          </cell>
          <cell r="BI461">
            <v>10916000</v>
          </cell>
          <cell r="BJ461">
            <v>7.750804121076138</v>
          </cell>
          <cell r="BK461">
            <v>0</v>
          </cell>
          <cell r="BL461">
            <v>0</v>
          </cell>
          <cell r="BM461">
            <v>42313000</v>
          </cell>
          <cell r="BN461">
            <v>30.043951518422006</v>
          </cell>
          <cell r="BO461">
            <v>0</v>
          </cell>
          <cell r="BP461">
            <v>0</v>
          </cell>
          <cell r="BY461">
            <v>1918</v>
          </cell>
          <cell r="CF461">
            <v>226460</v>
          </cell>
          <cell r="CG461">
            <v>683.86</v>
          </cell>
          <cell r="CJ461">
            <v>0</v>
          </cell>
          <cell r="CK461">
            <v>0</v>
          </cell>
          <cell r="CL461">
            <v>0</v>
          </cell>
          <cell r="CM461">
            <v>12299.5</v>
          </cell>
          <cell r="CN461">
            <v>92.275000000000006</v>
          </cell>
          <cell r="CO461">
            <v>92.275000000000006</v>
          </cell>
          <cell r="CX461">
            <v>0</v>
          </cell>
          <cell r="CY461">
            <v>0</v>
          </cell>
          <cell r="DB461">
            <v>0</v>
          </cell>
          <cell r="DC461">
            <v>0</v>
          </cell>
          <cell r="DJ461" t="str">
            <v>НКРЕ</v>
          </cell>
          <cell r="DL461">
            <v>40526</v>
          </cell>
          <cell r="DM461">
            <v>1845</v>
          </cell>
          <cell r="DO461" t="str">
            <v>тариф на теплову енергію</v>
          </cell>
          <cell r="DT461">
            <v>213.54</v>
          </cell>
        </row>
        <row r="462">
          <cell r="W462">
            <v>443.33</v>
          </cell>
          <cell r="AF462">
            <v>39849</v>
          </cell>
          <cell r="AG462" t="str">
            <v>6/1/1-34</v>
          </cell>
          <cell r="AH462">
            <v>422.39629739629737</v>
          </cell>
          <cell r="AM462">
            <v>161616</v>
          </cell>
          <cell r="AO462">
            <v>71649221.280000001</v>
          </cell>
          <cell r="AQ462">
            <v>68266000</v>
          </cell>
          <cell r="AU462">
            <v>0</v>
          </cell>
          <cell r="AW462">
            <v>0</v>
          </cell>
          <cell r="AY462">
            <v>56071679.950000003</v>
          </cell>
          <cell r="AZ462">
            <v>346.94386663449166</v>
          </cell>
          <cell r="BA462">
            <v>0</v>
          </cell>
          <cell r="BB462">
            <v>0</v>
          </cell>
          <cell r="BC462">
            <v>0</v>
          </cell>
          <cell r="BD462">
            <v>0</v>
          </cell>
          <cell r="BG462">
            <v>2628542.44</v>
          </cell>
          <cell r="BH462">
            <v>16.264122611622611</v>
          </cell>
          <cell r="BI462">
            <v>1752000</v>
          </cell>
          <cell r="BJ462">
            <v>10.84051084051084</v>
          </cell>
          <cell r="BK462">
            <v>0</v>
          </cell>
          <cell r="BL462">
            <v>0</v>
          </cell>
          <cell r="BM462">
            <v>6116261.1699999999</v>
          </cell>
          <cell r="BN462">
            <v>37.844403833778834</v>
          </cell>
          <cell r="BO462">
            <v>0</v>
          </cell>
          <cell r="BP462">
            <v>0</v>
          </cell>
          <cell r="BY462">
            <v>3313</v>
          </cell>
          <cell r="CF462">
            <v>26174.2</v>
          </cell>
          <cell r="CG462">
            <v>2142.25</v>
          </cell>
          <cell r="CJ462">
            <v>0</v>
          </cell>
          <cell r="CK462">
            <v>0</v>
          </cell>
          <cell r="CL462">
            <v>0</v>
          </cell>
          <cell r="CM462">
            <v>0</v>
          </cell>
          <cell r="CN462">
            <v>0</v>
          </cell>
          <cell r="CO462">
            <v>0</v>
          </cell>
          <cell r="CX462">
            <v>0</v>
          </cell>
          <cell r="CY462">
            <v>0</v>
          </cell>
          <cell r="DB462">
            <v>0</v>
          </cell>
          <cell r="DC462">
            <v>0</v>
          </cell>
          <cell r="DJ462" t="str">
            <v>НКРКП</v>
          </cell>
          <cell r="DL462">
            <v>40816</v>
          </cell>
          <cell r="DM462">
            <v>11</v>
          </cell>
          <cell r="DT462">
            <v>704.02</v>
          </cell>
        </row>
        <row r="463">
          <cell r="W463">
            <v>443.33</v>
          </cell>
          <cell r="AF463">
            <v>39849</v>
          </cell>
          <cell r="AG463" t="str">
            <v>6/1/1-34</v>
          </cell>
          <cell r="AH463">
            <v>422.39767559373422</v>
          </cell>
          <cell r="AM463">
            <v>79160</v>
          </cell>
          <cell r="AO463">
            <v>35094002.799999997</v>
          </cell>
          <cell r="AQ463">
            <v>33437000</v>
          </cell>
          <cell r="AU463">
            <v>0</v>
          </cell>
          <cell r="AW463">
            <v>0</v>
          </cell>
          <cell r="AY463">
            <v>27463645</v>
          </cell>
          <cell r="AZ463">
            <v>346.93841586659931</v>
          </cell>
          <cell r="BA463">
            <v>0</v>
          </cell>
          <cell r="BB463">
            <v>0</v>
          </cell>
          <cell r="BC463">
            <v>0</v>
          </cell>
          <cell r="BD463">
            <v>0</v>
          </cell>
          <cell r="BG463">
            <v>1287457.557</v>
          </cell>
          <cell r="BH463">
            <v>16.263991371905004</v>
          </cell>
          <cell r="BI463">
            <v>858000</v>
          </cell>
          <cell r="BJ463">
            <v>10.838807478524508</v>
          </cell>
          <cell r="BK463">
            <v>0</v>
          </cell>
          <cell r="BL463">
            <v>0</v>
          </cell>
          <cell r="BM463">
            <v>2995738.83</v>
          </cell>
          <cell r="BN463">
            <v>37.844098408287017</v>
          </cell>
          <cell r="BO463">
            <v>0</v>
          </cell>
          <cell r="BP463">
            <v>0</v>
          </cell>
          <cell r="BY463">
            <v>3313</v>
          </cell>
          <cell r="CF463">
            <v>12820</v>
          </cell>
          <cell r="CG463">
            <v>2142.25</v>
          </cell>
          <cell r="CJ463">
            <v>0</v>
          </cell>
          <cell r="CK463">
            <v>0</v>
          </cell>
          <cell r="CL463">
            <v>0</v>
          </cell>
          <cell r="CM463">
            <v>0</v>
          </cell>
          <cell r="CN463">
            <v>0</v>
          </cell>
          <cell r="CO463">
            <v>0</v>
          </cell>
          <cell r="CX463">
            <v>0</v>
          </cell>
          <cell r="CY463">
            <v>0</v>
          </cell>
          <cell r="DB463">
            <v>0</v>
          </cell>
          <cell r="DC463">
            <v>0</v>
          </cell>
          <cell r="DJ463" t="str">
            <v>НКРКП</v>
          </cell>
          <cell r="DL463">
            <v>40816</v>
          </cell>
          <cell r="DM463">
            <v>11</v>
          </cell>
          <cell r="DT463">
            <v>704.02</v>
          </cell>
        </row>
        <row r="464">
          <cell r="W464">
            <v>175.95</v>
          </cell>
          <cell r="AF464">
            <v>39742</v>
          </cell>
          <cell r="AH464">
            <v>159.95216191352347</v>
          </cell>
          <cell r="AM464">
            <v>108700</v>
          </cell>
          <cell r="AO464">
            <v>19125765</v>
          </cell>
          <cell r="AQ464">
            <v>17386800</v>
          </cell>
          <cell r="AU464">
            <v>0</v>
          </cell>
          <cell r="AW464">
            <v>0</v>
          </cell>
          <cell r="AY464">
            <v>11685123.120000001</v>
          </cell>
          <cell r="AZ464">
            <v>107.49883275068999</v>
          </cell>
          <cell r="BA464">
            <v>0</v>
          </cell>
          <cell r="BB464">
            <v>0</v>
          </cell>
          <cell r="BC464">
            <v>1679800</v>
          </cell>
          <cell r="BD464">
            <v>15.453541858325668</v>
          </cell>
          <cell r="BG464">
            <v>1260500</v>
          </cell>
          <cell r="BH464">
            <v>11.596136154553818</v>
          </cell>
          <cell r="BI464">
            <v>0</v>
          </cell>
          <cell r="BJ464">
            <v>0</v>
          </cell>
          <cell r="BK464">
            <v>0</v>
          </cell>
          <cell r="BL464">
            <v>0</v>
          </cell>
          <cell r="BM464">
            <v>1954999.9225352113</v>
          </cell>
          <cell r="BN464">
            <v>17.985279876128899</v>
          </cell>
          <cell r="BO464">
            <v>0</v>
          </cell>
          <cell r="BP464">
            <v>0</v>
          </cell>
          <cell r="BY464">
            <v>2878</v>
          </cell>
          <cell r="CF464">
            <v>16066</v>
          </cell>
          <cell r="CG464">
            <v>727.32</v>
          </cell>
          <cell r="CJ464">
            <v>0</v>
          </cell>
          <cell r="CK464">
            <v>0</v>
          </cell>
          <cell r="CL464">
            <v>0</v>
          </cell>
          <cell r="CM464">
            <v>0</v>
          </cell>
          <cell r="CN464">
            <v>0</v>
          </cell>
          <cell r="CO464">
            <v>0</v>
          </cell>
          <cell r="CX464">
            <v>0</v>
          </cell>
          <cell r="CY464">
            <v>0</v>
          </cell>
          <cell r="DB464">
            <v>15.453386454183256</v>
          </cell>
          <cell r="DC464">
            <v>28.15</v>
          </cell>
          <cell r="DJ464" t="str">
            <v>НКРЕ</v>
          </cell>
          <cell r="DL464">
            <v>40526</v>
          </cell>
          <cell r="DM464">
            <v>1856</v>
          </cell>
          <cell r="DO464" t="str">
            <v>тариф на теплову енергію</v>
          </cell>
          <cell r="DT464">
            <v>219.94</v>
          </cell>
        </row>
        <row r="465">
          <cell r="W465">
            <v>409.2</v>
          </cell>
          <cell r="AF465">
            <v>39861</v>
          </cell>
          <cell r="AH465">
            <v>372.07462686567163</v>
          </cell>
          <cell r="AM465">
            <v>6700</v>
          </cell>
          <cell r="AO465">
            <v>2741640</v>
          </cell>
          <cell r="AQ465">
            <v>2492900</v>
          </cell>
          <cell r="AU465">
            <v>0</v>
          </cell>
          <cell r="AW465">
            <v>0</v>
          </cell>
          <cell r="AY465">
            <v>2121406</v>
          </cell>
          <cell r="AZ465">
            <v>316.62776119402986</v>
          </cell>
          <cell r="BA465">
            <v>0</v>
          </cell>
          <cell r="BB465">
            <v>0</v>
          </cell>
          <cell r="BC465">
            <v>108000</v>
          </cell>
          <cell r="BD465">
            <v>16.119402985074625</v>
          </cell>
          <cell r="BG465">
            <v>80250.399999999994</v>
          </cell>
          <cell r="BH465">
            <v>11.977671641791044</v>
          </cell>
          <cell r="BI465">
            <v>0</v>
          </cell>
          <cell r="BJ465">
            <v>0</v>
          </cell>
          <cell r="BK465">
            <v>0</v>
          </cell>
          <cell r="BL465">
            <v>0</v>
          </cell>
          <cell r="BM465">
            <v>122959.57271095153</v>
          </cell>
          <cell r="BN465">
            <v>18.352175031485302</v>
          </cell>
          <cell r="BO465">
            <v>0</v>
          </cell>
          <cell r="BP465">
            <v>0</v>
          </cell>
          <cell r="BY465">
            <v>2878</v>
          </cell>
          <cell r="CF465">
            <v>990.27004317890066</v>
          </cell>
          <cell r="CG465">
            <v>2142.25</v>
          </cell>
          <cell r="CJ465">
            <v>0</v>
          </cell>
          <cell r="CK465">
            <v>0</v>
          </cell>
          <cell r="CL465">
            <v>0</v>
          </cell>
          <cell r="CM465">
            <v>0</v>
          </cell>
          <cell r="CN465">
            <v>0</v>
          </cell>
          <cell r="CO465">
            <v>0</v>
          </cell>
          <cell r="CX465">
            <v>0</v>
          </cell>
          <cell r="CY465">
            <v>0</v>
          </cell>
          <cell r="DB465">
            <v>16.122448979591837</v>
          </cell>
          <cell r="DC465">
            <v>29.37</v>
          </cell>
          <cell r="DJ465" t="str">
            <v>НКРКП</v>
          </cell>
          <cell r="DL465">
            <v>40816</v>
          </cell>
          <cell r="DM465">
            <v>41</v>
          </cell>
          <cell r="DT465">
            <v>647.15</v>
          </cell>
        </row>
        <row r="466">
          <cell r="W466">
            <v>433.5</v>
          </cell>
          <cell r="AF466">
            <v>39861</v>
          </cell>
          <cell r="AH466">
            <v>377.0204081632653</v>
          </cell>
          <cell r="AM466">
            <v>4900</v>
          </cell>
          <cell r="AO466">
            <v>2124150</v>
          </cell>
          <cell r="AQ466">
            <v>1847400</v>
          </cell>
          <cell r="AU466">
            <v>0</v>
          </cell>
          <cell r="AW466">
            <v>0</v>
          </cell>
          <cell r="AY466">
            <v>1575649</v>
          </cell>
          <cell r="AZ466">
            <v>321.56102040816324</v>
          </cell>
          <cell r="BA466">
            <v>0</v>
          </cell>
          <cell r="BB466">
            <v>0</v>
          </cell>
          <cell r="BC466">
            <v>79000</v>
          </cell>
          <cell r="BD466">
            <v>16.122448979591837</v>
          </cell>
          <cell r="BG466">
            <v>58700.4</v>
          </cell>
          <cell r="BH466">
            <v>11.979673469387755</v>
          </cell>
          <cell r="BI466">
            <v>0</v>
          </cell>
          <cell r="BJ466">
            <v>0</v>
          </cell>
          <cell r="BK466">
            <v>0</v>
          </cell>
          <cell r="BL466">
            <v>0</v>
          </cell>
          <cell r="BM466">
            <v>89899.642728904844</v>
          </cell>
          <cell r="BN466">
            <v>18.346865863041806</v>
          </cell>
          <cell r="BO466">
            <v>0</v>
          </cell>
          <cell r="BP466">
            <v>0</v>
          </cell>
          <cell r="BY466">
            <v>2878</v>
          </cell>
          <cell r="CF466">
            <v>724.2198883092409</v>
          </cell>
          <cell r="CG466">
            <v>2175.65</v>
          </cell>
          <cell r="CJ466">
            <v>0</v>
          </cell>
          <cell r="CK466">
            <v>0</v>
          </cell>
          <cell r="CL466">
            <v>0</v>
          </cell>
          <cell r="CM466">
            <v>0</v>
          </cell>
          <cell r="CN466">
            <v>0</v>
          </cell>
          <cell r="CO466">
            <v>0</v>
          </cell>
          <cell r="CX466">
            <v>0</v>
          </cell>
          <cell r="CY466">
            <v>0</v>
          </cell>
          <cell r="DB466">
            <v>16.122448979591837</v>
          </cell>
          <cell r="DC466">
            <v>29.37</v>
          </cell>
          <cell r="DJ466" t="str">
            <v>НКРКП</v>
          </cell>
          <cell r="DL466">
            <v>40816</v>
          </cell>
          <cell r="DM466">
            <v>41</v>
          </cell>
          <cell r="DO466" t="str">
            <v>для інших споживачів житлового масиву</v>
          </cell>
          <cell r="DT466">
            <v>666.47</v>
          </cell>
        </row>
        <row r="467">
          <cell r="W467">
            <v>415</v>
          </cell>
          <cell r="AF467">
            <v>39861</v>
          </cell>
          <cell r="AG467">
            <v>0</v>
          </cell>
          <cell r="AH467">
            <v>360.88799999999998</v>
          </cell>
          <cell r="AM467">
            <v>12500</v>
          </cell>
          <cell r="AO467">
            <v>5187500</v>
          </cell>
          <cell r="AQ467">
            <v>4511100</v>
          </cell>
          <cell r="AU467">
            <v>0</v>
          </cell>
          <cell r="AW467">
            <v>0</v>
          </cell>
          <cell r="AY467">
            <v>4019557</v>
          </cell>
          <cell r="AZ467">
            <v>321.56455999999997</v>
          </cell>
          <cell r="BA467">
            <v>0</v>
          </cell>
          <cell r="BB467">
            <v>0</v>
          </cell>
          <cell r="BC467">
            <v>0</v>
          </cell>
          <cell r="BD467">
            <v>0</v>
          </cell>
          <cell r="BG467">
            <v>149700.4</v>
          </cell>
          <cell r="BH467">
            <v>11.976032</v>
          </cell>
          <cell r="BI467">
            <v>0</v>
          </cell>
          <cell r="BJ467">
            <v>0</v>
          </cell>
          <cell r="BK467">
            <v>0</v>
          </cell>
          <cell r="BL467">
            <v>0</v>
          </cell>
          <cell r="BM467">
            <v>229399.68043087973</v>
          </cell>
          <cell r="BN467">
            <v>18.351974434470378</v>
          </cell>
          <cell r="BO467">
            <v>0</v>
          </cell>
          <cell r="BP467">
            <v>0</v>
          </cell>
          <cell r="BY467">
            <v>2878</v>
          </cell>
          <cell r="CF467">
            <v>1847.5200514788683</v>
          </cell>
          <cell r="CG467">
            <v>2175.65</v>
          </cell>
          <cell r="CJ467">
            <v>0</v>
          </cell>
          <cell r="CK467">
            <v>0</v>
          </cell>
          <cell r="CL467">
            <v>0</v>
          </cell>
          <cell r="CM467">
            <v>0</v>
          </cell>
          <cell r="CN467">
            <v>0</v>
          </cell>
          <cell r="CO467">
            <v>0</v>
          </cell>
          <cell r="CX467">
            <v>0</v>
          </cell>
          <cell r="CY467">
            <v>0</v>
          </cell>
          <cell r="DB467">
            <v>0</v>
          </cell>
          <cell r="DC467">
            <v>0</v>
          </cell>
          <cell r="DJ467" t="str">
            <v>НКРКП</v>
          </cell>
          <cell r="DL467">
            <v>40816</v>
          </cell>
          <cell r="DM467">
            <v>41</v>
          </cell>
          <cell r="DO467" t="str">
            <v>для інших споживачів промислової зони</v>
          </cell>
          <cell r="DT467">
            <v>647.99</v>
          </cell>
        </row>
        <row r="468">
          <cell r="W468">
            <v>186.44364999999999</v>
          </cell>
          <cell r="AF468">
            <v>39707</v>
          </cell>
          <cell r="AG468" t="str">
            <v>142, 144</v>
          </cell>
          <cell r="AH468">
            <v>186.44365281843679</v>
          </cell>
          <cell r="AM468">
            <v>38275.65</v>
          </cell>
          <cell r="AO468">
            <v>7136251.8921224996</v>
          </cell>
          <cell r="AQ468">
            <v>7136252</v>
          </cell>
          <cell r="AU468">
            <v>0</v>
          </cell>
          <cell r="AW468">
            <v>0</v>
          </cell>
          <cell r="AY468">
            <v>4796529.9360000007</v>
          </cell>
          <cell r="AZ468">
            <v>125.31544039095353</v>
          </cell>
          <cell r="BA468">
            <v>0</v>
          </cell>
          <cell r="BB468">
            <v>0</v>
          </cell>
          <cell r="BC468">
            <v>0</v>
          </cell>
          <cell r="BD468">
            <v>0</v>
          </cell>
          <cell r="BG468">
            <v>0</v>
          </cell>
          <cell r="BH468">
            <v>0</v>
          </cell>
          <cell r="BI468">
            <v>578750</v>
          </cell>
          <cell r="BJ468">
            <v>15.120579271677945</v>
          </cell>
          <cell r="BK468">
            <v>0</v>
          </cell>
          <cell r="BL468">
            <v>0</v>
          </cell>
          <cell r="BM468">
            <v>1138285</v>
          </cell>
          <cell r="BN468">
            <v>29.739142248400743</v>
          </cell>
          <cell r="BO468">
            <v>0</v>
          </cell>
          <cell r="BP468">
            <v>0</v>
          </cell>
          <cell r="BY468">
            <v>1020</v>
          </cell>
          <cell r="CF468">
            <v>6594.8</v>
          </cell>
          <cell r="CG468">
            <v>727.32</v>
          </cell>
          <cell r="CJ468">
            <v>0</v>
          </cell>
          <cell r="CK468">
            <v>0</v>
          </cell>
          <cell r="CL468">
            <v>0</v>
          </cell>
          <cell r="CM468">
            <v>0</v>
          </cell>
          <cell r="CN468">
            <v>0</v>
          </cell>
          <cell r="CO468">
            <v>0</v>
          </cell>
          <cell r="CX468">
            <v>0</v>
          </cell>
          <cell r="CY468">
            <v>0</v>
          </cell>
          <cell r="DB468">
            <v>0</v>
          </cell>
          <cell r="DC468">
            <v>0</v>
          </cell>
          <cell r="DJ468" t="str">
            <v>НКРЕ</v>
          </cell>
          <cell r="DL468">
            <v>40526</v>
          </cell>
          <cell r="DM468">
            <v>1740</v>
          </cell>
          <cell r="DO468" t="str">
            <v>Тариф на теплову енергію</v>
          </cell>
          <cell r="DT468">
            <v>233.05</v>
          </cell>
        </row>
        <row r="469">
          <cell r="W469">
            <v>480.14</v>
          </cell>
          <cell r="AF469">
            <v>39891</v>
          </cell>
          <cell r="AG469" t="str">
            <v>58, 60</v>
          </cell>
          <cell r="AH469">
            <v>436.49542119523028</v>
          </cell>
          <cell r="AM469">
            <v>6485.6739900000002</v>
          </cell>
          <cell r="AO469">
            <v>3114031.5095585999</v>
          </cell>
          <cell r="AQ469">
            <v>2830967</v>
          </cell>
          <cell r="AU469">
            <v>0</v>
          </cell>
          <cell r="AW469">
            <v>0</v>
          </cell>
          <cell r="AY469">
            <v>2395824.1264925003</v>
          </cell>
          <cell r="AZ469">
            <v>369.40249081075075</v>
          </cell>
          <cell r="BA469">
            <v>0</v>
          </cell>
          <cell r="BB469">
            <v>0</v>
          </cell>
          <cell r="BC469">
            <v>0</v>
          </cell>
          <cell r="BD469">
            <v>0</v>
          </cell>
          <cell r="BG469">
            <v>0</v>
          </cell>
          <cell r="BH469">
            <v>0</v>
          </cell>
          <cell r="BI469">
            <v>116951</v>
          </cell>
          <cell r="BJ469">
            <v>18.032204545020615</v>
          </cell>
          <cell r="BK469">
            <v>0</v>
          </cell>
          <cell r="BL469">
            <v>0</v>
          </cell>
          <cell r="BM469">
            <v>221075</v>
          </cell>
          <cell r="BN469">
            <v>34.086665524796132</v>
          </cell>
          <cell r="BO469">
            <v>0</v>
          </cell>
          <cell r="BP469">
            <v>0</v>
          </cell>
          <cell r="BY469">
            <v>1020</v>
          </cell>
          <cell r="CF469">
            <v>1118.3681300000001</v>
          </cell>
          <cell r="CG469">
            <v>2142.25</v>
          </cell>
          <cell r="CJ469">
            <v>0</v>
          </cell>
          <cell r="CK469">
            <v>0</v>
          </cell>
          <cell r="CL469">
            <v>0</v>
          </cell>
          <cell r="CM469">
            <v>0</v>
          </cell>
          <cell r="CN469">
            <v>0</v>
          </cell>
          <cell r="CO469">
            <v>0</v>
          </cell>
          <cell r="CX469">
            <v>0</v>
          </cell>
          <cell r="CY469">
            <v>0</v>
          </cell>
          <cell r="DB469">
            <v>0</v>
          </cell>
          <cell r="DC469">
            <v>0</v>
          </cell>
          <cell r="DJ469" t="str">
            <v>НКРКП</v>
          </cell>
          <cell r="DL469">
            <v>40816</v>
          </cell>
          <cell r="DM469">
            <v>109</v>
          </cell>
          <cell r="DT469">
            <v>757.39214900221702</v>
          </cell>
        </row>
        <row r="470">
          <cell r="W470">
            <v>610.99</v>
          </cell>
          <cell r="AF470">
            <v>39891</v>
          </cell>
          <cell r="AG470" t="str">
            <v>59, 61</v>
          </cell>
          <cell r="AH470">
            <v>436.42111421717539</v>
          </cell>
          <cell r="AM470">
            <v>2349.4899</v>
          </cell>
          <cell r="AO470">
            <v>1435514.834001</v>
          </cell>
          <cell r="AQ470">
            <v>1025367</v>
          </cell>
          <cell r="AU470">
            <v>0</v>
          </cell>
          <cell r="AW470">
            <v>0</v>
          </cell>
          <cell r="AY470">
            <v>867891.88474999997</v>
          </cell>
          <cell r="AZ470">
            <v>369.39587812231071</v>
          </cell>
          <cell r="BA470">
            <v>0</v>
          </cell>
          <cell r="BB470">
            <v>0</v>
          </cell>
          <cell r="BC470">
            <v>0</v>
          </cell>
          <cell r="BD470">
            <v>0</v>
          </cell>
          <cell r="BG470">
            <v>0</v>
          </cell>
          <cell r="BH470">
            <v>0</v>
          </cell>
          <cell r="BI470">
            <v>42381</v>
          </cell>
          <cell r="BJ470">
            <v>18.038383565726331</v>
          </cell>
          <cell r="BK470">
            <v>0</v>
          </cell>
          <cell r="BL470">
            <v>0</v>
          </cell>
          <cell r="BM470">
            <v>80103</v>
          </cell>
          <cell r="BN470">
            <v>34.093783505943144</v>
          </cell>
          <cell r="BO470">
            <v>0</v>
          </cell>
          <cell r="BP470">
            <v>0</v>
          </cell>
          <cell r="BY470">
            <v>1020</v>
          </cell>
          <cell r="CF470">
            <v>405.13099999999997</v>
          </cell>
          <cell r="CG470">
            <v>2142.25</v>
          </cell>
          <cell r="CJ470">
            <v>0</v>
          </cell>
          <cell r="CK470">
            <v>0</v>
          </cell>
          <cell r="CL470">
            <v>0</v>
          </cell>
          <cell r="CM470">
            <v>0</v>
          </cell>
          <cell r="CN470">
            <v>0</v>
          </cell>
          <cell r="CO470">
            <v>0</v>
          </cell>
          <cell r="CX470">
            <v>0</v>
          </cell>
          <cell r="CY470">
            <v>0</v>
          </cell>
          <cell r="DB470">
            <v>0</v>
          </cell>
          <cell r="DC470">
            <v>0</v>
          </cell>
          <cell r="DJ470" t="str">
            <v>НКРКП</v>
          </cell>
          <cell r="DL470">
            <v>40816</v>
          </cell>
          <cell r="DM470">
            <v>109</v>
          </cell>
          <cell r="DT470">
            <v>888.49011151826403</v>
          </cell>
        </row>
        <row r="471">
          <cell r="W471">
            <v>221.76</v>
          </cell>
          <cell r="AF471">
            <v>39715</v>
          </cell>
          <cell r="AG471">
            <v>196</v>
          </cell>
          <cell r="AH471">
            <v>197.99785784339028</v>
          </cell>
          <cell r="AM471">
            <v>154984</v>
          </cell>
          <cell r="AO471">
            <v>34369251.839999996</v>
          </cell>
          <cell r="AQ471">
            <v>30686500</v>
          </cell>
          <cell r="AU471">
            <v>0</v>
          </cell>
          <cell r="AW471">
            <v>3723330.56</v>
          </cell>
          <cell r="AY471">
            <v>17775700.800000001</v>
          </cell>
          <cell r="AZ471">
            <v>114.6937800030971</v>
          </cell>
          <cell r="BA471">
            <v>0</v>
          </cell>
          <cell r="BB471">
            <v>0</v>
          </cell>
          <cell r="BC471">
            <v>0</v>
          </cell>
          <cell r="BD471">
            <v>0</v>
          </cell>
          <cell r="BG471">
            <v>0</v>
          </cell>
          <cell r="BH471">
            <v>0</v>
          </cell>
          <cell r="BI471">
            <v>1332038</v>
          </cell>
          <cell r="BJ471">
            <v>8.5946807412378057</v>
          </cell>
          <cell r="BK471">
            <v>0</v>
          </cell>
          <cell r="BL471">
            <v>0</v>
          </cell>
          <cell r="BM471">
            <v>5677900</v>
          </cell>
          <cell r="BN471">
            <v>36.635394621380271</v>
          </cell>
          <cell r="BO471">
            <v>0</v>
          </cell>
          <cell r="BP471">
            <v>0</v>
          </cell>
          <cell r="BY471">
            <v>1938</v>
          </cell>
          <cell r="CF471">
            <v>24440</v>
          </cell>
          <cell r="CG471">
            <v>727.32</v>
          </cell>
          <cell r="CJ471">
            <v>0</v>
          </cell>
          <cell r="CK471">
            <v>0</v>
          </cell>
          <cell r="CL471">
            <v>0</v>
          </cell>
          <cell r="CM471">
            <v>109768</v>
          </cell>
          <cell r="CN471">
            <v>33.92</v>
          </cell>
          <cell r="CO471">
            <v>33.92</v>
          </cell>
          <cell r="CX471">
            <v>0</v>
          </cell>
          <cell r="CY471">
            <v>0</v>
          </cell>
          <cell r="DB471">
            <v>0</v>
          </cell>
          <cell r="DC471">
            <v>0</v>
          </cell>
          <cell r="DJ471" t="str">
            <v>НКРЕ</v>
          </cell>
          <cell r="DL471">
            <v>40526</v>
          </cell>
          <cell r="DM471">
            <v>1770</v>
          </cell>
          <cell r="DO471" t="str">
            <v>Тариф на теплову енергію</v>
          </cell>
          <cell r="DT471">
            <v>243.94</v>
          </cell>
        </row>
        <row r="472">
          <cell r="W472">
            <v>471.55</v>
          </cell>
          <cell r="AF472">
            <v>39864</v>
          </cell>
          <cell r="AG472">
            <v>308</v>
          </cell>
          <cell r="AH472">
            <v>421.03000280400039</v>
          </cell>
          <cell r="AM472">
            <v>21398</v>
          </cell>
          <cell r="AO472">
            <v>10090226.9</v>
          </cell>
          <cell r="AQ472">
            <v>9009200</v>
          </cell>
          <cell r="AU472">
            <v>0</v>
          </cell>
          <cell r="AW472">
            <v>425051.55</v>
          </cell>
          <cell r="AY472">
            <v>7191072.1376083037</v>
          </cell>
          <cell r="AZ472">
            <v>336.06281603927022</v>
          </cell>
          <cell r="BA472">
            <v>0</v>
          </cell>
          <cell r="BB472">
            <v>0</v>
          </cell>
          <cell r="BC472">
            <v>0</v>
          </cell>
          <cell r="BD472">
            <v>0</v>
          </cell>
          <cell r="BG472">
            <v>0</v>
          </cell>
          <cell r="BH472">
            <v>0</v>
          </cell>
          <cell r="BI472">
            <v>245573</v>
          </cell>
          <cell r="BJ472">
            <v>11.476446396859519</v>
          </cell>
          <cell r="BK472">
            <v>0</v>
          </cell>
          <cell r="BL472">
            <v>0</v>
          </cell>
          <cell r="BM472">
            <v>816767</v>
          </cell>
          <cell r="BN472">
            <v>38.170249556033276</v>
          </cell>
          <cell r="BO472">
            <v>0</v>
          </cell>
          <cell r="BP472">
            <v>0</v>
          </cell>
          <cell r="BY472">
            <v>2202</v>
          </cell>
          <cell r="CF472">
            <v>3356.7847532306237</v>
          </cell>
          <cell r="CG472">
            <v>2142.25</v>
          </cell>
          <cell r="CJ472">
            <v>0</v>
          </cell>
          <cell r="CK472">
            <v>0</v>
          </cell>
          <cell r="CL472">
            <v>0</v>
          </cell>
          <cell r="CM472">
            <v>10857</v>
          </cell>
          <cell r="CN472">
            <v>39.15</v>
          </cell>
          <cell r="CO472">
            <v>56.11</v>
          </cell>
          <cell r="CX472">
            <v>0</v>
          </cell>
          <cell r="CY472">
            <v>0</v>
          </cell>
          <cell r="DB472">
            <v>0</v>
          </cell>
          <cell r="DC472">
            <v>0</v>
          </cell>
          <cell r="DJ472" t="str">
            <v>НКРКП</v>
          </cell>
          <cell r="DL472">
            <v>40816</v>
          </cell>
          <cell r="DM472">
            <v>135</v>
          </cell>
          <cell r="DT472">
            <v>732.74</v>
          </cell>
        </row>
        <row r="473">
          <cell r="W473">
            <v>471.55</v>
          </cell>
          <cell r="AF473">
            <v>39864</v>
          </cell>
          <cell r="AG473">
            <v>308</v>
          </cell>
          <cell r="AH473">
            <v>421.0300346243659</v>
          </cell>
          <cell r="AM473">
            <v>12419</v>
          </cell>
          <cell r="AO473">
            <v>5856179.4500000002</v>
          </cell>
          <cell r="AQ473">
            <v>5228772</v>
          </cell>
          <cell r="AU473">
            <v>0</v>
          </cell>
          <cell r="AW473">
            <v>246689.63099999999</v>
          </cell>
          <cell r="AY473">
            <v>4173564.1123916963</v>
          </cell>
          <cell r="AZ473">
            <v>336.06281603927016</v>
          </cell>
          <cell r="BA473">
            <v>0</v>
          </cell>
          <cell r="BB473">
            <v>0</v>
          </cell>
          <cell r="BC473">
            <v>0</v>
          </cell>
          <cell r="BD473">
            <v>0</v>
          </cell>
          <cell r="BG473">
            <v>0</v>
          </cell>
          <cell r="BH473">
            <v>0</v>
          </cell>
          <cell r="BI473">
            <v>142527</v>
          </cell>
          <cell r="BJ473">
            <v>11.476527900797166</v>
          </cell>
          <cell r="BK473">
            <v>0</v>
          </cell>
          <cell r="BL473">
            <v>0</v>
          </cell>
          <cell r="BM473">
            <v>474038</v>
          </cell>
          <cell r="BN473">
            <v>38.170384088896043</v>
          </cell>
          <cell r="BO473">
            <v>0</v>
          </cell>
          <cell r="BP473">
            <v>0</v>
          </cell>
          <cell r="BY473">
            <v>2202</v>
          </cell>
          <cell r="CF473">
            <v>1948.2152467693763</v>
          </cell>
          <cell r="CG473">
            <v>2142.25</v>
          </cell>
          <cell r="CJ473">
            <v>0</v>
          </cell>
          <cell r="CK473">
            <v>0</v>
          </cell>
          <cell r="CL473">
            <v>0</v>
          </cell>
          <cell r="CM473">
            <v>6301.14</v>
          </cell>
          <cell r="CN473">
            <v>39.15</v>
          </cell>
          <cell r="CO473">
            <v>56.11</v>
          </cell>
          <cell r="CX473">
            <v>0</v>
          </cell>
          <cell r="CY473">
            <v>0</v>
          </cell>
          <cell r="DB473">
            <v>0</v>
          </cell>
          <cell r="DC473">
            <v>0</v>
          </cell>
          <cell r="DJ473" t="str">
            <v>НКРКП</v>
          </cell>
          <cell r="DL473">
            <v>40816</v>
          </cell>
          <cell r="DM473">
            <v>135</v>
          </cell>
          <cell r="DT473">
            <v>732.74</v>
          </cell>
        </row>
        <row r="474">
          <cell r="W474">
            <v>202.75</v>
          </cell>
          <cell r="AF474">
            <v>39646</v>
          </cell>
          <cell r="AG474">
            <v>396</v>
          </cell>
          <cell r="AH474">
            <v>189.53483419531489</v>
          </cell>
          <cell r="AM474">
            <v>13148</v>
          </cell>
          <cell r="AO474">
            <v>2665757</v>
          </cell>
          <cell r="AQ474">
            <v>2492004</v>
          </cell>
          <cell r="AU474">
            <v>0</v>
          </cell>
          <cell r="AW474">
            <v>0</v>
          </cell>
          <cell r="AY474">
            <v>1336814.1600000001</v>
          </cell>
          <cell r="AZ474">
            <v>101.67433526011561</v>
          </cell>
          <cell r="BA474">
            <v>0</v>
          </cell>
          <cell r="BB474">
            <v>0</v>
          </cell>
          <cell r="BC474">
            <v>0</v>
          </cell>
          <cell r="BD474">
            <v>0</v>
          </cell>
          <cell r="BG474">
            <v>0</v>
          </cell>
          <cell r="BH474">
            <v>0</v>
          </cell>
          <cell r="BI474">
            <v>130400</v>
          </cell>
          <cell r="BJ474">
            <v>9.9178582293885</v>
          </cell>
          <cell r="BK474">
            <v>0</v>
          </cell>
          <cell r="BL474">
            <v>0</v>
          </cell>
          <cell r="BM474">
            <v>629327</v>
          </cell>
          <cell r="BN474">
            <v>47.864846364466075</v>
          </cell>
          <cell r="BO474">
            <v>0</v>
          </cell>
          <cell r="BP474">
            <v>0</v>
          </cell>
          <cell r="BY474">
            <v>2131.92</v>
          </cell>
          <cell r="CF474">
            <v>1838</v>
          </cell>
          <cell r="CG474">
            <v>727.32</v>
          </cell>
          <cell r="CJ474">
            <v>0</v>
          </cell>
          <cell r="CK474">
            <v>0</v>
          </cell>
          <cell r="CL474">
            <v>0</v>
          </cell>
          <cell r="CM474">
            <v>0</v>
          </cell>
          <cell r="CN474">
            <v>0</v>
          </cell>
          <cell r="CO474">
            <v>0</v>
          </cell>
          <cell r="CX474">
            <v>0</v>
          </cell>
          <cell r="CY474">
            <v>0</v>
          </cell>
          <cell r="DB474">
            <v>0</v>
          </cell>
          <cell r="DC474">
            <v>0</v>
          </cell>
          <cell r="DJ474" t="str">
            <v>НКРЕ</v>
          </cell>
          <cell r="DL474">
            <v>40526</v>
          </cell>
          <cell r="DM474">
            <v>1805</v>
          </cell>
          <cell r="DO474" t="str">
            <v>на теплову енергію для споживачів від модульних котелень</v>
          </cell>
          <cell r="DT474">
            <v>223.08</v>
          </cell>
        </row>
        <row r="475">
          <cell r="W475">
            <v>465.45</v>
          </cell>
          <cell r="AF475">
            <v>39861</v>
          </cell>
          <cell r="AG475">
            <v>604</v>
          </cell>
          <cell r="AH475">
            <v>384.16463266545236</v>
          </cell>
          <cell r="AM475">
            <v>3294</v>
          </cell>
          <cell r="AO475">
            <v>1533192.3</v>
          </cell>
          <cell r="AQ475">
            <v>1265438.3</v>
          </cell>
          <cell r="AU475">
            <v>0</v>
          </cell>
          <cell r="AW475">
            <v>0</v>
          </cell>
          <cell r="AY475">
            <v>985799</v>
          </cell>
          <cell r="AZ475">
            <v>299.27109896782025</v>
          </cell>
          <cell r="BA475">
            <v>0</v>
          </cell>
          <cell r="BB475">
            <v>0</v>
          </cell>
          <cell r="BC475">
            <v>0</v>
          </cell>
          <cell r="BD475">
            <v>0</v>
          </cell>
          <cell r="BG475">
            <v>0</v>
          </cell>
          <cell r="BH475">
            <v>0</v>
          </cell>
          <cell r="BI475">
            <v>32856</v>
          </cell>
          <cell r="BJ475">
            <v>9.9744990892531877</v>
          </cell>
          <cell r="BK475">
            <v>0</v>
          </cell>
          <cell r="BL475">
            <v>0</v>
          </cell>
          <cell r="BM475">
            <v>150045.29999999999</v>
          </cell>
          <cell r="BN475">
            <v>45.551092896174858</v>
          </cell>
          <cell r="BO475">
            <v>0</v>
          </cell>
          <cell r="BP475">
            <v>0</v>
          </cell>
          <cell r="BY475">
            <v>2131.92</v>
          </cell>
          <cell r="CF475">
            <v>460.16991480919592</v>
          </cell>
          <cell r="CG475">
            <v>2142.25</v>
          </cell>
          <cell r="CJ475">
            <v>0</v>
          </cell>
          <cell r="CK475">
            <v>0</v>
          </cell>
          <cell r="CL475">
            <v>0</v>
          </cell>
          <cell r="CM475">
            <v>0</v>
          </cell>
          <cell r="CN475">
            <v>0</v>
          </cell>
          <cell r="CO475">
            <v>0</v>
          </cell>
          <cell r="CX475">
            <v>0</v>
          </cell>
          <cell r="CY475">
            <v>0</v>
          </cell>
          <cell r="DB475">
            <v>0</v>
          </cell>
          <cell r="DC475">
            <v>0</v>
          </cell>
          <cell r="DJ475" t="str">
            <v>НКРКП</v>
          </cell>
          <cell r="DL475">
            <v>40816</v>
          </cell>
          <cell r="DM475">
            <v>151</v>
          </cell>
          <cell r="DO475" t="str">
            <v>для споживачів від модульних котелень на опалення, пар, технологічні потреби, вентиляцію</v>
          </cell>
          <cell r="DT475">
            <v>690.32</v>
          </cell>
        </row>
        <row r="476">
          <cell r="W476">
            <v>465.45</v>
          </cell>
          <cell r="AF476">
            <v>39861</v>
          </cell>
          <cell r="AG476">
            <v>604</v>
          </cell>
          <cell r="AH476">
            <v>384.15789473684208</v>
          </cell>
          <cell r="AM476">
            <v>57</v>
          </cell>
          <cell r="AO476">
            <v>26530.649999999998</v>
          </cell>
          <cell r="AQ476">
            <v>21897</v>
          </cell>
          <cell r="AU476">
            <v>0</v>
          </cell>
          <cell r="AW476">
            <v>0</v>
          </cell>
          <cell r="AY476">
            <v>17059</v>
          </cell>
          <cell r="AZ476">
            <v>299.28070175438597</v>
          </cell>
          <cell r="BA476">
            <v>0</v>
          </cell>
          <cell r="BB476">
            <v>0</v>
          </cell>
          <cell r="BC476">
            <v>0</v>
          </cell>
          <cell r="BD476">
            <v>0</v>
          </cell>
          <cell r="BG476">
            <v>0</v>
          </cell>
          <cell r="BH476">
            <v>0</v>
          </cell>
          <cell r="BI476">
            <v>569</v>
          </cell>
          <cell r="BJ476">
            <v>9.9824561403508767</v>
          </cell>
          <cell r="BK476">
            <v>0</v>
          </cell>
          <cell r="BL476">
            <v>0</v>
          </cell>
          <cell r="BM476">
            <v>2596</v>
          </cell>
          <cell r="BN476">
            <v>45.543859649122808</v>
          </cell>
          <cell r="BO476">
            <v>0</v>
          </cell>
          <cell r="BP476">
            <v>0</v>
          </cell>
          <cell r="BY476">
            <v>2131.92</v>
          </cell>
          <cell r="CF476">
            <v>7.9631228848173654</v>
          </cell>
          <cell r="CG476">
            <v>2142.25</v>
          </cell>
          <cell r="CJ476">
            <v>0</v>
          </cell>
          <cell r="CK476">
            <v>0</v>
          </cell>
          <cell r="CL476">
            <v>0</v>
          </cell>
          <cell r="CM476">
            <v>0</v>
          </cell>
          <cell r="CN476">
            <v>0</v>
          </cell>
          <cell r="CO476">
            <v>0</v>
          </cell>
          <cell r="CX476">
            <v>0</v>
          </cell>
          <cell r="CY476">
            <v>0</v>
          </cell>
          <cell r="DB476">
            <v>0</v>
          </cell>
          <cell r="DC476">
            <v>0</v>
          </cell>
          <cell r="DJ476" t="str">
            <v>НКРКП</v>
          </cell>
          <cell r="DL476">
            <v>40816</v>
          </cell>
          <cell r="DM476">
            <v>151</v>
          </cell>
          <cell r="DO476" t="str">
            <v>для споживачів від модульних котелень на опалення, пар, технологічні потреби, вентиляцію</v>
          </cell>
          <cell r="DT476">
            <v>690.32</v>
          </cell>
        </row>
        <row r="477">
          <cell r="W477">
            <v>202.75</v>
          </cell>
          <cell r="AF477">
            <v>39646</v>
          </cell>
          <cell r="AG477">
            <v>396</v>
          </cell>
          <cell r="AH477">
            <v>189.53482131967314</v>
          </cell>
          <cell r="AM477">
            <v>8199</v>
          </cell>
          <cell r="AO477">
            <v>1662347.25</v>
          </cell>
          <cell r="AQ477">
            <v>1553996</v>
          </cell>
          <cell r="AU477">
            <v>0</v>
          </cell>
          <cell r="AW477">
            <v>0</v>
          </cell>
          <cell r="AY477">
            <v>833508.72000000009</v>
          </cell>
          <cell r="AZ477">
            <v>101.65980241492866</v>
          </cell>
          <cell r="BA477">
            <v>0</v>
          </cell>
          <cell r="BB477">
            <v>0</v>
          </cell>
          <cell r="BC477">
            <v>0</v>
          </cell>
          <cell r="BD477">
            <v>0</v>
          </cell>
          <cell r="BG477">
            <v>0</v>
          </cell>
          <cell r="BH477">
            <v>0</v>
          </cell>
          <cell r="BI477">
            <v>81310</v>
          </cell>
          <cell r="BJ477">
            <v>9.9170630564703011</v>
          </cell>
          <cell r="BK477">
            <v>0</v>
          </cell>
          <cell r="BL477">
            <v>0</v>
          </cell>
          <cell r="BM477">
            <v>390573</v>
          </cell>
          <cell r="BN477">
            <v>47.636663007683865</v>
          </cell>
          <cell r="BO477">
            <v>0</v>
          </cell>
          <cell r="BP477">
            <v>0</v>
          </cell>
          <cell r="BY477">
            <v>2131.92</v>
          </cell>
          <cell r="CF477">
            <v>1146</v>
          </cell>
          <cell r="CG477">
            <v>727.32</v>
          </cell>
          <cell r="CJ477">
            <v>0</v>
          </cell>
          <cell r="CK477">
            <v>0</v>
          </cell>
          <cell r="CL477">
            <v>0</v>
          </cell>
          <cell r="CM477">
            <v>0</v>
          </cell>
          <cell r="CN477">
            <v>0</v>
          </cell>
          <cell r="CO477">
            <v>0</v>
          </cell>
          <cell r="CX477">
            <v>0</v>
          </cell>
          <cell r="CY477">
            <v>0</v>
          </cell>
          <cell r="DB477">
            <v>0</v>
          </cell>
          <cell r="DC477">
            <v>0</v>
          </cell>
          <cell r="DJ477" t="str">
            <v>НКРЕ</v>
          </cell>
          <cell r="DL477">
            <v>40526</v>
          </cell>
          <cell r="DM477">
            <v>1805</v>
          </cell>
          <cell r="DO477" t="str">
            <v xml:space="preserve">на теплову енергію для споживачів від модульних котелень </v>
          </cell>
          <cell r="DT477">
            <v>223.08</v>
          </cell>
        </row>
        <row r="478">
          <cell r="W478">
            <v>465.45</v>
          </cell>
          <cell r="AF478">
            <v>39861</v>
          </cell>
          <cell r="AG478">
            <v>604</v>
          </cell>
          <cell r="AH478">
            <v>384.16436637390211</v>
          </cell>
          <cell r="AM478">
            <v>797</v>
          </cell>
          <cell r="AO478">
            <v>370963.64999999997</v>
          </cell>
          <cell r="AQ478">
            <v>306179</v>
          </cell>
          <cell r="AU478">
            <v>0</v>
          </cell>
          <cell r="AW478">
            <v>0</v>
          </cell>
          <cell r="AY478">
            <v>238518</v>
          </cell>
          <cell r="AZ478">
            <v>299.2697616060226</v>
          </cell>
          <cell r="BA478">
            <v>0</v>
          </cell>
          <cell r="BB478">
            <v>0</v>
          </cell>
          <cell r="BC478">
            <v>0</v>
          </cell>
          <cell r="BD478">
            <v>0</v>
          </cell>
          <cell r="BG478">
            <v>0</v>
          </cell>
          <cell r="BH478">
            <v>0</v>
          </cell>
          <cell r="BI478">
            <v>7950</v>
          </cell>
          <cell r="BJ478">
            <v>9.9749058971141782</v>
          </cell>
          <cell r="BK478">
            <v>0</v>
          </cell>
          <cell r="BL478">
            <v>0</v>
          </cell>
          <cell r="BM478">
            <v>36304.65</v>
          </cell>
          <cell r="BN478">
            <v>45.551631116687581</v>
          </cell>
          <cell r="BO478">
            <v>0</v>
          </cell>
          <cell r="BP478">
            <v>0</v>
          </cell>
          <cell r="BY478">
            <v>2131.92</v>
          </cell>
          <cell r="CF478">
            <v>111.33994631812347</v>
          </cell>
          <cell r="CG478">
            <v>2142.25</v>
          </cell>
          <cell r="CJ478">
            <v>0</v>
          </cell>
          <cell r="CK478">
            <v>0</v>
          </cell>
          <cell r="CL478">
            <v>0</v>
          </cell>
          <cell r="CM478">
            <v>0</v>
          </cell>
          <cell r="CN478">
            <v>0</v>
          </cell>
          <cell r="CO478">
            <v>0</v>
          </cell>
          <cell r="CX478">
            <v>0</v>
          </cell>
          <cell r="CY478">
            <v>0</v>
          </cell>
          <cell r="DB478">
            <v>0</v>
          </cell>
          <cell r="DC478">
            <v>0</v>
          </cell>
          <cell r="DJ478" t="str">
            <v>НКРКП</v>
          </cell>
          <cell r="DL478">
            <v>40816</v>
          </cell>
          <cell r="DM478">
            <v>151</v>
          </cell>
          <cell r="DO478" t="str">
            <v xml:space="preserve">для споживачів від модульних котелень на централізоване гаряче водопостачання (підігрів води) </v>
          </cell>
          <cell r="DT478">
            <v>690.32</v>
          </cell>
        </row>
        <row r="479">
          <cell r="W479">
            <v>465.45</v>
          </cell>
          <cell r="AF479">
            <v>39861</v>
          </cell>
          <cell r="AG479">
            <v>604</v>
          </cell>
          <cell r="AH479">
            <v>384.16165413533832</v>
          </cell>
          <cell r="AM479">
            <v>133</v>
          </cell>
          <cell r="AO479">
            <v>61904.85</v>
          </cell>
          <cell r="AQ479">
            <v>51093.5</v>
          </cell>
          <cell r="AU479">
            <v>0</v>
          </cell>
          <cell r="AW479">
            <v>0</v>
          </cell>
          <cell r="AY479">
            <v>39803</v>
          </cell>
          <cell r="AZ479">
            <v>299.27067669172931</v>
          </cell>
          <cell r="BA479">
            <v>0</v>
          </cell>
          <cell r="BB479">
            <v>0</v>
          </cell>
          <cell r="BC479">
            <v>0</v>
          </cell>
          <cell r="BD479">
            <v>0</v>
          </cell>
          <cell r="BG479">
            <v>0</v>
          </cell>
          <cell r="BH479">
            <v>0</v>
          </cell>
          <cell r="BI479">
            <v>1327</v>
          </cell>
          <cell r="BJ479">
            <v>9.977443609022556</v>
          </cell>
          <cell r="BK479">
            <v>0</v>
          </cell>
          <cell r="BL479">
            <v>0</v>
          </cell>
          <cell r="BM479">
            <v>6058</v>
          </cell>
          <cell r="BN479">
            <v>45.548872180451127</v>
          </cell>
          <cell r="BO479">
            <v>0</v>
          </cell>
          <cell r="BP479">
            <v>0</v>
          </cell>
          <cell r="BY479">
            <v>2131.92</v>
          </cell>
          <cell r="CF479">
            <v>18.579997666005369</v>
          </cell>
          <cell r="CG479">
            <v>2142.25</v>
          </cell>
          <cell r="CJ479">
            <v>0</v>
          </cell>
          <cell r="CK479">
            <v>0</v>
          </cell>
          <cell r="CL479">
            <v>0</v>
          </cell>
          <cell r="CM479">
            <v>0</v>
          </cell>
          <cell r="CN479">
            <v>0</v>
          </cell>
          <cell r="CO479">
            <v>0</v>
          </cell>
          <cell r="CX479">
            <v>0</v>
          </cell>
          <cell r="CY479">
            <v>0</v>
          </cell>
          <cell r="DB479">
            <v>0</v>
          </cell>
          <cell r="DC479">
            <v>0</v>
          </cell>
          <cell r="DJ479" t="str">
            <v>НКРКП</v>
          </cell>
          <cell r="DL479">
            <v>40816</v>
          </cell>
          <cell r="DM479">
            <v>151</v>
          </cell>
          <cell r="DO479" t="str">
            <v xml:space="preserve">для споживачів від модульних котелень на централізоване гаряче водопостачання (підігрів води) </v>
          </cell>
          <cell r="DT479">
            <v>690.32</v>
          </cell>
        </row>
        <row r="480">
          <cell r="W480">
            <v>204.36</v>
          </cell>
          <cell r="AF480">
            <v>39646</v>
          </cell>
          <cell r="AG480">
            <v>395</v>
          </cell>
          <cell r="AH480">
            <v>190.98682148040638</v>
          </cell>
          <cell r="AM480">
            <v>430625</v>
          </cell>
          <cell r="AO480">
            <v>88002525</v>
          </cell>
          <cell r="AQ480">
            <v>82243700</v>
          </cell>
          <cell r="AU480">
            <v>0</v>
          </cell>
          <cell r="AW480">
            <v>5757903.2700000005</v>
          </cell>
          <cell r="AY480">
            <v>50626563.240000002</v>
          </cell>
          <cell r="AZ480">
            <v>117.56531376487663</v>
          </cell>
          <cell r="BA480">
            <v>0</v>
          </cell>
          <cell r="BB480">
            <v>0</v>
          </cell>
          <cell r="BC480">
            <v>0</v>
          </cell>
          <cell r="BD480">
            <v>0</v>
          </cell>
          <cell r="BG480">
            <v>0</v>
          </cell>
          <cell r="BH480">
            <v>0</v>
          </cell>
          <cell r="BI480">
            <v>4614100</v>
          </cell>
          <cell r="BJ480">
            <v>10.71489114658926</v>
          </cell>
          <cell r="BK480">
            <v>0</v>
          </cell>
          <cell r="BL480">
            <v>0</v>
          </cell>
          <cell r="BM480">
            <v>14081748</v>
          </cell>
          <cell r="BN480">
            <v>32.70072104499274</v>
          </cell>
          <cell r="BO480">
            <v>0</v>
          </cell>
          <cell r="BP480">
            <v>0</v>
          </cell>
          <cell r="BY480">
            <v>2062.1</v>
          </cell>
          <cell r="CF480">
            <v>69607</v>
          </cell>
          <cell r="CG480">
            <v>727.32</v>
          </cell>
          <cell r="CJ480">
            <v>0</v>
          </cell>
          <cell r="CK480">
            <v>0</v>
          </cell>
          <cell r="CL480">
            <v>0</v>
          </cell>
          <cell r="CM480">
            <v>168903</v>
          </cell>
          <cell r="CN480">
            <v>34.090000000000003</v>
          </cell>
          <cell r="CO480">
            <v>34.090000000000003</v>
          </cell>
          <cell r="CX480">
            <v>0</v>
          </cell>
          <cell r="CY480">
            <v>0</v>
          </cell>
          <cell r="DB480">
            <v>0</v>
          </cell>
          <cell r="DC480">
            <v>0</v>
          </cell>
          <cell r="DJ480" t="str">
            <v>НКРЕ</v>
          </cell>
          <cell r="DL480">
            <v>40526</v>
          </cell>
          <cell r="DM480">
            <v>1805</v>
          </cell>
          <cell r="DO480" t="str">
            <v>на теплову енергію для споживачів від централізованих джерел теплозабезпечення</v>
          </cell>
          <cell r="DT480">
            <v>224.79</v>
          </cell>
        </row>
        <row r="481">
          <cell r="W481">
            <v>503.34</v>
          </cell>
          <cell r="AF481">
            <v>39861</v>
          </cell>
          <cell r="AG481">
            <v>602</v>
          </cell>
          <cell r="AH481">
            <v>419.54496454179741</v>
          </cell>
          <cell r="AM481">
            <v>101669</v>
          </cell>
          <cell r="AO481">
            <v>51174074.460000001</v>
          </cell>
          <cell r="AQ481">
            <v>42654717</v>
          </cell>
          <cell r="AU481">
            <v>0</v>
          </cell>
          <cell r="AW481">
            <v>904000</v>
          </cell>
          <cell r="AY481">
            <v>35625617.5</v>
          </cell>
          <cell r="AZ481">
            <v>350.40786768828258</v>
          </cell>
          <cell r="BA481">
            <v>0</v>
          </cell>
          <cell r="BB481">
            <v>0</v>
          </cell>
          <cell r="BC481">
            <v>0</v>
          </cell>
          <cell r="BD481">
            <v>0</v>
          </cell>
          <cell r="BG481">
            <v>0</v>
          </cell>
          <cell r="BH481">
            <v>0</v>
          </cell>
          <cell r="BI481">
            <v>1375815</v>
          </cell>
          <cell r="BJ481">
            <v>13.532295980092259</v>
          </cell>
          <cell r="BK481">
            <v>0</v>
          </cell>
          <cell r="BL481">
            <v>0</v>
          </cell>
          <cell r="BM481">
            <v>3132464</v>
          </cell>
          <cell r="BN481">
            <v>30.810414187215375</v>
          </cell>
          <cell r="BO481">
            <v>0</v>
          </cell>
          <cell r="BP481">
            <v>0</v>
          </cell>
          <cell r="BY481">
            <v>2062.1</v>
          </cell>
          <cell r="CF481">
            <v>16630</v>
          </cell>
          <cell r="CG481">
            <v>2142.25</v>
          </cell>
          <cell r="CJ481">
            <v>0</v>
          </cell>
          <cell r="CK481">
            <v>0</v>
          </cell>
          <cell r="CL481">
            <v>0</v>
          </cell>
          <cell r="CM481">
            <v>28250</v>
          </cell>
          <cell r="CN481">
            <v>32</v>
          </cell>
          <cell r="CO481">
            <v>32</v>
          </cell>
          <cell r="CX481">
            <v>0</v>
          </cell>
          <cell r="CY481">
            <v>0</v>
          </cell>
          <cell r="DB481">
            <v>0</v>
          </cell>
          <cell r="DC481">
            <v>0</v>
          </cell>
          <cell r="DJ481" t="str">
            <v>НКРКП</v>
          </cell>
          <cell r="DL481">
            <v>40816</v>
          </cell>
          <cell r="DM481">
            <v>151</v>
          </cell>
          <cell r="DO481" t="str">
            <v>від централізованих джерел теплозабезпечення на опалення, пар, технологічні потреби, вентиляцію</v>
          </cell>
          <cell r="DT481">
            <v>766.64</v>
          </cell>
        </row>
        <row r="482">
          <cell r="W482">
            <v>503.34</v>
          </cell>
          <cell r="AF482">
            <v>39861</v>
          </cell>
          <cell r="AG482">
            <v>602</v>
          </cell>
          <cell r="AH482">
            <v>419.54495015986458</v>
          </cell>
          <cell r="AM482">
            <v>21268</v>
          </cell>
          <cell r="AO482">
            <v>10705035.119999999</v>
          </cell>
          <cell r="AQ482">
            <v>8922882</v>
          </cell>
          <cell r="AU482">
            <v>0</v>
          </cell>
          <cell r="AW482">
            <v>189120</v>
          </cell>
          <cell r="AY482">
            <v>7452887.75</v>
          </cell>
          <cell r="AZ482">
            <v>350.42729687793872</v>
          </cell>
          <cell r="BA482">
            <v>0</v>
          </cell>
          <cell r="BB482">
            <v>0</v>
          </cell>
          <cell r="BC482">
            <v>0</v>
          </cell>
          <cell r="BD482">
            <v>0</v>
          </cell>
          <cell r="BG482">
            <v>0</v>
          </cell>
          <cell r="BH482">
            <v>0</v>
          </cell>
          <cell r="BI482">
            <v>287805</v>
          </cell>
          <cell r="BJ482">
            <v>13.532302050028211</v>
          </cell>
          <cell r="BK482">
            <v>0</v>
          </cell>
          <cell r="BL482">
            <v>0</v>
          </cell>
          <cell r="BM482">
            <v>655276</v>
          </cell>
          <cell r="BN482">
            <v>30.810419409441415</v>
          </cell>
          <cell r="BO482">
            <v>0</v>
          </cell>
          <cell r="BP482">
            <v>0</v>
          </cell>
          <cell r="BY482">
            <v>2062.1</v>
          </cell>
          <cell r="CF482">
            <v>3479</v>
          </cell>
          <cell r="CG482">
            <v>2142.25</v>
          </cell>
          <cell r="CJ482">
            <v>0</v>
          </cell>
          <cell r="CK482">
            <v>0</v>
          </cell>
          <cell r="CL482">
            <v>0</v>
          </cell>
          <cell r="CM482">
            <v>5910</v>
          </cell>
          <cell r="CN482">
            <v>32</v>
          </cell>
          <cell r="CO482">
            <v>32</v>
          </cell>
          <cell r="CX482">
            <v>0</v>
          </cell>
          <cell r="CY482">
            <v>0</v>
          </cell>
          <cell r="DB482">
            <v>0</v>
          </cell>
          <cell r="DC482">
            <v>0</v>
          </cell>
          <cell r="DJ482" t="str">
            <v>НКРКП</v>
          </cell>
          <cell r="DL482">
            <v>40816</v>
          </cell>
          <cell r="DM482">
            <v>151</v>
          </cell>
          <cell r="DO482" t="str">
            <v>від централізованих джерел теплозабезпечення на опалення, пар, технологічні потреби, вентиляцію</v>
          </cell>
          <cell r="DT482">
            <v>766.64</v>
          </cell>
        </row>
        <row r="483">
          <cell r="W483">
            <v>217.27</v>
          </cell>
          <cell r="AF483">
            <v>39646</v>
          </cell>
          <cell r="AG483">
            <v>397</v>
          </cell>
          <cell r="AH483">
            <v>203.90102201512011</v>
          </cell>
          <cell r="AM483">
            <v>216533</v>
          </cell>
          <cell r="AO483">
            <v>47046124.910000004</v>
          </cell>
          <cell r="AQ483">
            <v>44151300</v>
          </cell>
          <cell r="AU483">
            <v>0</v>
          </cell>
          <cell r="AW483">
            <v>2935313.64</v>
          </cell>
          <cell r="AY483">
            <v>25456927.32</v>
          </cell>
          <cell r="AZ483">
            <v>117.56603991077573</v>
          </cell>
          <cell r="BA483">
            <v>0</v>
          </cell>
          <cell r="BB483">
            <v>0</v>
          </cell>
          <cell r="BC483">
            <v>0</v>
          </cell>
          <cell r="BD483">
            <v>0</v>
          </cell>
          <cell r="BG483">
            <v>0</v>
          </cell>
          <cell r="BH483">
            <v>0</v>
          </cell>
          <cell r="BI483">
            <v>5137900</v>
          </cell>
          <cell r="BJ483">
            <v>23.728022980330941</v>
          </cell>
          <cell r="BK483">
            <v>0</v>
          </cell>
          <cell r="BL483">
            <v>0</v>
          </cell>
          <cell r="BM483">
            <v>7080785</v>
          </cell>
          <cell r="BN483">
            <v>32.700719982635441</v>
          </cell>
          <cell r="BO483">
            <v>0</v>
          </cell>
          <cell r="BP483">
            <v>0</v>
          </cell>
          <cell r="BY483">
            <v>2062.1</v>
          </cell>
          <cell r="CF483">
            <v>35001</v>
          </cell>
          <cell r="CG483">
            <v>727.32</v>
          </cell>
          <cell r="CJ483">
            <v>0</v>
          </cell>
          <cell r="CK483">
            <v>0</v>
          </cell>
          <cell r="CL483">
            <v>0</v>
          </cell>
          <cell r="CM483">
            <v>86282</v>
          </cell>
          <cell r="CN483">
            <v>34.020000000000003</v>
          </cell>
          <cell r="CO483">
            <v>34.020000000000003</v>
          </cell>
          <cell r="CX483">
            <v>0</v>
          </cell>
          <cell r="CY483">
            <v>0</v>
          </cell>
          <cell r="DB483">
            <v>0</v>
          </cell>
          <cell r="DC483">
            <v>0</v>
          </cell>
          <cell r="DJ483" t="str">
            <v>НКРЕ</v>
          </cell>
          <cell r="DL483">
            <v>40526</v>
          </cell>
          <cell r="DM483">
            <v>1805</v>
          </cell>
          <cell r="DO483" t="str">
            <v>на теплову енергію для споживачів від централізованих джерел теплозабезпечення</v>
          </cell>
          <cell r="DT483">
            <v>224.79</v>
          </cell>
        </row>
        <row r="484">
          <cell r="W484">
            <v>564.42999999999995</v>
          </cell>
          <cell r="AF484">
            <v>39861</v>
          </cell>
          <cell r="AG484">
            <v>603</v>
          </cell>
          <cell r="AH484">
            <v>480.62690850648607</v>
          </cell>
          <cell r="AM484">
            <v>8711</v>
          </cell>
          <cell r="AO484">
            <v>4916749.7299999995</v>
          </cell>
          <cell r="AQ484">
            <v>4186741</v>
          </cell>
          <cell r="AU484">
            <v>0</v>
          </cell>
          <cell r="AW484">
            <v>77440</v>
          </cell>
          <cell r="AY484">
            <v>3052406</v>
          </cell>
          <cell r="AZ484">
            <v>350.40821949259555</v>
          </cell>
          <cell r="BA484">
            <v>0</v>
          </cell>
          <cell r="BB484">
            <v>0</v>
          </cell>
          <cell r="BC484">
            <v>0</v>
          </cell>
          <cell r="BD484">
            <v>0</v>
          </cell>
          <cell r="BG484">
            <v>0</v>
          </cell>
          <cell r="BH484">
            <v>0</v>
          </cell>
          <cell r="BI484">
            <v>649964</v>
          </cell>
          <cell r="BJ484">
            <v>74.614165997015263</v>
          </cell>
          <cell r="BK484">
            <v>0</v>
          </cell>
          <cell r="BL484">
            <v>0</v>
          </cell>
          <cell r="BM484">
            <v>268389</v>
          </cell>
          <cell r="BN484">
            <v>30.810354723912294</v>
          </cell>
          <cell r="BO484">
            <v>0</v>
          </cell>
          <cell r="BP484">
            <v>0</v>
          </cell>
          <cell r="BY484">
            <v>2062.1</v>
          </cell>
          <cell r="CF484">
            <v>1424.8598436223597</v>
          </cell>
          <cell r="CG484">
            <v>2142.25</v>
          </cell>
          <cell r="CJ484">
            <v>0</v>
          </cell>
          <cell r="CK484">
            <v>0</v>
          </cell>
          <cell r="CL484">
            <v>0</v>
          </cell>
          <cell r="CM484">
            <v>2420</v>
          </cell>
          <cell r="CN484">
            <v>32</v>
          </cell>
          <cell r="CO484">
            <v>32</v>
          </cell>
          <cell r="CX484">
            <v>0</v>
          </cell>
          <cell r="CY484">
            <v>0</v>
          </cell>
          <cell r="DB484">
            <v>0</v>
          </cell>
          <cell r="DC484">
            <v>0</v>
          </cell>
          <cell r="DJ484" t="str">
            <v>НКРКП</v>
          </cell>
          <cell r="DL484">
            <v>40816</v>
          </cell>
          <cell r="DM484">
            <v>151</v>
          </cell>
          <cell r="DO484" t="str">
            <v xml:space="preserve">для споживачів від централізованих джерел теплозабезпечення на централізоване гаряче водопостачання (підігрів води) </v>
          </cell>
          <cell r="DT484">
            <v>827.73</v>
          </cell>
        </row>
        <row r="485">
          <cell r="W485">
            <v>564.42999999999995</v>
          </cell>
          <cell r="AF485">
            <v>39861</v>
          </cell>
          <cell r="AG485">
            <v>603</v>
          </cell>
          <cell r="AH485">
            <v>480.62706270627064</v>
          </cell>
          <cell r="AM485">
            <v>606</v>
          </cell>
          <cell r="AO485">
            <v>342044.57999999996</v>
          </cell>
          <cell r="AQ485">
            <v>291260</v>
          </cell>
          <cell r="AU485">
            <v>0</v>
          </cell>
          <cell r="AW485">
            <v>5376</v>
          </cell>
          <cell r="AY485">
            <v>212348</v>
          </cell>
          <cell r="AZ485">
            <v>350.40924092409239</v>
          </cell>
          <cell r="BA485">
            <v>0</v>
          </cell>
          <cell r="BB485">
            <v>0</v>
          </cell>
          <cell r="BC485">
            <v>0</v>
          </cell>
          <cell r="BD485">
            <v>0</v>
          </cell>
          <cell r="BG485">
            <v>0</v>
          </cell>
          <cell r="BH485">
            <v>0</v>
          </cell>
          <cell r="BI485">
            <v>45216</v>
          </cell>
          <cell r="BJ485">
            <v>74.613861386138609</v>
          </cell>
          <cell r="BK485">
            <v>0</v>
          </cell>
          <cell r="BL485">
            <v>0</v>
          </cell>
          <cell r="BM485">
            <v>18671</v>
          </cell>
          <cell r="BN485">
            <v>30.810231023102311</v>
          </cell>
          <cell r="BO485">
            <v>0</v>
          </cell>
          <cell r="BP485">
            <v>0</v>
          </cell>
          <cell r="BY485">
            <v>2062.1</v>
          </cell>
          <cell r="CF485">
            <v>99.123818415217642</v>
          </cell>
          <cell r="CG485">
            <v>2142.25</v>
          </cell>
          <cell r="CJ485">
            <v>0</v>
          </cell>
          <cell r="CK485">
            <v>0</v>
          </cell>
          <cell r="CL485">
            <v>0</v>
          </cell>
          <cell r="CM485">
            <v>168</v>
          </cell>
          <cell r="CN485">
            <v>32</v>
          </cell>
          <cell r="CO485">
            <v>32</v>
          </cell>
          <cell r="CX485">
            <v>0</v>
          </cell>
          <cell r="CY485">
            <v>0</v>
          </cell>
          <cell r="DB485">
            <v>0</v>
          </cell>
          <cell r="DC485">
            <v>0</v>
          </cell>
          <cell r="DJ485" t="str">
            <v>НКРКП</v>
          </cell>
          <cell r="DL485">
            <v>40816</v>
          </cell>
          <cell r="DM485">
            <v>151</v>
          </cell>
          <cell r="DO485" t="str">
            <v xml:space="preserve">для споживачів від централізованих джерел теплозабезпечення на централізоване гаряче водопостачання (підігрів води) </v>
          </cell>
          <cell r="DT485">
            <v>827.73</v>
          </cell>
        </row>
        <row r="486">
          <cell r="W486">
            <v>213.67</v>
          </cell>
          <cell r="AF486">
            <v>40429</v>
          </cell>
          <cell r="AG486">
            <v>166</v>
          </cell>
          <cell r="AH486">
            <v>369.36688596179624</v>
          </cell>
          <cell r="AM486">
            <v>211131</v>
          </cell>
          <cell r="AO486">
            <v>45112360.769999996</v>
          </cell>
          <cell r="AQ486">
            <v>77984800</v>
          </cell>
          <cell r="AU486">
            <v>0</v>
          </cell>
          <cell r="AW486">
            <v>0</v>
          </cell>
          <cell r="AY486">
            <v>42467502.300000004</v>
          </cell>
          <cell r="AZ486">
            <v>201.14290322122287</v>
          </cell>
          <cell r="BA486">
            <v>0</v>
          </cell>
          <cell r="BB486">
            <v>0</v>
          </cell>
          <cell r="BC486">
            <v>0</v>
          </cell>
          <cell r="BD486">
            <v>0</v>
          </cell>
          <cell r="BG486">
            <v>0</v>
          </cell>
          <cell r="BH486">
            <v>0</v>
          </cell>
          <cell r="BI486">
            <v>7633420</v>
          </cell>
          <cell r="BJ486">
            <v>36.154899091085632</v>
          </cell>
          <cell r="BK486">
            <v>0</v>
          </cell>
          <cell r="BL486">
            <v>0</v>
          </cell>
          <cell r="BM486">
            <v>20593502</v>
          </cell>
          <cell r="BN486">
            <v>97.538978169951363</v>
          </cell>
          <cell r="BO486">
            <v>0</v>
          </cell>
          <cell r="BP486">
            <v>0</v>
          </cell>
          <cell r="BY486">
            <v>3383.88</v>
          </cell>
          <cell r="CF486">
            <v>38925.300000000003</v>
          </cell>
          <cell r="CG486">
            <v>1091</v>
          </cell>
          <cell r="CJ486">
            <v>0</v>
          </cell>
          <cell r="CK486">
            <v>0</v>
          </cell>
          <cell r="CL486">
            <v>0</v>
          </cell>
          <cell r="CM486">
            <v>0</v>
          </cell>
          <cell r="CN486">
            <v>0</v>
          </cell>
          <cell r="CO486">
            <v>0</v>
          </cell>
          <cell r="CX486">
            <v>0</v>
          </cell>
          <cell r="CY486">
            <v>0</v>
          </cell>
          <cell r="DB486">
            <v>0</v>
          </cell>
          <cell r="DC486">
            <v>0</v>
          </cell>
          <cell r="DJ486" t="str">
            <v>НКРЕ</v>
          </cell>
          <cell r="DL486">
            <v>40526</v>
          </cell>
          <cell r="DM486">
            <v>1767</v>
          </cell>
          <cell r="DO486" t="str">
            <v>тариф на теплову енергію</v>
          </cell>
          <cell r="DT486">
            <v>235.04</v>
          </cell>
        </row>
        <row r="487">
          <cell r="W487">
            <v>493.27</v>
          </cell>
          <cell r="AF487">
            <v>40429</v>
          </cell>
          <cell r="AG487">
            <v>167</v>
          </cell>
          <cell r="AH487">
            <v>611.70869743710045</v>
          </cell>
          <cell r="AM487">
            <v>68204</v>
          </cell>
          <cell r="AO487">
            <v>33642987.079999998</v>
          </cell>
          <cell r="AQ487">
            <v>41720980</v>
          </cell>
          <cell r="AU487">
            <v>0</v>
          </cell>
          <cell r="AW487">
            <v>0</v>
          </cell>
          <cell r="AY487">
            <v>30699891.022800002</v>
          </cell>
          <cell r="AZ487">
            <v>450.11862974019124</v>
          </cell>
          <cell r="BA487">
            <v>0</v>
          </cell>
          <cell r="BB487">
            <v>0</v>
          </cell>
          <cell r="BC487">
            <v>0</v>
          </cell>
          <cell r="BD487">
            <v>0</v>
          </cell>
          <cell r="BG487">
            <v>0</v>
          </cell>
          <cell r="BH487">
            <v>0</v>
          </cell>
          <cell r="BI487">
            <v>2060000</v>
          </cell>
          <cell r="BJ487">
            <v>30.203507125681778</v>
          </cell>
          <cell r="BK487">
            <v>0</v>
          </cell>
          <cell r="BL487">
            <v>0</v>
          </cell>
          <cell r="BM487">
            <v>6652487</v>
          </cell>
          <cell r="BN487">
            <v>97.538076945633691</v>
          </cell>
          <cell r="BO487">
            <v>0</v>
          </cell>
          <cell r="BP487">
            <v>0</v>
          </cell>
          <cell r="BY487">
            <v>3383.88</v>
          </cell>
          <cell r="CF487">
            <v>12454.62</v>
          </cell>
          <cell r="CG487">
            <v>2464.94</v>
          </cell>
          <cell r="CJ487">
            <v>0</v>
          </cell>
          <cell r="CK487">
            <v>0</v>
          </cell>
          <cell r="CL487">
            <v>0</v>
          </cell>
          <cell r="CM487">
            <v>0</v>
          </cell>
          <cell r="CN487">
            <v>0</v>
          </cell>
          <cell r="CO487">
            <v>0</v>
          </cell>
          <cell r="CX487">
            <v>0</v>
          </cell>
          <cell r="CY487">
            <v>0</v>
          </cell>
          <cell r="DB487">
            <v>0</v>
          </cell>
          <cell r="DC487">
            <v>0</v>
          </cell>
          <cell r="DJ487" t="str">
            <v>НКРКП</v>
          </cell>
          <cell r="DL487">
            <v>40984</v>
          </cell>
          <cell r="DM487">
            <v>131</v>
          </cell>
          <cell r="DT487">
            <v>877.89</v>
          </cell>
        </row>
        <row r="488">
          <cell r="W488">
            <v>493.27</v>
          </cell>
          <cell r="AF488">
            <v>40429</v>
          </cell>
          <cell r="AG488">
            <v>168</v>
          </cell>
          <cell r="AH488">
            <v>612.97947171978183</v>
          </cell>
          <cell r="AM488">
            <v>27864</v>
          </cell>
          <cell r="AO488">
            <v>13744475.279999999</v>
          </cell>
          <cell r="AQ488">
            <v>17080060</v>
          </cell>
          <cell r="AU488">
            <v>0</v>
          </cell>
          <cell r="AW488">
            <v>0</v>
          </cell>
          <cell r="AY488">
            <v>12619630.070999999</v>
          </cell>
          <cell r="AZ488">
            <v>452.90087822997413</v>
          </cell>
          <cell r="BA488">
            <v>0</v>
          </cell>
          <cell r="BB488">
            <v>0</v>
          </cell>
          <cell r="BC488">
            <v>0</v>
          </cell>
          <cell r="BD488">
            <v>0</v>
          </cell>
          <cell r="BG488">
            <v>0</v>
          </cell>
          <cell r="BH488">
            <v>0</v>
          </cell>
          <cell r="BI488">
            <v>771930</v>
          </cell>
          <cell r="BJ488">
            <v>27.703488372093023</v>
          </cell>
          <cell r="BK488">
            <v>0</v>
          </cell>
          <cell r="BL488">
            <v>0</v>
          </cell>
          <cell r="BM488">
            <v>2717879</v>
          </cell>
          <cell r="BN488">
            <v>97.540877117427499</v>
          </cell>
          <cell r="BO488">
            <v>0</v>
          </cell>
          <cell r="BP488">
            <v>0</v>
          </cell>
          <cell r="BY488">
            <v>3383.88</v>
          </cell>
          <cell r="CF488">
            <v>5119.6499999999996</v>
          </cell>
          <cell r="CG488">
            <v>2464.94</v>
          </cell>
          <cell r="CJ488">
            <v>0</v>
          </cell>
          <cell r="CK488">
            <v>0</v>
          </cell>
          <cell r="CL488">
            <v>0</v>
          </cell>
          <cell r="CM488">
            <v>0</v>
          </cell>
          <cell r="CN488">
            <v>0</v>
          </cell>
          <cell r="CO488">
            <v>0</v>
          </cell>
          <cell r="CX488">
            <v>0</v>
          </cell>
          <cell r="CY488">
            <v>0</v>
          </cell>
          <cell r="DB488">
            <v>0</v>
          </cell>
          <cell r="DC488">
            <v>0</v>
          </cell>
          <cell r="DJ488" t="str">
            <v>НКРКП</v>
          </cell>
          <cell r="DL488">
            <v>40984</v>
          </cell>
          <cell r="DM488">
            <v>131</v>
          </cell>
          <cell r="DT488">
            <v>880.8</v>
          </cell>
        </row>
        <row r="489">
          <cell r="AF489">
            <v>39512</v>
          </cell>
          <cell r="AG489">
            <v>149</v>
          </cell>
          <cell r="AM489">
            <v>71565</v>
          </cell>
          <cell r="AO489">
            <v>8287227</v>
          </cell>
          <cell r="AQ489">
            <v>8287090</v>
          </cell>
          <cell r="AU489">
            <v>0</v>
          </cell>
          <cell r="AW489">
            <v>0</v>
          </cell>
          <cell r="AY489">
            <v>4759766.9725409998</v>
          </cell>
          <cell r="AZ489">
            <v>66.509704080779713</v>
          </cell>
          <cell r="BA489">
            <v>2671593</v>
          </cell>
          <cell r="BB489">
            <v>37.330999790400334</v>
          </cell>
          <cell r="BG489">
            <v>714742</v>
          </cell>
          <cell r="BH489">
            <v>9.9873122336337588</v>
          </cell>
          <cell r="BI489">
            <v>140988</v>
          </cell>
          <cell r="BJ489">
            <v>1.9700691678893314</v>
          </cell>
          <cell r="BK489">
            <v>0</v>
          </cell>
          <cell r="BL489">
            <v>0</v>
          </cell>
          <cell r="BO489">
            <v>0</v>
          </cell>
          <cell r="BP489">
            <v>0</v>
          </cell>
          <cell r="CF489">
            <v>8326.0889999999999</v>
          </cell>
          <cell r="CG489">
            <v>571.66899999999998</v>
          </cell>
          <cell r="CJ489">
            <v>0</v>
          </cell>
          <cell r="CK489">
            <v>0</v>
          </cell>
          <cell r="CL489">
            <v>0</v>
          </cell>
          <cell r="CM489">
            <v>0</v>
          </cell>
          <cell r="CN489">
            <v>0</v>
          </cell>
          <cell r="CO489">
            <v>0</v>
          </cell>
          <cell r="CX489">
            <v>0</v>
          </cell>
          <cell r="CY489">
            <v>0</v>
          </cell>
          <cell r="DJ489" t="str">
            <v>НКРЕ</v>
          </cell>
          <cell r="DL489">
            <v>40526</v>
          </cell>
          <cell r="DM489">
            <v>1775</v>
          </cell>
          <cell r="DO489" t="str">
            <v>умовно-змінна частина двоставкового тарифу</v>
          </cell>
        </row>
        <row r="490">
          <cell r="AF490">
            <v>39874</v>
          </cell>
          <cell r="AG490">
            <v>547</v>
          </cell>
          <cell r="AM490">
            <v>22627</v>
          </cell>
          <cell r="AO490">
            <v>8002717.3600000003</v>
          </cell>
          <cell r="AQ490">
            <v>6958930</v>
          </cell>
          <cell r="AU490">
            <v>0</v>
          </cell>
          <cell r="AW490">
            <v>0</v>
          </cell>
          <cell r="AY490">
            <v>5984028.9983778</v>
          </cell>
          <cell r="AZ490">
            <v>264.46409150032264</v>
          </cell>
          <cell r="BA490">
            <v>588681</v>
          </cell>
          <cell r="BB490">
            <v>26.016749900561276</v>
          </cell>
          <cell r="BG490">
            <v>341263</v>
          </cell>
          <cell r="BH490">
            <v>15.082114288239714</v>
          </cell>
          <cell r="BI490">
            <v>44957</v>
          </cell>
          <cell r="BJ490">
            <v>1.9868740884783667</v>
          </cell>
          <cell r="BK490">
            <v>0</v>
          </cell>
          <cell r="BL490">
            <v>0</v>
          </cell>
          <cell r="BO490">
            <v>0</v>
          </cell>
          <cell r="BP490">
            <v>0</v>
          </cell>
          <cell r="CF490">
            <v>2746.416228</v>
          </cell>
          <cell r="CG490">
            <v>2178.85</v>
          </cell>
          <cell r="CJ490">
            <v>0</v>
          </cell>
          <cell r="CK490">
            <v>0</v>
          </cell>
          <cell r="CL490">
            <v>0</v>
          </cell>
          <cell r="CM490">
            <v>0</v>
          </cell>
          <cell r="CN490">
            <v>0</v>
          </cell>
          <cell r="CO490">
            <v>0</v>
          </cell>
          <cell r="CX490">
            <v>0</v>
          </cell>
          <cell r="CY490">
            <v>0</v>
          </cell>
          <cell r="DJ490" t="str">
            <v>НКРКП</v>
          </cell>
          <cell r="DL490">
            <v>40816</v>
          </cell>
          <cell r="DM490">
            <v>158</v>
          </cell>
        </row>
        <row r="491">
          <cell r="AF491">
            <v>39874</v>
          </cell>
          <cell r="AG491">
            <v>547</v>
          </cell>
          <cell r="AM491">
            <v>3809.1</v>
          </cell>
          <cell r="AO491">
            <v>1451000.463</v>
          </cell>
          <cell r="AQ491">
            <v>1160810</v>
          </cell>
          <cell r="AU491">
            <v>0</v>
          </cell>
          <cell r="AW491">
            <v>0</v>
          </cell>
          <cell r="AY491">
            <v>1041170.00905</v>
          </cell>
          <cell r="AZ491">
            <v>273.33753617652462</v>
          </cell>
          <cell r="BA491">
            <v>55220</v>
          </cell>
          <cell r="BB491">
            <v>14.496862775983828</v>
          </cell>
          <cell r="BG491">
            <v>59134</v>
          </cell>
          <cell r="BH491">
            <v>15.524402089732483</v>
          </cell>
          <cell r="BI491">
            <v>5286</v>
          </cell>
          <cell r="BJ491">
            <v>1.3877293848940695</v>
          </cell>
          <cell r="BK491">
            <v>0</v>
          </cell>
          <cell r="BL491">
            <v>0</v>
          </cell>
          <cell r="BO491">
            <v>0</v>
          </cell>
          <cell r="BP491">
            <v>0</v>
          </cell>
          <cell r="CF491">
            <v>477.85300000000001</v>
          </cell>
          <cell r="CG491">
            <v>2178.85</v>
          </cell>
          <cell r="CJ491">
            <v>0</v>
          </cell>
          <cell r="CK491">
            <v>0</v>
          </cell>
          <cell r="CL491">
            <v>0</v>
          </cell>
          <cell r="CM491">
            <v>0</v>
          </cell>
          <cell r="CN491">
            <v>0</v>
          </cell>
          <cell r="CO491">
            <v>0</v>
          </cell>
          <cell r="CX491">
            <v>0</v>
          </cell>
          <cell r="CY491">
            <v>0</v>
          </cell>
          <cell r="DJ491" t="str">
            <v>НКРКП</v>
          </cell>
          <cell r="DL491">
            <v>40816</v>
          </cell>
          <cell r="DM491">
            <v>158</v>
          </cell>
        </row>
        <row r="492">
          <cell r="AF492">
            <v>39527</v>
          </cell>
          <cell r="AG492">
            <v>149</v>
          </cell>
          <cell r="AO492">
            <v>6174106.8443999998</v>
          </cell>
          <cell r="AQ492">
            <v>6173937</v>
          </cell>
          <cell r="AY492">
            <v>940550.86062960001</v>
          </cell>
          <cell r="AZ492">
            <v>2169.3672401273179</v>
          </cell>
          <cell r="BC492">
            <v>0</v>
          </cell>
          <cell r="BD492">
            <v>0</v>
          </cell>
          <cell r="BG492">
            <v>133698</v>
          </cell>
          <cell r="BH492">
            <v>308.3725435925823</v>
          </cell>
          <cell r="BI492">
            <v>26372</v>
          </cell>
          <cell r="BJ492">
            <v>60.826644524402617</v>
          </cell>
          <cell r="BK492">
            <v>0</v>
          </cell>
          <cell r="BL492">
            <v>0</v>
          </cell>
          <cell r="BM492">
            <v>3607510</v>
          </cell>
          <cell r="BN492">
            <v>8320.6707260817402</v>
          </cell>
          <cell r="BO492">
            <v>0</v>
          </cell>
          <cell r="BP492">
            <v>0</v>
          </cell>
          <cell r="BY492">
            <v>1576</v>
          </cell>
          <cell r="CF492">
            <v>1645.2688800000001</v>
          </cell>
          <cell r="CG492">
            <v>571.66999999999996</v>
          </cell>
          <cell r="CX492">
            <v>0</v>
          </cell>
          <cell r="CY492">
            <v>0</v>
          </cell>
          <cell r="DB492">
            <v>0</v>
          </cell>
          <cell r="DC492">
            <v>0</v>
          </cell>
          <cell r="DJ492" t="str">
            <v>МОС</v>
          </cell>
          <cell r="DL492">
            <v>40556</v>
          </cell>
          <cell r="DM492">
            <v>7</v>
          </cell>
          <cell r="DO492" t="str">
            <v>тариф на теплову енергію</v>
          </cell>
        </row>
        <row r="493">
          <cell r="AF493">
            <v>39874</v>
          </cell>
          <cell r="AG493">
            <v>547</v>
          </cell>
          <cell r="AO493">
            <v>3282888.2172000008</v>
          </cell>
          <cell r="AQ493">
            <v>2854510</v>
          </cell>
          <cell r="AY493">
            <v>1182470.6103999999</v>
          </cell>
          <cell r="AZ493">
            <v>8651.3799414691239</v>
          </cell>
          <cell r="BC493">
            <v>0</v>
          </cell>
          <cell r="BD493">
            <v>0</v>
          </cell>
          <cell r="BG493">
            <v>64432</v>
          </cell>
          <cell r="BH493">
            <v>471.40766754462976</v>
          </cell>
          <cell r="BI493">
            <v>8488</v>
          </cell>
          <cell r="BJ493">
            <v>62.101258413813277</v>
          </cell>
          <cell r="BK493">
            <v>0</v>
          </cell>
          <cell r="BL493">
            <v>0</v>
          </cell>
          <cell r="BM493">
            <v>1140600</v>
          </cell>
          <cell r="BN493">
            <v>8345.0395083406493</v>
          </cell>
          <cell r="BO493">
            <v>0</v>
          </cell>
          <cell r="BP493">
            <v>0</v>
          </cell>
          <cell r="BY493">
            <v>1576</v>
          </cell>
          <cell r="CF493">
            <v>542.70399999999995</v>
          </cell>
          <cell r="CG493">
            <v>2178.85</v>
          </cell>
          <cell r="CX493">
            <v>0</v>
          </cell>
          <cell r="CY493">
            <v>0</v>
          </cell>
          <cell r="DB493">
            <v>0</v>
          </cell>
          <cell r="DC493">
            <v>0</v>
          </cell>
          <cell r="DJ493" t="str">
            <v>МОС</v>
          </cell>
          <cell r="DL493">
            <v>39954</v>
          </cell>
          <cell r="DM493">
            <v>414</v>
          </cell>
          <cell r="DO493" t="str">
            <v>на теплову енергію</v>
          </cell>
        </row>
        <row r="494">
          <cell r="AF494">
            <v>39874</v>
          </cell>
          <cell r="AG494">
            <v>547</v>
          </cell>
          <cell r="AO494">
            <v>607563.92280000006</v>
          </cell>
          <cell r="AQ494">
            <v>485140</v>
          </cell>
          <cell r="AY494">
            <v>205742.26895</v>
          </cell>
          <cell r="AZ494">
            <v>8883.5176575993082</v>
          </cell>
          <cell r="BC494">
            <v>0</v>
          </cell>
          <cell r="BD494">
            <v>0</v>
          </cell>
          <cell r="BG494">
            <v>11456</v>
          </cell>
          <cell r="BH494">
            <v>494.64594127806566</v>
          </cell>
          <cell r="BI494">
            <v>1024</v>
          </cell>
          <cell r="BJ494">
            <v>44.21416234887738</v>
          </cell>
          <cell r="BK494">
            <v>0</v>
          </cell>
          <cell r="BL494">
            <v>0</v>
          </cell>
          <cell r="BM494">
            <v>192020</v>
          </cell>
          <cell r="BN494">
            <v>8291.0189982728843</v>
          </cell>
          <cell r="BO494">
            <v>0</v>
          </cell>
          <cell r="BP494">
            <v>0</v>
          </cell>
          <cell r="BY494">
            <v>1576</v>
          </cell>
          <cell r="CF494">
            <v>94.427000000000007</v>
          </cell>
          <cell r="CG494">
            <v>2178.85</v>
          </cell>
          <cell r="CX494">
            <v>0</v>
          </cell>
          <cell r="CY494">
            <v>0</v>
          </cell>
          <cell r="DB494">
            <v>0</v>
          </cell>
          <cell r="DC494">
            <v>0</v>
          </cell>
          <cell r="DJ494" t="str">
            <v>МОС</v>
          </cell>
          <cell r="DL494">
            <v>39919</v>
          </cell>
          <cell r="DM494">
            <v>301</v>
          </cell>
          <cell r="DO494" t="str">
            <v>на теплову енергію</v>
          </cell>
        </row>
        <row r="495">
          <cell r="W495">
            <v>227.5</v>
          </cell>
          <cell r="AF495">
            <v>39671</v>
          </cell>
          <cell r="AG495">
            <v>550</v>
          </cell>
          <cell r="AH495">
            <v>234.05665236051502</v>
          </cell>
          <cell r="AM495">
            <v>58250</v>
          </cell>
          <cell r="AO495">
            <v>13251875</v>
          </cell>
          <cell r="AQ495">
            <v>13633800</v>
          </cell>
          <cell r="AU495">
            <v>0</v>
          </cell>
          <cell r="AW495">
            <v>291042.22000000003</v>
          </cell>
          <cell r="AY495">
            <v>6339321.1200000001</v>
          </cell>
          <cell r="AZ495">
            <v>108.82954712446352</v>
          </cell>
          <cell r="BA495">
            <v>44300</v>
          </cell>
          <cell r="BB495">
            <v>0.76051502145922745</v>
          </cell>
          <cell r="BC495">
            <v>0</v>
          </cell>
          <cell r="BD495">
            <v>0</v>
          </cell>
          <cell r="BG495">
            <v>0</v>
          </cell>
          <cell r="BH495">
            <v>0</v>
          </cell>
          <cell r="BI495">
            <v>1229000</v>
          </cell>
          <cell r="BJ495">
            <v>21.098712446351932</v>
          </cell>
          <cell r="BK495">
            <v>0</v>
          </cell>
          <cell r="BL495">
            <v>0</v>
          </cell>
          <cell r="BM495">
            <v>4085500</v>
          </cell>
          <cell r="BN495">
            <v>70.137339055793987</v>
          </cell>
          <cell r="BO495">
            <v>0</v>
          </cell>
          <cell r="BP495">
            <v>0</v>
          </cell>
          <cell r="BY495">
            <v>1506.17</v>
          </cell>
          <cell r="CF495">
            <v>8716</v>
          </cell>
          <cell r="CG495">
            <v>727.32</v>
          </cell>
          <cell r="CJ495">
            <v>0</v>
          </cell>
          <cell r="CK495">
            <v>0</v>
          </cell>
          <cell r="CL495">
            <v>0</v>
          </cell>
          <cell r="CM495">
            <v>1799</v>
          </cell>
          <cell r="CN495">
            <v>161.78</v>
          </cell>
          <cell r="CO495">
            <v>250.25</v>
          </cell>
          <cell r="CX495">
            <v>0</v>
          </cell>
          <cell r="CY495">
            <v>0</v>
          </cell>
          <cell r="DB495">
            <v>0</v>
          </cell>
          <cell r="DC495">
            <v>0</v>
          </cell>
          <cell r="DJ495" t="str">
            <v>НКРЕ</v>
          </cell>
          <cell r="DL495">
            <v>40526</v>
          </cell>
          <cell r="DM495">
            <v>1834</v>
          </cell>
          <cell r="DO495" t="str">
            <v>тариф на теплову енергію</v>
          </cell>
          <cell r="DT495">
            <v>250.25</v>
          </cell>
        </row>
        <row r="496">
          <cell r="W496">
            <v>650</v>
          </cell>
          <cell r="AF496">
            <v>39856</v>
          </cell>
          <cell r="AG496">
            <v>898</v>
          </cell>
          <cell r="AH496">
            <v>461.24980764298539</v>
          </cell>
          <cell r="AM496">
            <v>7798</v>
          </cell>
          <cell r="AO496">
            <v>5068700</v>
          </cell>
          <cell r="AQ496">
            <v>3596826</v>
          </cell>
          <cell r="AU496">
            <v>0</v>
          </cell>
          <cell r="AW496">
            <v>7394.9861899999996</v>
          </cell>
          <cell r="AY496">
            <v>2595560.5970249996</v>
          </cell>
          <cell r="AZ496">
            <v>332.84952513785578</v>
          </cell>
          <cell r="BA496">
            <v>0</v>
          </cell>
          <cell r="BB496">
            <v>0</v>
          </cell>
          <cell r="BC496">
            <v>0</v>
          </cell>
          <cell r="BD496">
            <v>0</v>
          </cell>
          <cell r="BG496">
            <v>0</v>
          </cell>
          <cell r="BH496">
            <v>0</v>
          </cell>
          <cell r="BI496">
            <v>211098</v>
          </cell>
          <cell r="BJ496">
            <v>27.070787381379841</v>
          </cell>
          <cell r="BK496">
            <v>0</v>
          </cell>
          <cell r="BL496">
            <v>0</v>
          </cell>
          <cell r="BM496">
            <v>547276</v>
          </cell>
          <cell r="BN496">
            <v>70.181585021800458</v>
          </cell>
          <cell r="BO496">
            <v>0</v>
          </cell>
          <cell r="BP496">
            <v>0</v>
          </cell>
          <cell r="BY496">
            <v>1506.17</v>
          </cell>
          <cell r="CF496">
            <v>1211.6048999999998</v>
          </cell>
          <cell r="CG496">
            <v>2142.25</v>
          </cell>
          <cell r="CJ496">
            <v>0</v>
          </cell>
          <cell r="CK496">
            <v>0</v>
          </cell>
          <cell r="CL496">
            <v>0</v>
          </cell>
          <cell r="CM496">
            <v>28.151</v>
          </cell>
          <cell r="CN496">
            <v>262.69</v>
          </cell>
          <cell r="CO496">
            <v>702.85</v>
          </cell>
          <cell r="CX496">
            <v>0</v>
          </cell>
          <cell r="CY496">
            <v>0</v>
          </cell>
          <cell r="DB496">
            <v>0</v>
          </cell>
          <cell r="DC496">
            <v>0</v>
          </cell>
          <cell r="DJ496" t="str">
            <v>НКРКП</v>
          </cell>
          <cell r="DL496">
            <v>40816</v>
          </cell>
          <cell r="DM496">
            <v>122</v>
          </cell>
          <cell r="DT496">
            <v>900.1</v>
          </cell>
        </row>
        <row r="497">
          <cell r="W497">
            <v>650</v>
          </cell>
          <cell r="AF497">
            <v>39856</v>
          </cell>
          <cell r="AG497">
            <v>898</v>
          </cell>
          <cell r="AH497">
            <v>461.24977973568281</v>
          </cell>
          <cell r="AM497">
            <v>4540</v>
          </cell>
          <cell r="AO497">
            <v>2951000</v>
          </cell>
          <cell r="AQ497">
            <v>2094074</v>
          </cell>
          <cell r="AU497">
            <v>0</v>
          </cell>
          <cell r="AW497">
            <v>4304.9637200000006</v>
          </cell>
          <cell r="AY497">
            <v>1511143.15</v>
          </cell>
          <cell r="AZ497">
            <v>332.85091409691626</v>
          </cell>
          <cell r="BA497">
            <v>0</v>
          </cell>
          <cell r="BB497">
            <v>0</v>
          </cell>
          <cell r="BC497">
            <v>0</v>
          </cell>
          <cell r="BD497">
            <v>0</v>
          </cell>
          <cell r="BG497">
            <v>0</v>
          </cell>
          <cell r="BH497">
            <v>0</v>
          </cell>
          <cell r="BI497">
            <v>122902</v>
          </cell>
          <cell r="BJ497">
            <v>27.070925110132158</v>
          </cell>
          <cell r="BK497">
            <v>0</v>
          </cell>
          <cell r="BL497">
            <v>0</v>
          </cell>
          <cell r="BM497">
            <v>318624</v>
          </cell>
          <cell r="BN497">
            <v>70.181497797356826</v>
          </cell>
          <cell r="BO497">
            <v>0</v>
          </cell>
          <cell r="BP497">
            <v>0</v>
          </cell>
          <cell r="BY497">
            <v>1506.17</v>
          </cell>
          <cell r="CF497">
            <v>705.4</v>
          </cell>
          <cell r="CG497">
            <v>2142.25</v>
          </cell>
          <cell r="CJ497">
            <v>0</v>
          </cell>
          <cell r="CK497">
            <v>0</v>
          </cell>
          <cell r="CL497">
            <v>0</v>
          </cell>
          <cell r="CM497">
            <v>16.388000000000002</v>
          </cell>
          <cell r="CN497">
            <v>262.69</v>
          </cell>
          <cell r="CO497">
            <v>702.85</v>
          </cell>
          <cell r="CX497">
            <v>0</v>
          </cell>
          <cell r="CY497">
            <v>0</v>
          </cell>
          <cell r="DB497">
            <v>0</v>
          </cell>
          <cell r="DC497">
            <v>0</v>
          </cell>
          <cell r="DJ497" t="str">
            <v>НКРКП</v>
          </cell>
          <cell r="DL497">
            <v>40816</v>
          </cell>
          <cell r="DM497">
            <v>122</v>
          </cell>
          <cell r="DT497">
            <v>900.1</v>
          </cell>
        </row>
        <row r="498">
          <cell r="AF498">
            <v>39874</v>
          </cell>
          <cell r="AG498">
            <v>37</v>
          </cell>
          <cell r="AO498">
            <v>3809899.9007999999</v>
          </cell>
          <cell r="AQ498">
            <v>3666900</v>
          </cell>
          <cell r="AY498">
            <v>0</v>
          </cell>
          <cell r="AZ498">
            <v>0</v>
          </cell>
          <cell r="BC498">
            <v>0</v>
          </cell>
          <cell r="BD498">
            <v>0</v>
          </cell>
          <cell r="BG498">
            <v>0</v>
          </cell>
          <cell r="BH498">
            <v>0</v>
          </cell>
          <cell r="BI498">
            <v>0</v>
          </cell>
          <cell r="BJ498">
            <v>0</v>
          </cell>
          <cell r="BK498">
            <v>0</v>
          </cell>
          <cell r="BL498">
            <v>0</v>
          </cell>
          <cell r="BM498">
            <v>2909900</v>
          </cell>
          <cell r="BN498">
            <v>10715.495654735603</v>
          </cell>
          <cell r="BO498">
            <v>0</v>
          </cell>
          <cell r="BP498">
            <v>0</v>
          </cell>
          <cell r="BY498">
            <v>2015</v>
          </cell>
          <cell r="CF498">
            <v>0</v>
          </cell>
          <cell r="CG498">
            <v>0</v>
          </cell>
          <cell r="CX498">
            <v>0</v>
          </cell>
          <cell r="CY498">
            <v>0</v>
          </cell>
          <cell r="DB498">
            <v>0</v>
          </cell>
          <cell r="DC498">
            <v>0</v>
          </cell>
          <cell r="DJ498" t="str">
            <v>МОС</v>
          </cell>
          <cell r="DL498">
            <v>40198</v>
          </cell>
          <cell r="DM498">
            <v>15</v>
          </cell>
          <cell r="DO498" t="str">
            <v xml:space="preserve">Централізоване опалення </v>
          </cell>
        </row>
        <row r="499">
          <cell r="AF499">
            <v>39874</v>
          </cell>
          <cell r="AG499">
            <v>37</v>
          </cell>
          <cell r="AO499">
            <v>1208999.93994</v>
          </cell>
          <cell r="AQ499">
            <v>1051300</v>
          </cell>
          <cell r="AY499">
            <v>0</v>
          </cell>
          <cell r="AZ499">
            <v>0</v>
          </cell>
          <cell r="BC499">
            <v>0</v>
          </cell>
          <cell r="BD499">
            <v>0</v>
          </cell>
          <cell r="BG499">
            <v>0</v>
          </cell>
          <cell r="BH499">
            <v>0</v>
          </cell>
          <cell r="BI499">
            <v>0</v>
          </cell>
          <cell r="BJ499">
            <v>0</v>
          </cell>
          <cell r="BK499">
            <v>0</v>
          </cell>
          <cell r="BL499">
            <v>0</v>
          </cell>
          <cell r="BM499">
            <v>834300</v>
          </cell>
          <cell r="BN499">
            <v>10715.821500076296</v>
          </cell>
          <cell r="BO499">
            <v>0</v>
          </cell>
          <cell r="BP499">
            <v>0</v>
          </cell>
          <cell r="BY499">
            <v>2015</v>
          </cell>
          <cell r="CF499">
            <v>0</v>
          </cell>
          <cell r="CG499">
            <v>0</v>
          </cell>
          <cell r="CX499">
            <v>0</v>
          </cell>
          <cell r="CY499">
            <v>0</v>
          </cell>
          <cell r="DB499">
            <v>0</v>
          </cell>
          <cell r="DC499">
            <v>0</v>
          </cell>
          <cell r="DJ499" t="str">
            <v>МОС</v>
          </cell>
          <cell r="DL499">
            <v>40198</v>
          </cell>
          <cell r="DM499">
            <v>15</v>
          </cell>
          <cell r="DO499" t="str">
            <v>на теплову енергію</v>
          </cell>
        </row>
        <row r="500">
          <cell r="AF500">
            <v>39874</v>
          </cell>
          <cell r="AG500">
            <v>37</v>
          </cell>
          <cell r="AO500">
            <v>309850.06001975999</v>
          </cell>
          <cell r="AQ500">
            <v>309850</v>
          </cell>
          <cell r="AY500">
            <v>0</v>
          </cell>
          <cell r="AZ500">
            <v>0</v>
          </cell>
          <cell r="BC500">
            <v>0</v>
          </cell>
          <cell r="BD500">
            <v>0</v>
          </cell>
          <cell r="BG500">
            <v>0</v>
          </cell>
          <cell r="BH500">
            <v>0</v>
          </cell>
          <cell r="BI500">
            <v>0</v>
          </cell>
          <cell r="BJ500">
            <v>0</v>
          </cell>
          <cell r="BK500">
            <v>0</v>
          </cell>
          <cell r="BL500">
            <v>0</v>
          </cell>
          <cell r="BM500">
            <v>245800</v>
          </cell>
          <cell r="BN500">
            <v>10711.729491962455</v>
          </cell>
          <cell r="BO500">
            <v>0</v>
          </cell>
          <cell r="BP500">
            <v>0</v>
          </cell>
          <cell r="BY500">
            <v>2015</v>
          </cell>
          <cell r="CF500">
            <v>0</v>
          </cell>
          <cell r="CG500">
            <v>0</v>
          </cell>
          <cell r="CX500">
            <v>0</v>
          </cell>
          <cell r="CY500">
            <v>0</v>
          </cell>
          <cell r="DB500">
            <v>0</v>
          </cell>
          <cell r="DC500">
            <v>0</v>
          </cell>
          <cell r="DJ500" t="str">
            <v>МОС</v>
          </cell>
          <cell r="DL500">
            <v>40198</v>
          </cell>
          <cell r="DM500">
            <v>15</v>
          </cell>
          <cell r="DO500" t="str">
            <v>на теплову енергію</v>
          </cell>
        </row>
        <row r="501">
          <cell r="AF501">
            <v>39874</v>
          </cell>
          <cell r="AG501">
            <v>37</v>
          </cell>
          <cell r="AM501">
            <v>45343</v>
          </cell>
          <cell r="AO501">
            <v>6734795.79</v>
          </cell>
          <cell r="AQ501">
            <v>6402013</v>
          </cell>
          <cell r="AU501">
            <v>0</v>
          </cell>
          <cell r="AW501">
            <v>0</v>
          </cell>
          <cell r="AY501">
            <v>5296213.3223999999</v>
          </cell>
          <cell r="AZ501">
            <v>116.80332846084291</v>
          </cell>
          <cell r="BA501">
            <v>0</v>
          </cell>
          <cell r="BB501">
            <v>0</v>
          </cell>
          <cell r="BG501">
            <v>0</v>
          </cell>
          <cell r="BH501">
            <v>0</v>
          </cell>
          <cell r="BI501">
            <v>1105800</v>
          </cell>
          <cell r="BJ501">
            <v>24.38744679443354</v>
          </cell>
          <cell r="BK501">
            <v>0</v>
          </cell>
          <cell r="BL501">
            <v>0</v>
          </cell>
          <cell r="BO501">
            <v>0</v>
          </cell>
          <cell r="BP501">
            <v>0</v>
          </cell>
          <cell r="CF501">
            <v>7281.82</v>
          </cell>
          <cell r="CG501">
            <v>727.32</v>
          </cell>
          <cell r="CJ501">
            <v>0</v>
          </cell>
          <cell r="CK501">
            <v>0</v>
          </cell>
          <cell r="CL501">
            <v>0</v>
          </cell>
          <cell r="CM501">
            <v>0</v>
          </cell>
          <cell r="CN501">
            <v>0</v>
          </cell>
          <cell r="CO501">
            <v>0</v>
          </cell>
          <cell r="CX501">
            <v>0</v>
          </cell>
          <cell r="CY501">
            <v>0</v>
          </cell>
          <cell r="DJ501" t="str">
            <v>НКРЕ</v>
          </cell>
          <cell r="DL501">
            <v>40526</v>
          </cell>
          <cell r="DM501">
            <v>1739</v>
          </cell>
          <cell r="DO501" t="str">
            <v>умовно-зміна частина двоставкового тарифу на теплову енергію</v>
          </cell>
        </row>
        <row r="502">
          <cell r="AF502">
            <v>39874</v>
          </cell>
          <cell r="AG502">
            <v>37</v>
          </cell>
          <cell r="AM502">
            <v>12840.65</v>
          </cell>
          <cell r="AO502">
            <v>5385111.7970000003</v>
          </cell>
          <cell r="AQ502">
            <v>4682700</v>
          </cell>
          <cell r="AU502">
            <v>0</v>
          </cell>
          <cell r="AW502">
            <v>0</v>
          </cell>
          <cell r="AY502">
            <v>4372699.6458749995</v>
          </cell>
          <cell r="AZ502">
            <v>340.53569296530935</v>
          </cell>
          <cell r="BA502">
            <v>0</v>
          </cell>
          <cell r="BB502">
            <v>0</v>
          </cell>
          <cell r="BG502">
            <v>0</v>
          </cell>
          <cell r="BH502">
            <v>0</v>
          </cell>
          <cell r="BI502">
            <v>310000</v>
          </cell>
          <cell r="BJ502">
            <v>24.142080034889201</v>
          </cell>
          <cell r="BK502">
            <v>0</v>
          </cell>
          <cell r="BL502">
            <v>0</v>
          </cell>
          <cell r="BO502">
            <v>0</v>
          </cell>
          <cell r="BP502">
            <v>0</v>
          </cell>
          <cell r="CF502">
            <v>2041.1714999999999</v>
          </cell>
          <cell r="CG502">
            <v>2142.25</v>
          </cell>
          <cell r="CJ502">
            <v>0</v>
          </cell>
          <cell r="CK502">
            <v>0</v>
          </cell>
          <cell r="CL502">
            <v>0</v>
          </cell>
          <cell r="CM502">
            <v>0</v>
          </cell>
          <cell r="CN502">
            <v>0</v>
          </cell>
          <cell r="CO502">
            <v>0</v>
          </cell>
          <cell r="CX502">
            <v>0</v>
          </cell>
          <cell r="CY502">
            <v>0</v>
          </cell>
          <cell r="DJ502" t="str">
            <v>НКРКП</v>
          </cell>
          <cell r="DL502">
            <v>40816</v>
          </cell>
          <cell r="DM502">
            <v>163</v>
          </cell>
        </row>
        <row r="503">
          <cell r="AF503">
            <v>39874</v>
          </cell>
          <cell r="AG503">
            <v>37</v>
          </cell>
          <cell r="AM503">
            <v>3784.35</v>
          </cell>
          <cell r="AO503">
            <v>1656107.247</v>
          </cell>
          <cell r="AQ503">
            <v>1380068</v>
          </cell>
          <cell r="AU503">
            <v>0</v>
          </cell>
          <cell r="AW503">
            <v>0</v>
          </cell>
          <cell r="AY503">
            <v>1288768.1740999999</v>
          </cell>
          <cell r="AZ503">
            <v>340.55205625800994</v>
          </cell>
          <cell r="BA503">
            <v>0</v>
          </cell>
          <cell r="BB503">
            <v>0</v>
          </cell>
          <cell r="BG503">
            <v>0</v>
          </cell>
          <cell r="BH503">
            <v>0</v>
          </cell>
          <cell r="BI503">
            <v>91300</v>
          </cell>
          <cell r="BJ503">
            <v>24.125675479276495</v>
          </cell>
          <cell r="BK503">
            <v>0</v>
          </cell>
          <cell r="BL503">
            <v>0</v>
          </cell>
          <cell r="BO503">
            <v>0</v>
          </cell>
          <cell r="BP503">
            <v>0</v>
          </cell>
          <cell r="CF503">
            <v>601.59559999999999</v>
          </cell>
          <cell r="CG503">
            <v>2142.25</v>
          </cell>
          <cell r="CJ503">
            <v>0</v>
          </cell>
          <cell r="CK503">
            <v>0</v>
          </cell>
          <cell r="CL503">
            <v>0</v>
          </cell>
          <cell r="CM503">
            <v>0</v>
          </cell>
          <cell r="CN503">
            <v>0</v>
          </cell>
          <cell r="CO503">
            <v>0</v>
          </cell>
          <cell r="CX503">
            <v>0</v>
          </cell>
          <cell r="CY503">
            <v>0</v>
          </cell>
          <cell r="DJ503" t="str">
            <v>НКРКП</v>
          </cell>
          <cell r="DL503">
            <v>40816</v>
          </cell>
          <cell r="DM503">
            <v>163</v>
          </cell>
        </row>
        <row r="504">
          <cell r="W504">
            <v>251</v>
          </cell>
          <cell r="AF504">
            <v>40092</v>
          </cell>
          <cell r="AG504">
            <v>178</v>
          </cell>
          <cell r="AH504">
            <v>248.51327433628319</v>
          </cell>
          <cell r="AM504">
            <v>22600</v>
          </cell>
          <cell r="AO504">
            <v>5672600</v>
          </cell>
          <cell r="AQ504">
            <v>5616400</v>
          </cell>
          <cell r="AU504">
            <v>0</v>
          </cell>
          <cell r="AW504">
            <v>0</v>
          </cell>
          <cell r="AY504">
            <v>2530564.4760000003</v>
          </cell>
          <cell r="AZ504">
            <v>111.97187946902656</v>
          </cell>
          <cell r="BA504">
            <v>89636</v>
          </cell>
          <cell r="BB504">
            <v>3.9661946902654868</v>
          </cell>
          <cell r="BC504">
            <v>0</v>
          </cell>
          <cell r="BD504">
            <v>0</v>
          </cell>
          <cell r="BG504">
            <v>0</v>
          </cell>
          <cell r="BH504">
            <v>0</v>
          </cell>
          <cell r="BI504">
            <v>407000</v>
          </cell>
          <cell r="BJ504">
            <v>18.008849557522122</v>
          </cell>
          <cell r="BK504">
            <v>0</v>
          </cell>
          <cell r="BL504">
            <v>0</v>
          </cell>
          <cell r="BM504">
            <v>1905260</v>
          </cell>
          <cell r="BN504">
            <v>84.303539823008848</v>
          </cell>
          <cell r="BO504">
            <v>0</v>
          </cell>
          <cell r="BP504">
            <v>0</v>
          </cell>
          <cell r="BY504">
            <v>2059</v>
          </cell>
          <cell r="CF504">
            <v>3479.3</v>
          </cell>
          <cell r="CG504">
            <v>727.32</v>
          </cell>
          <cell r="CJ504">
            <v>0</v>
          </cell>
          <cell r="CK504">
            <v>0</v>
          </cell>
          <cell r="CL504">
            <v>0</v>
          </cell>
          <cell r="CM504">
            <v>0</v>
          </cell>
          <cell r="CN504">
            <v>0</v>
          </cell>
          <cell r="CO504">
            <v>0</v>
          </cell>
          <cell r="CX504">
            <v>0</v>
          </cell>
          <cell r="CY504">
            <v>0</v>
          </cell>
          <cell r="DB504">
            <v>0</v>
          </cell>
          <cell r="DC504">
            <v>0</v>
          </cell>
          <cell r="DJ504" t="str">
            <v>НКРКП</v>
          </cell>
          <cell r="DL504">
            <v>40526</v>
          </cell>
          <cell r="DM504">
            <v>1764</v>
          </cell>
          <cell r="DO504" t="str">
            <v>тариф на теплову енергію</v>
          </cell>
          <cell r="DT504">
            <v>276.08999999999997</v>
          </cell>
        </row>
        <row r="505">
          <cell r="W505">
            <v>507.42</v>
          </cell>
          <cell r="AF505">
            <v>40092</v>
          </cell>
          <cell r="AG505">
            <v>179</v>
          </cell>
          <cell r="AH505">
            <v>441.2167832167832</v>
          </cell>
          <cell r="AM505">
            <v>12441</v>
          </cell>
          <cell r="AO505">
            <v>6312812.2199999997</v>
          </cell>
          <cell r="AQ505">
            <v>5489178</v>
          </cell>
          <cell r="AU505">
            <v>0</v>
          </cell>
          <cell r="AW505">
            <v>0</v>
          </cell>
          <cell r="AY505">
            <v>3666563.0322900005</v>
          </cell>
          <cell r="AZ505">
            <v>294.71610258741265</v>
          </cell>
          <cell r="BA505">
            <v>173739</v>
          </cell>
          <cell r="BB505">
            <v>13.965034965034965</v>
          </cell>
          <cell r="BC505">
            <v>0</v>
          </cell>
          <cell r="BD505">
            <v>0</v>
          </cell>
          <cell r="BG505">
            <v>0</v>
          </cell>
          <cell r="BH505">
            <v>0</v>
          </cell>
          <cell r="BI505">
            <v>224460</v>
          </cell>
          <cell r="BJ505">
            <v>18.041958041958043</v>
          </cell>
          <cell r="BK505">
            <v>0</v>
          </cell>
          <cell r="BL505">
            <v>0</v>
          </cell>
          <cell r="BM505">
            <v>1048820</v>
          </cell>
          <cell r="BN505">
            <v>84.303512579374654</v>
          </cell>
          <cell r="BO505">
            <v>0</v>
          </cell>
          <cell r="BP505">
            <v>0</v>
          </cell>
          <cell r="BY505">
            <v>2059</v>
          </cell>
          <cell r="CF505">
            <v>1679.883</v>
          </cell>
          <cell r="CG505">
            <v>2182.63</v>
          </cell>
          <cell r="CJ505">
            <v>0</v>
          </cell>
          <cell r="CK505">
            <v>0</v>
          </cell>
          <cell r="CL505">
            <v>0</v>
          </cell>
          <cell r="CM505">
            <v>0</v>
          </cell>
          <cell r="CN505">
            <v>0</v>
          </cell>
          <cell r="CO505">
            <v>0</v>
          </cell>
          <cell r="CX505">
            <v>0</v>
          </cell>
          <cell r="CY505">
            <v>0</v>
          </cell>
          <cell r="DB505">
            <v>0</v>
          </cell>
          <cell r="DC505">
            <v>0</v>
          </cell>
          <cell r="DJ505" t="str">
            <v>НКРКП</v>
          </cell>
          <cell r="DL505">
            <v>40816</v>
          </cell>
          <cell r="DM505">
            <v>88</v>
          </cell>
          <cell r="DT505">
            <v>719.59</v>
          </cell>
        </row>
        <row r="506">
          <cell r="W506">
            <v>529.48</v>
          </cell>
          <cell r="AF506">
            <v>40092</v>
          </cell>
          <cell r="AG506">
            <v>179</v>
          </cell>
          <cell r="AH506">
            <v>441.2167832167832</v>
          </cell>
          <cell r="AM506">
            <v>1859</v>
          </cell>
          <cell r="AO506">
            <v>984303.32000000007</v>
          </cell>
          <cell r="AQ506">
            <v>820222</v>
          </cell>
          <cell r="AU506">
            <v>0</v>
          </cell>
          <cell r="AW506">
            <v>0</v>
          </cell>
          <cell r="AY506">
            <v>547877.23470999999</v>
          </cell>
          <cell r="AZ506">
            <v>294.71610258741259</v>
          </cell>
          <cell r="BA506">
            <v>25961</v>
          </cell>
          <cell r="BB506">
            <v>13.965034965034965</v>
          </cell>
          <cell r="BC506">
            <v>0</v>
          </cell>
          <cell r="BD506">
            <v>0</v>
          </cell>
          <cell r="BG506">
            <v>0</v>
          </cell>
          <cell r="BH506">
            <v>0</v>
          </cell>
          <cell r="BI506">
            <v>33540</v>
          </cell>
          <cell r="BJ506">
            <v>18.041958041958043</v>
          </cell>
          <cell r="BK506">
            <v>0</v>
          </cell>
          <cell r="BL506">
            <v>0</v>
          </cell>
          <cell r="BM506">
            <v>156720</v>
          </cell>
          <cell r="BN506">
            <v>84.303388918773535</v>
          </cell>
          <cell r="BO506">
            <v>0</v>
          </cell>
          <cell r="BP506">
            <v>0</v>
          </cell>
          <cell r="BY506">
            <v>2059</v>
          </cell>
          <cell r="CF506">
            <v>251.017</v>
          </cell>
          <cell r="CG506">
            <v>2182.63</v>
          </cell>
          <cell r="CJ506">
            <v>0</v>
          </cell>
          <cell r="CK506">
            <v>0</v>
          </cell>
          <cell r="CL506">
            <v>0</v>
          </cell>
          <cell r="CM506">
            <v>0</v>
          </cell>
          <cell r="CN506">
            <v>0</v>
          </cell>
          <cell r="CO506">
            <v>0</v>
          </cell>
          <cell r="CX506">
            <v>0</v>
          </cell>
          <cell r="CY506">
            <v>0</v>
          </cell>
          <cell r="DB506">
            <v>0</v>
          </cell>
          <cell r="DC506">
            <v>0</v>
          </cell>
          <cell r="DJ506" t="str">
            <v>НКРКП</v>
          </cell>
          <cell r="DL506">
            <v>40816</v>
          </cell>
          <cell r="DM506">
            <v>88</v>
          </cell>
          <cell r="DT506">
            <v>741.65</v>
          </cell>
        </row>
        <row r="507">
          <cell r="W507">
            <v>204.17080442846557</v>
          </cell>
          <cell r="AF507">
            <v>39637</v>
          </cell>
          <cell r="AG507" t="str">
            <v>4/6-5/2023</v>
          </cell>
          <cell r="AH507">
            <v>195.58523749662538</v>
          </cell>
          <cell r="AM507">
            <v>1681666</v>
          </cell>
          <cell r="AO507">
            <v>343347100</v>
          </cell>
          <cell r="AQ507">
            <v>328909044</v>
          </cell>
          <cell r="AU507">
            <v>0</v>
          </cell>
          <cell r="AW507">
            <v>107607307.92</v>
          </cell>
          <cell r="AY507">
            <v>115056700</v>
          </cell>
          <cell r="AZ507">
            <v>68.418282821915881</v>
          </cell>
          <cell r="BA507">
            <v>0</v>
          </cell>
          <cell r="BB507">
            <v>0</v>
          </cell>
          <cell r="BC507">
            <v>0</v>
          </cell>
          <cell r="BD507">
            <v>0</v>
          </cell>
          <cell r="BG507">
            <v>16329756</v>
          </cell>
          <cell r="BH507">
            <v>9.7104633143561205</v>
          </cell>
          <cell r="BI507">
            <v>7904668</v>
          </cell>
          <cell r="BJ507">
            <v>4.7004981964313961</v>
          </cell>
          <cell r="BK507">
            <v>0</v>
          </cell>
          <cell r="BL507">
            <v>0</v>
          </cell>
          <cell r="BM507">
            <v>65704280</v>
          </cell>
          <cell r="BN507">
            <v>39.07094512227755</v>
          </cell>
          <cell r="BO507">
            <v>0</v>
          </cell>
          <cell r="BP507">
            <v>0</v>
          </cell>
          <cell r="BY507">
            <v>2116.5</v>
          </cell>
          <cell r="CF507">
            <v>183864</v>
          </cell>
          <cell r="CG507">
            <v>625.77067832745945</v>
          </cell>
          <cell r="CJ507">
            <v>0</v>
          </cell>
          <cell r="CK507">
            <v>0</v>
          </cell>
          <cell r="CL507">
            <v>0</v>
          </cell>
          <cell r="CM507">
            <v>631832</v>
          </cell>
          <cell r="CN507">
            <v>170.31</v>
          </cell>
          <cell r="CO507">
            <v>213.87655337118079</v>
          </cell>
          <cell r="CX507">
            <v>0</v>
          </cell>
          <cell r="CY507">
            <v>0</v>
          </cell>
          <cell r="DB507">
            <v>0</v>
          </cell>
          <cell r="DC507">
            <v>0</v>
          </cell>
          <cell r="DJ507" t="str">
            <v>НКРЕ</v>
          </cell>
          <cell r="DL507">
            <v>40526</v>
          </cell>
          <cell r="DM507">
            <v>1844</v>
          </cell>
          <cell r="DO507" t="str">
            <v>на теплову енергію</v>
          </cell>
          <cell r="DT507">
            <v>224.58</v>
          </cell>
        </row>
        <row r="508">
          <cell r="W508">
            <v>504.16500000000002</v>
          </cell>
          <cell r="AF508">
            <v>39861</v>
          </cell>
          <cell r="AG508" t="str">
            <v>6/1/1-107</v>
          </cell>
          <cell r="AH508">
            <v>480.13224529275215</v>
          </cell>
          <cell r="AM508">
            <v>393800</v>
          </cell>
          <cell r="AO508">
            <v>198540177</v>
          </cell>
          <cell r="AQ508">
            <v>189076078.19628578</v>
          </cell>
          <cell r="AU508">
            <v>0</v>
          </cell>
          <cell r="AW508">
            <v>56374549.513000004</v>
          </cell>
          <cell r="AY508">
            <v>107299631.6481816</v>
          </cell>
          <cell r="AZ508">
            <v>272.47240134124326</v>
          </cell>
          <cell r="BA508">
            <v>0</v>
          </cell>
          <cell r="BB508">
            <v>0</v>
          </cell>
          <cell r="BC508">
            <v>0</v>
          </cell>
          <cell r="BD508">
            <v>0</v>
          </cell>
          <cell r="BG508">
            <v>4328083</v>
          </cell>
          <cell r="BH508">
            <v>10.990561198577959</v>
          </cell>
          <cell r="BI508">
            <v>2552230</v>
          </cell>
          <cell r="BJ508">
            <v>6.4810309801929913</v>
          </cell>
          <cell r="BK508">
            <v>0</v>
          </cell>
          <cell r="BL508">
            <v>0</v>
          </cell>
          <cell r="BM508">
            <v>14677730</v>
          </cell>
          <cell r="BN508">
            <v>37.272041645505332</v>
          </cell>
          <cell r="BO508">
            <v>0</v>
          </cell>
          <cell r="BP508">
            <v>0</v>
          </cell>
          <cell r="BY508">
            <v>2362</v>
          </cell>
          <cell r="CF508">
            <v>50164.553778694863</v>
          </cell>
          <cell r="CG508">
            <v>2138.9531764110357</v>
          </cell>
          <cell r="CJ508">
            <v>0</v>
          </cell>
          <cell r="CK508">
            <v>0</v>
          </cell>
          <cell r="CL508">
            <v>0</v>
          </cell>
          <cell r="CM508">
            <v>127978.546</v>
          </cell>
          <cell r="CN508">
            <v>440.5</v>
          </cell>
          <cell r="CO508">
            <v>781.78747837822641</v>
          </cell>
          <cell r="CX508">
            <v>0</v>
          </cell>
          <cell r="CY508">
            <v>0</v>
          </cell>
          <cell r="DB508">
            <v>0</v>
          </cell>
          <cell r="DC508">
            <v>0</v>
          </cell>
          <cell r="DJ508" t="str">
            <v>НКРКП</v>
          </cell>
          <cell r="DL508">
            <v>40816</v>
          </cell>
          <cell r="DM508">
            <v>119</v>
          </cell>
          <cell r="DT508">
            <v>793.2</v>
          </cell>
        </row>
        <row r="509">
          <cell r="W509">
            <v>504.16500000000002</v>
          </cell>
          <cell r="AF509">
            <v>39861</v>
          </cell>
          <cell r="AG509" t="str">
            <v>6/1/1-107</v>
          </cell>
          <cell r="AH509">
            <v>480.13224529275215</v>
          </cell>
          <cell r="AM509">
            <v>381600</v>
          </cell>
          <cell r="AO509">
            <v>192389364</v>
          </cell>
          <cell r="AQ509">
            <v>183218464.80371422</v>
          </cell>
          <cell r="AU509">
            <v>0</v>
          </cell>
          <cell r="AW509">
            <v>54630202.109999999</v>
          </cell>
          <cell r="AY509">
            <v>103975468.35181843</v>
          </cell>
          <cell r="AZ509">
            <v>272.47240134124326</v>
          </cell>
          <cell r="BA509">
            <v>0</v>
          </cell>
          <cell r="BB509">
            <v>0</v>
          </cell>
          <cell r="BC509">
            <v>0</v>
          </cell>
          <cell r="BD509">
            <v>0</v>
          </cell>
          <cell r="BG509">
            <v>4193998</v>
          </cell>
          <cell r="BH509">
            <v>10.990560796645703</v>
          </cell>
          <cell r="BI509">
            <v>2473161</v>
          </cell>
          <cell r="BJ509">
            <v>6.4810298742138368</v>
          </cell>
          <cell r="BK509">
            <v>0</v>
          </cell>
          <cell r="BL509">
            <v>0</v>
          </cell>
          <cell r="BM509">
            <v>14223011</v>
          </cell>
          <cell r="BN509">
            <v>37.27204140461216</v>
          </cell>
          <cell r="BO509">
            <v>0</v>
          </cell>
          <cell r="BP509">
            <v>0</v>
          </cell>
          <cell r="BY509">
            <v>2362</v>
          </cell>
          <cell r="CF509">
            <v>48610.44622130513</v>
          </cell>
          <cell r="CG509">
            <v>2138.9531764110357</v>
          </cell>
          <cell r="CJ509">
            <v>0</v>
          </cell>
          <cell r="CK509">
            <v>0</v>
          </cell>
          <cell r="CL509">
            <v>0</v>
          </cell>
          <cell r="CM509">
            <v>124018.62</v>
          </cell>
          <cell r="CN509">
            <v>440.5</v>
          </cell>
          <cell r="CO509">
            <v>781.78747837822641</v>
          </cell>
          <cell r="CX509">
            <v>0</v>
          </cell>
          <cell r="CY509">
            <v>0</v>
          </cell>
          <cell r="DB509">
            <v>0</v>
          </cell>
          <cell r="DC509">
            <v>0</v>
          </cell>
          <cell r="DJ509" t="str">
            <v>НКРКП</v>
          </cell>
          <cell r="DL509">
            <v>40816</v>
          </cell>
          <cell r="DM509">
            <v>119</v>
          </cell>
          <cell r="DT509">
            <v>795.04</v>
          </cell>
        </row>
        <row r="510">
          <cell r="W510">
            <v>204.65</v>
          </cell>
          <cell r="AF510">
            <v>40014</v>
          </cell>
          <cell r="AG510">
            <v>517</v>
          </cell>
          <cell r="AH510">
            <v>201.15000285046463</v>
          </cell>
          <cell r="AM510">
            <v>87705</v>
          </cell>
          <cell r="AO510">
            <v>17948828.25</v>
          </cell>
          <cell r="AQ510">
            <v>17641861</v>
          </cell>
          <cell r="AU510">
            <v>0</v>
          </cell>
          <cell r="AW510">
            <v>2852586.9529071632</v>
          </cell>
          <cell r="AY510">
            <v>12170972.880000001</v>
          </cell>
          <cell r="AZ510">
            <v>138.77171062083121</v>
          </cell>
          <cell r="BA510">
            <v>0</v>
          </cell>
          <cell r="BB510">
            <v>0</v>
          </cell>
          <cell r="BC510">
            <v>1473444</v>
          </cell>
          <cell r="BD510">
            <v>16.8</v>
          </cell>
          <cell r="BG510">
            <v>0</v>
          </cell>
          <cell r="BH510">
            <v>0</v>
          </cell>
          <cell r="BI510">
            <v>0</v>
          </cell>
          <cell r="BJ510">
            <v>0</v>
          </cell>
          <cell r="BK510">
            <v>0</v>
          </cell>
          <cell r="BL510">
            <v>0</v>
          </cell>
          <cell r="BM510">
            <v>825975.21</v>
          </cell>
          <cell r="BN510">
            <v>9.4176524713528309</v>
          </cell>
          <cell r="BO510">
            <v>0</v>
          </cell>
          <cell r="BP510">
            <v>0</v>
          </cell>
          <cell r="BY510">
            <v>1867</v>
          </cell>
          <cell r="CF510">
            <v>16734</v>
          </cell>
          <cell r="CG510">
            <v>727.32</v>
          </cell>
          <cell r="CJ510">
            <v>0</v>
          </cell>
          <cell r="CK510">
            <v>0</v>
          </cell>
          <cell r="CL510">
            <v>0</v>
          </cell>
          <cell r="CM510">
            <v>100799.55027304849</v>
          </cell>
          <cell r="CN510">
            <v>28.299600000000002</v>
          </cell>
          <cell r="CO510">
            <v>28.299600000000002</v>
          </cell>
          <cell r="CX510">
            <v>0</v>
          </cell>
          <cell r="CY510">
            <v>0</v>
          </cell>
          <cell r="DB510">
            <v>21.02</v>
          </cell>
          <cell r="DC510">
            <v>21.02</v>
          </cell>
          <cell r="DJ510" t="str">
            <v>НКРЕ</v>
          </cell>
          <cell r="DL510">
            <v>40526</v>
          </cell>
          <cell r="DM510">
            <v>1722</v>
          </cell>
          <cell r="DO510" t="str">
            <v>на теплову енергію</v>
          </cell>
          <cell r="DT510">
            <v>225.12</v>
          </cell>
        </row>
        <row r="511">
          <cell r="W511">
            <v>306.08</v>
          </cell>
          <cell r="AF511">
            <v>40014</v>
          </cell>
          <cell r="AG511">
            <v>517</v>
          </cell>
          <cell r="AH511">
            <v>470.8</v>
          </cell>
          <cell r="AM511">
            <v>5730</v>
          </cell>
          <cell r="AO511">
            <v>1753838.4</v>
          </cell>
          <cell r="AQ511">
            <v>2697684</v>
          </cell>
          <cell r="AU511">
            <v>0</v>
          </cell>
          <cell r="AW511">
            <v>186367.06276903307</v>
          </cell>
          <cell r="AY511">
            <v>2340251.7407499999</v>
          </cell>
          <cell r="AZ511">
            <v>408.42089716404882</v>
          </cell>
          <cell r="BA511">
            <v>0</v>
          </cell>
          <cell r="BB511">
            <v>0</v>
          </cell>
          <cell r="BC511">
            <v>96264</v>
          </cell>
          <cell r="BD511">
            <v>16.8</v>
          </cell>
          <cell r="BG511">
            <v>0</v>
          </cell>
          <cell r="BH511">
            <v>0</v>
          </cell>
          <cell r="BI511">
            <v>0</v>
          </cell>
          <cell r="BJ511">
            <v>0</v>
          </cell>
          <cell r="BK511">
            <v>0</v>
          </cell>
          <cell r="BL511">
            <v>0</v>
          </cell>
          <cell r="BM511">
            <v>53963.15</v>
          </cell>
          <cell r="BN511">
            <v>9.4176527050610819</v>
          </cell>
          <cell r="BO511">
            <v>0</v>
          </cell>
          <cell r="BP511">
            <v>0</v>
          </cell>
          <cell r="BY511">
            <v>1867</v>
          </cell>
          <cell r="CF511">
            <v>1092.4269999999999</v>
          </cell>
          <cell r="CG511">
            <v>2142.25</v>
          </cell>
          <cell r="CJ511">
            <v>0</v>
          </cell>
          <cell r="CK511">
            <v>0</v>
          </cell>
          <cell r="CL511">
            <v>0</v>
          </cell>
          <cell r="CM511">
            <v>6585.501659706606</v>
          </cell>
          <cell r="CN511">
            <v>28.299600000000002</v>
          </cell>
          <cell r="CO511">
            <v>29.01</v>
          </cell>
          <cell r="CX511">
            <v>0</v>
          </cell>
          <cell r="CY511">
            <v>0</v>
          </cell>
          <cell r="DB511">
            <v>21.02</v>
          </cell>
          <cell r="DC511">
            <v>21.02</v>
          </cell>
          <cell r="DJ511" t="str">
            <v>НКРКП</v>
          </cell>
          <cell r="DL511">
            <v>40816</v>
          </cell>
          <cell r="DM511">
            <v>115</v>
          </cell>
          <cell r="DT511">
            <v>816.06</v>
          </cell>
        </row>
        <row r="512">
          <cell r="W512">
            <v>508.46</v>
          </cell>
          <cell r="AF512">
            <v>40014</v>
          </cell>
          <cell r="AG512">
            <v>517</v>
          </cell>
          <cell r="AH512">
            <v>470.8</v>
          </cell>
          <cell r="AM512">
            <v>9030</v>
          </cell>
          <cell r="AO512">
            <v>4591393.8</v>
          </cell>
          <cell r="AQ512">
            <v>4251324</v>
          </cell>
          <cell r="AU512">
            <v>0</v>
          </cell>
          <cell r="AW512">
            <v>293698.87902345002</v>
          </cell>
          <cell r="AY512">
            <v>3688039.7592500001</v>
          </cell>
          <cell r="AZ512">
            <v>408.42079282945735</v>
          </cell>
          <cell r="BA512">
            <v>0</v>
          </cell>
          <cell r="BB512">
            <v>0</v>
          </cell>
          <cell r="BC512">
            <v>151704</v>
          </cell>
          <cell r="BD512">
            <v>16.8</v>
          </cell>
          <cell r="BG512">
            <v>0</v>
          </cell>
          <cell r="BH512">
            <v>0</v>
          </cell>
          <cell r="BI512">
            <v>0</v>
          </cell>
          <cell r="BJ512">
            <v>0</v>
          </cell>
          <cell r="BK512">
            <v>0</v>
          </cell>
          <cell r="BL512">
            <v>0</v>
          </cell>
          <cell r="BM512">
            <v>85041.4</v>
          </cell>
          <cell r="BN512">
            <v>9.4176522702104091</v>
          </cell>
          <cell r="BO512">
            <v>0</v>
          </cell>
          <cell r="BP512">
            <v>0</v>
          </cell>
          <cell r="BY512">
            <v>1867</v>
          </cell>
          <cell r="CF512">
            <v>1721.5730000000001</v>
          </cell>
          <cell r="CG512">
            <v>2142.25</v>
          </cell>
          <cell r="CJ512">
            <v>0</v>
          </cell>
          <cell r="CK512">
            <v>0</v>
          </cell>
          <cell r="CL512">
            <v>0</v>
          </cell>
          <cell r="CM512">
            <v>10378.198950637112</v>
          </cell>
          <cell r="CN512">
            <v>28.299600000000002</v>
          </cell>
          <cell r="CO512">
            <v>29.01</v>
          </cell>
          <cell r="CX512">
            <v>0</v>
          </cell>
          <cell r="CY512">
            <v>0</v>
          </cell>
          <cell r="DB512">
            <v>21.02</v>
          </cell>
          <cell r="DC512">
            <v>21.02</v>
          </cell>
          <cell r="DJ512" t="str">
            <v>НКРКП</v>
          </cell>
          <cell r="DL512">
            <v>40816</v>
          </cell>
          <cell r="DM512">
            <v>115</v>
          </cell>
          <cell r="DT512">
            <v>816.06</v>
          </cell>
        </row>
        <row r="513">
          <cell r="W513">
            <v>343.3</v>
          </cell>
          <cell r="AF513">
            <v>40014</v>
          </cell>
          <cell r="AG513">
            <v>519</v>
          </cell>
          <cell r="AH513">
            <v>317.86968057332643</v>
          </cell>
          <cell r="AM513">
            <v>70191.070000000007</v>
          </cell>
          <cell r="AO513">
            <v>24096594.331000004</v>
          </cell>
          <cell r="AQ513">
            <v>22311613</v>
          </cell>
          <cell r="AU513">
            <v>0</v>
          </cell>
          <cell r="AW513">
            <v>7698556.6898470102</v>
          </cell>
          <cell r="AY513">
            <v>10740334.440000001</v>
          </cell>
          <cell r="AZ513">
            <v>153.01568190939389</v>
          </cell>
          <cell r="BA513">
            <v>0</v>
          </cell>
          <cell r="BB513">
            <v>0</v>
          </cell>
          <cell r="BC513">
            <v>2700248</v>
          </cell>
          <cell r="BD513">
            <v>38.469964911490877</v>
          </cell>
          <cell r="BG513">
            <v>0</v>
          </cell>
          <cell r="BH513">
            <v>0</v>
          </cell>
          <cell r="BI513">
            <v>0</v>
          </cell>
          <cell r="BJ513">
            <v>0</v>
          </cell>
          <cell r="BK513">
            <v>0</v>
          </cell>
          <cell r="BL513">
            <v>0</v>
          </cell>
          <cell r="BM513">
            <v>811300</v>
          </cell>
          <cell r="BN513">
            <v>11.558450384073073</v>
          </cell>
          <cell r="BO513">
            <v>0</v>
          </cell>
          <cell r="BP513">
            <v>0</v>
          </cell>
          <cell r="BY513">
            <v>1867</v>
          </cell>
          <cell r="CF513">
            <v>14767</v>
          </cell>
          <cell r="CG513">
            <v>727.32</v>
          </cell>
          <cell r="CJ513">
            <v>0</v>
          </cell>
          <cell r="CK513">
            <v>0</v>
          </cell>
          <cell r="CL513">
            <v>0</v>
          </cell>
          <cell r="CM513">
            <v>103475.22432590066</v>
          </cell>
          <cell r="CN513">
            <v>74.400000000000006</v>
          </cell>
          <cell r="CO513">
            <v>74.400000000000006</v>
          </cell>
          <cell r="CX513">
            <v>0</v>
          </cell>
          <cell r="CY513">
            <v>0</v>
          </cell>
          <cell r="DB513">
            <v>73.760000000000005</v>
          </cell>
          <cell r="DC513">
            <v>73.760000000000005</v>
          </cell>
          <cell r="DJ513" t="str">
            <v>НКРЕ</v>
          </cell>
          <cell r="DL513">
            <v>40526</v>
          </cell>
          <cell r="DM513">
            <v>1722</v>
          </cell>
          <cell r="DO513" t="str">
            <v>на теплову енергію</v>
          </cell>
          <cell r="DT513">
            <v>377.63</v>
          </cell>
        </row>
        <row r="514">
          <cell r="W514">
            <v>669.7</v>
          </cell>
          <cell r="AF514">
            <v>40014</v>
          </cell>
          <cell r="AG514">
            <v>519</v>
          </cell>
          <cell r="AH514">
            <v>620.08949267993023</v>
          </cell>
          <cell r="AM514">
            <v>12144.01</v>
          </cell>
          <cell r="AO514">
            <v>8132843.4970000004</v>
          </cell>
          <cell r="AQ514">
            <v>7530373</v>
          </cell>
          <cell r="AU514">
            <v>0</v>
          </cell>
          <cell r="AW514">
            <v>1331955.2712100139</v>
          </cell>
          <cell r="AY514">
            <v>5528333.1949999994</v>
          </cell>
          <cell r="AZ514">
            <v>455.23127821864438</v>
          </cell>
          <cell r="BA514">
            <v>0</v>
          </cell>
          <cell r="BB514">
            <v>0</v>
          </cell>
          <cell r="BC514">
            <v>467180</v>
          </cell>
          <cell r="BD514">
            <v>38.469994672270523</v>
          </cell>
          <cell r="BG514">
            <v>0</v>
          </cell>
          <cell r="BH514">
            <v>0</v>
          </cell>
          <cell r="BI514">
            <v>0</v>
          </cell>
          <cell r="BJ514">
            <v>0</v>
          </cell>
          <cell r="BK514">
            <v>0</v>
          </cell>
          <cell r="BL514">
            <v>0</v>
          </cell>
          <cell r="BM514">
            <v>140366</v>
          </cell>
          <cell r="BN514">
            <v>11.55845556780668</v>
          </cell>
          <cell r="BO514">
            <v>0</v>
          </cell>
          <cell r="BP514">
            <v>0</v>
          </cell>
          <cell r="BY514">
            <v>1867</v>
          </cell>
          <cell r="CF514">
            <v>2580.62</v>
          </cell>
          <cell r="CG514">
            <v>2142.25</v>
          </cell>
          <cell r="CJ514">
            <v>0</v>
          </cell>
          <cell r="CK514">
            <v>0</v>
          </cell>
          <cell r="CL514">
            <v>0</v>
          </cell>
          <cell r="CM514">
            <v>17902.62461303782</v>
          </cell>
          <cell r="CN514">
            <v>74.400000000000006</v>
          </cell>
          <cell r="CO514">
            <v>100.65</v>
          </cell>
          <cell r="CX514">
            <v>0</v>
          </cell>
          <cell r="CY514">
            <v>0</v>
          </cell>
          <cell r="DB514">
            <v>73.760000000000005</v>
          </cell>
          <cell r="DC514">
            <v>73.760000000000005</v>
          </cell>
          <cell r="DJ514" t="str">
            <v>НКРКП</v>
          </cell>
          <cell r="DL514">
            <v>40816</v>
          </cell>
          <cell r="DM514">
            <v>115</v>
          </cell>
          <cell r="DT514">
            <v>999.9</v>
          </cell>
        </row>
        <row r="515">
          <cell r="W515">
            <v>669.7</v>
          </cell>
          <cell r="AF515">
            <v>40014</v>
          </cell>
          <cell r="AG515">
            <v>519</v>
          </cell>
          <cell r="AH515">
            <v>620.09142857142854</v>
          </cell>
          <cell r="AM515">
            <v>350</v>
          </cell>
          <cell r="AO515">
            <v>234395.00000000003</v>
          </cell>
          <cell r="AQ515">
            <v>217032</v>
          </cell>
          <cell r="AU515">
            <v>0</v>
          </cell>
          <cell r="AW515">
            <v>38388.038942976367</v>
          </cell>
          <cell r="AY515">
            <v>159329.84375</v>
          </cell>
          <cell r="AZ515">
            <v>455.22812499999998</v>
          </cell>
          <cell r="BA515">
            <v>0</v>
          </cell>
          <cell r="BB515">
            <v>0</v>
          </cell>
          <cell r="BC515">
            <v>13465</v>
          </cell>
          <cell r="BD515">
            <v>38.471428571428568</v>
          </cell>
          <cell r="BG515">
            <v>0</v>
          </cell>
          <cell r="BH515">
            <v>0</v>
          </cell>
          <cell r="BI515">
            <v>0</v>
          </cell>
          <cell r="BJ515">
            <v>0</v>
          </cell>
          <cell r="BK515">
            <v>0</v>
          </cell>
          <cell r="BL515">
            <v>0</v>
          </cell>
          <cell r="BM515">
            <v>4045</v>
          </cell>
          <cell r="BN515">
            <v>11.557142857142857</v>
          </cell>
          <cell r="BO515">
            <v>0</v>
          </cell>
          <cell r="BP515">
            <v>0</v>
          </cell>
          <cell r="BY515">
            <v>1867</v>
          </cell>
          <cell r="CF515">
            <v>74.375</v>
          </cell>
          <cell r="CG515">
            <v>2142.25</v>
          </cell>
          <cell r="CJ515">
            <v>0</v>
          </cell>
          <cell r="CK515">
            <v>0</v>
          </cell>
          <cell r="CL515">
            <v>0</v>
          </cell>
          <cell r="CM515">
            <v>515.9682653625855</v>
          </cell>
          <cell r="CN515">
            <v>74.400000000000006</v>
          </cell>
          <cell r="CO515">
            <v>100.65</v>
          </cell>
          <cell r="CX515">
            <v>0</v>
          </cell>
          <cell r="CY515">
            <v>0</v>
          </cell>
          <cell r="DB515">
            <v>73.760000000000005</v>
          </cell>
          <cell r="DC515">
            <v>73.760000000000005</v>
          </cell>
          <cell r="DJ515" t="str">
            <v>НКРКП</v>
          </cell>
          <cell r="DL515">
            <v>40816</v>
          </cell>
          <cell r="DM515">
            <v>115</v>
          </cell>
          <cell r="DT515">
            <v>1038.01</v>
          </cell>
        </row>
        <row r="516">
          <cell r="W516">
            <v>293.10000000000002</v>
          </cell>
          <cell r="AF516">
            <v>40014</v>
          </cell>
          <cell r="AG516">
            <v>518</v>
          </cell>
          <cell r="AH516">
            <v>290.05999349223134</v>
          </cell>
          <cell r="AM516">
            <v>49172</v>
          </cell>
          <cell r="AO516">
            <v>14412313.200000001</v>
          </cell>
          <cell r="AQ516">
            <v>14262830</v>
          </cell>
          <cell r="AU516">
            <v>0</v>
          </cell>
          <cell r="AW516">
            <v>6353022.3999924501</v>
          </cell>
          <cell r="AY516">
            <v>5471628.3600000003</v>
          </cell>
          <cell r="AZ516">
            <v>111.27528593508501</v>
          </cell>
          <cell r="BA516">
            <v>0</v>
          </cell>
          <cell r="BB516">
            <v>0</v>
          </cell>
          <cell r="BC516">
            <v>1558752</v>
          </cell>
          <cell r="BD516">
            <v>31.699991865289189</v>
          </cell>
          <cell r="BG516">
            <v>0</v>
          </cell>
          <cell r="BH516">
            <v>0</v>
          </cell>
          <cell r="BI516">
            <v>0</v>
          </cell>
          <cell r="BJ516">
            <v>0</v>
          </cell>
          <cell r="BK516">
            <v>0</v>
          </cell>
          <cell r="BL516">
            <v>0</v>
          </cell>
          <cell r="BM516">
            <v>609646</v>
          </cell>
          <cell r="BN516">
            <v>12.398234767754007</v>
          </cell>
          <cell r="BO516">
            <v>0</v>
          </cell>
          <cell r="BP516">
            <v>0</v>
          </cell>
          <cell r="BY516">
            <v>1867</v>
          </cell>
          <cell r="CF516">
            <v>7523</v>
          </cell>
          <cell r="CG516">
            <v>727.32</v>
          </cell>
          <cell r="CJ516">
            <v>0</v>
          </cell>
          <cell r="CK516">
            <v>0</v>
          </cell>
          <cell r="CL516">
            <v>0</v>
          </cell>
          <cell r="CM516">
            <v>55973.765638700002</v>
          </cell>
          <cell r="CN516">
            <v>113.5</v>
          </cell>
          <cell r="CO516">
            <v>113.5</v>
          </cell>
          <cell r="CX516">
            <v>0</v>
          </cell>
          <cell r="CY516">
            <v>0</v>
          </cell>
          <cell r="DB516">
            <v>47.4</v>
          </cell>
          <cell r="DC516">
            <v>47.4</v>
          </cell>
          <cell r="DJ516" t="str">
            <v>НКРЕ</v>
          </cell>
          <cell r="DL516">
            <v>40526</v>
          </cell>
          <cell r="DM516">
            <v>1722</v>
          </cell>
          <cell r="DO516" t="str">
            <v>на теплову енергію</v>
          </cell>
          <cell r="DT516">
            <v>322.41000000000003</v>
          </cell>
        </row>
        <row r="517">
          <cell r="W517">
            <v>666.67</v>
          </cell>
          <cell r="AF517">
            <v>40014</v>
          </cell>
          <cell r="AG517">
            <v>518</v>
          </cell>
          <cell r="AH517">
            <v>507.14004720692367</v>
          </cell>
          <cell r="AM517">
            <v>8897</v>
          </cell>
          <cell r="AO517">
            <v>5931362.9899999993</v>
          </cell>
          <cell r="AQ517">
            <v>4512025</v>
          </cell>
          <cell r="AU517">
            <v>0</v>
          </cell>
          <cell r="AW517">
            <v>1149492.3999986001</v>
          </cell>
          <cell r="AY517">
            <v>2921329.9499988724</v>
          </cell>
          <cell r="AZ517">
            <v>328.34999999987326</v>
          </cell>
          <cell r="BA517">
            <v>0</v>
          </cell>
          <cell r="BB517">
            <v>0</v>
          </cell>
          <cell r="BC517">
            <v>282035</v>
          </cell>
          <cell r="BD517">
            <v>31.700011239743734</v>
          </cell>
          <cell r="BG517">
            <v>0</v>
          </cell>
          <cell r="BH517">
            <v>0</v>
          </cell>
          <cell r="BI517">
            <v>0</v>
          </cell>
          <cell r="BJ517">
            <v>0</v>
          </cell>
          <cell r="BK517">
            <v>0</v>
          </cell>
          <cell r="BL517">
            <v>0</v>
          </cell>
          <cell r="BM517">
            <v>110309</v>
          </cell>
          <cell r="BN517">
            <v>12.39844891536473</v>
          </cell>
          <cell r="BO517">
            <v>0</v>
          </cell>
          <cell r="BP517">
            <v>0</v>
          </cell>
          <cell r="BY517">
            <v>1867</v>
          </cell>
          <cell r="CF517">
            <v>1363.6736842099999</v>
          </cell>
          <cell r="CG517">
            <v>2142.25</v>
          </cell>
          <cell r="CJ517">
            <v>0</v>
          </cell>
          <cell r="CK517">
            <v>0</v>
          </cell>
          <cell r="CL517">
            <v>0</v>
          </cell>
          <cell r="CM517">
            <v>10127.6863436</v>
          </cell>
          <cell r="CN517">
            <v>113.5</v>
          </cell>
          <cell r="CO517">
            <v>138.24</v>
          </cell>
          <cell r="CX517">
            <v>0</v>
          </cell>
          <cell r="CY517">
            <v>0</v>
          </cell>
          <cell r="DB517">
            <v>47.4</v>
          </cell>
          <cell r="DC517">
            <v>47.4</v>
          </cell>
          <cell r="DJ517" t="str">
            <v>НКРКП</v>
          </cell>
          <cell r="DL517">
            <v>40816</v>
          </cell>
          <cell r="DM517">
            <v>115</v>
          </cell>
          <cell r="DT517">
            <v>895.48</v>
          </cell>
        </row>
        <row r="518">
          <cell r="W518">
            <v>547.71</v>
          </cell>
          <cell r="AF518">
            <v>40014</v>
          </cell>
          <cell r="AG518">
            <v>518</v>
          </cell>
          <cell r="AH518">
            <v>507.14010624169987</v>
          </cell>
          <cell r="AM518">
            <v>1506</v>
          </cell>
          <cell r="AO518">
            <v>824851.26</v>
          </cell>
          <cell r="AQ518">
            <v>763753</v>
          </cell>
          <cell r="AU518">
            <v>0</v>
          </cell>
          <cell r="AW518">
            <v>194575.19999985499</v>
          </cell>
          <cell r="AY518">
            <v>494495.09999892476</v>
          </cell>
          <cell r="AZ518">
            <v>328.34999999928601</v>
          </cell>
          <cell r="BA518">
            <v>0</v>
          </cell>
          <cell r="BB518">
            <v>0</v>
          </cell>
          <cell r="BC518">
            <v>47740</v>
          </cell>
          <cell r="BD518">
            <v>31.699867197875164</v>
          </cell>
          <cell r="BG518">
            <v>0</v>
          </cell>
          <cell r="BH518">
            <v>0</v>
          </cell>
          <cell r="BI518">
            <v>0</v>
          </cell>
          <cell r="BJ518">
            <v>0</v>
          </cell>
          <cell r="BK518">
            <v>0</v>
          </cell>
          <cell r="BL518">
            <v>0</v>
          </cell>
          <cell r="BM518">
            <v>18672</v>
          </cell>
          <cell r="BN518">
            <v>12.398406374501992</v>
          </cell>
          <cell r="BO518">
            <v>0</v>
          </cell>
          <cell r="BP518">
            <v>0</v>
          </cell>
          <cell r="BY518">
            <v>1867</v>
          </cell>
          <cell r="CF518">
            <v>230.829781771</v>
          </cell>
          <cell r="CG518">
            <v>2142.25</v>
          </cell>
          <cell r="CJ518">
            <v>0</v>
          </cell>
          <cell r="CK518">
            <v>0</v>
          </cell>
          <cell r="CL518">
            <v>0</v>
          </cell>
          <cell r="CM518">
            <v>1714.3189427299999</v>
          </cell>
          <cell r="CN518">
            <v>113.5</v>
          </cell>
          <cell r="CO518">
            <v>138.24</v>
          </cell>
          <cell r="CX518">
            <v>0</v>
          </cell>
          <cell r="CY518">
            <v>0</v>
          </cell>
          <cell r="DB518">
            <v>47.4</v>
          </cell>
          <cell r="DC518">
            <v>47.4</v>
          </cell>
          <cell r="DJ518" t="str">
            <v>НКРКП</v>
          </cell>
          <cell r="DL518">
            <v>40816</v>
          </cell>
          <cell r="DM518">
            <v>115</v>
          </cell>
          <cell r="DT518">
            <v>819.25</v>
          </cell>
        </row>
        <row r="519">
          <cell r="W519">
            <v>211.69512171113155</v>
          </cell>
          <cell r="AF519">
            <v>39643</v>
          </cell>
          <cell r="AG519">
            <v>385</v>
          </cell>
          <cell r="AH519">
            <v>236.40553127874884</v>
          </cell>
          <cell r="AM519">
            <v>104352</v>
          </cell>
          <cell r="AO519">
            <v>22090809.340799998</v>
          </cell>
          <cell r="AQ519">
            <v>24669390</v>
          </cell>
          <cell r="AU519">
            <v>0</v>
          </cell>
          <cell r="AW519">
            <v>0</v>
          </cell>
          <cell r="AY519">
            <v>12056309.999999998</v>
          </cell>
          <cell r="AZ519">
            <v>115.53501609935601</v>
          </cell>
          <cell r="BA519">
            <v>0</v>
          </cell>
          <cell r="BB519">
            <v>0</v>
          </cell>
          <cell r="BC519">
            <v>0</v>
          </cell>
          <cell r="BD519">
            <v>0</v>
          </cell>
          <cell r="BG519">
            <v>0</v>
          </cell>
          <cell r="BH519">
            <v>0</v>
          </cell>
          <cell r="BI519">
            <v>1475011</v>
          </cell>
          <cell r="BJ519">
            <v>14.13495668506593</v>
          </cell>
          <cell r="BK519">
            <v>0</v>
          </cell>
          <cell r="BL519">
            <v>0</v>
          </cell>
          <cell r="BM519">
            <v>8851138</v>
          </cell>
          <cell r="BN519">
            <v>84.820013032812014</v>
          </cell>
          <cell r="BO519">
            <v>0</v>
          </cell>
          <cell r="BP519">
            <v>0</v>
          </cell>
          <cell r="BY519">
            <v>2104.9699999999998</v>
          </cell>
          <cell r="CF519">
            <v>16720.792414258904</v>
          </cell>
          <cell r="CG519">
            <v>721.03700000000003</v>
          </cell>
          <cell r="CJ519">
            <v>0</v>
          </cell>
          <cell r="CK519">
            <v>0</v>
          </cell>
          <cell r="CL519">
            <v>0</v>
          </cell>
          <cell r="CM519">
            <v>0</v>
          </cell>
          <cell r="CN519">
            <v>0</v>
          </cell>
          <cell r="CO519">
            <v>0</v>
          </cell>
          <cell r="CX519">
            <v>0</v>
          </cell>
          <cell r="CY519">
            <v>0</v>
          </cell>
          <cell r="DB519">
            <v>0</v>
          </cell>
          <cell r="DC519">
            <v>0</v>
          </cell>
          <cell r="DJ519" t="str">
            <v>НКРЕ</v>
          </cell>
          <cell r="DL519">
            <v>40526</v>
          </cell>
          <cell r="DM519">
            <v>1806</v>
          </cell>
          <cell r="DO519" t="str">
            <v>тариф на теплову енергію</v>
          </cell>
          <cell r="DT519">
            <v>267.85200009199627</v>
          </cell>
        </row>
        <row r="520">
          <cell r="W520">
            <v>356.9</v>
          </cell>
          <cell r="AF520">
            <v>39643</v>
          </cell>
          <cell r="AG520">
            <v>387</v>
          </cell>
          <cell r="AH520">
            <v>324.9331960540178</v>
          </cell>
          <cell r="AM520">
            <v>20882</v>
          </cell>
          <cell r="AO520">
            <v>7452785.7999999998</v>
          </cell>
          <cell r="AQ520">
            <v>6785255</v>
          </cell>
          <cell r="AU520">
            <v>0</v>
          </cell>
          <cell r="AW520">
            <v>0</v>
          </cell>
          <cell r="AY520">
            <v>4119436.0000000005</v>
          </cell>
          <cell r="AZ520">
            <v>197.27210037352745</v>
          </cell>
          <cell r="BA520">
            <v>0</v>
          </cell>
          <cell r="BB520">
            <v>0</v>
          </cell>
          <cell r="BC520">
            <v>0</v>
          </cell>
          <cell r="BD520">
            <v>0</v>
          </cell>
          <cell r="BG520">
            <v>0</v>
          </cell>
          <cell r="BH520">
            <v>0</v>
          </cell>
          <cell r="BI520">
            <v>278540</v>
          </cell>
          <cell r="BJ520">
            <v>13.338760655109663</v>
          </cell>
          <cell r="BK520">
            <v>0</v>
          </cell>
          <cell r="BL520">
            <v>0</v>
          </cell>
          <cell r="BM520">
            <v>1940168</v>
          </cell>
          <cell r="BN520">
            <v>92.911023848290398</v>
          </cell>
          <cell r="BO520">
            <v>0</v>
          </cell>
          <cell r="BP520">
            <v>0</v>
          </cell>
          <cell r="BY520">
            <v>2104.9699999999998</v>
          </cell>
          <cell r="CF520">
            <v>3319.2348599606798</v>
          </cell>
          <cell r="CG520">
            <v>1241.08</v>
          </cell>
          <cell r="CJ520">
            <v>0</v>
          </cell>
          <cell r="CK520">
            <v>0</v>
          </cell>
          <cell r="CL520">
            <v>0</v>
          </cell>
          <cell r="CM520">
            <v>0</v>
          </cell>
          <cell r="CN520">
            <v>0</v>
          </cell>
          <cell r="CO520">
            <v>0</v>
          </cell>
          <cell r="CX520">
            <v>0</v>
          </cell>
          <cell r="CY520">
            <v>0</v>
          </cell>
          <cell r="DB520">
            <v>0</v>
          </cell>
          <cell r="DC520">
            <v>0</v>
          </cell>
          <cell r="DJ520" t="str">
            <v>НКРКП</v>
          </cell>
          <cell r="DL520">
            <v>40816</v>
          </cell>
          <cell r="DM520">
            <v>152</v>
          </cell>
          <cell r="DT520">
            <v>835.48</v>
          </cell>
        </row>
        <row r="521">
          <cell r="W521">
            <v>415</v>
          </cell>
          <cell r="AF521">
            <v>39643</v>
          </cell>
          <cell r="AG521">
            <v>390</v>
          </cell>
          <cell r="AH521">
            <v>345.8150301464255</v>
          </cell>
          <cell r="AM521">
            <v>9288</v>
          </cell>
          <cell r="AO521">
            <v>3854520</v>
          </cell>
          <cell r="AQ521">
            <v>3211930</v>
          </cell>
          <cell r="AU521">
            <v>0</v>
          </cell>
          <cell r="AW521">
            <v>0</v>
          </cell>
          <cell r="AY521">
            <v>1931662.3600000003</v>
          </cell>
          <cell r="AZ521">
            <v>207.97398363479763</v>
          </cell>
          <cell r="BA521">
            <v>0</v>
          </cell>
          <cell r="BB521">
            <v>0</v>
          </cell>
          <cell r="BC521">
            <v>0</v>
          </cell>
          <cell r="BD521">
            <v>0</v>
          </cell>
          <cell r="BG521">
            <v>0</v>
          </cell>
          <cell r="BH521">
            <v>0</v>
          </cell>
          <cell r="BI521">
            <v>152125</v>
          </cell>
          <cell r="BJ521">
            <v>16.378660637381568</v>
          </cell>
          <cell r="BK521">
            <v>0</v>
          </cell>
          <cell r="BL521">
            <v>0</v>
          </cell>
          <cell r="BM521">
            <v>916827</v>
          </cell>
          <cell r="BN521">
            <v>98.710917312661493</v>
          </cell>
          <cell r="BO521">
            <v>0</v>
          </cell>
          <cell r="BP521">
            <v>0</v>
          </cell>
          <cell r="BY521">
            <v>2104.9699999999998</v>
          </cell>
          <cell r="CF521">
            <v>1498.4</v>
          </cell>
          <cell r="CG521">
            <v>1289.1500000000001</v>
          </cell>
          <cell r="CJ521">
            <v>0</v>
          </cell>
          <cell r="CK521">
            <v>0</v>
          </cell>
          <cell r="CL521">
            <v>0</v>
          </cell>
          <cell r="CM521">
            <v>0</v>
          </cell>
          <cell r="CN521">
            <v>0</v>
          </cell>
          <cell r="CO521">
            <v>0</v>
          </cell>
          <cell r="CX521">
            <v>0</v>
          </cell>
          <cell r="CY521">
            <v>0</v>
          </cell>
          <cell r="DB521">
            <v>0</v>
          </cell>
          <cell r="DC521">
            <v>0</v>
          </cell>
          <cell r="DJ521" t="str">
            <v>НКРКП</v>
          </cell>
          <cell r="DL521">
            <v>40816</v>
          </cell>
          <cell r="DM521">
            <v>152</v>
          </cell>
          <cell r="DT521">
            <v>999.9</v>
          </cell>
        </row>
        <row r="522">
          <cell r="W522">
            <v>341.45</v>
          </cell>
          <cell r="AF522">
            <v>39643</v>
          </cell>
          <cell r="AG522">
            <v>389</v>
          </cell>
          <cell r="AH522">
            <v>313.92443064182197</v>
          </cell>
          <cell r="AM522">
            <v>966</v>
          </cell>
          <cell r="AO522">
            <v>329840.7</v>
          </cell>
          <cell r="AQ522">
            <v>303251</v>
          </cell>
          <cell r="AU522">
            <v>0</v>
          </cell>
          <cell r="AW522">
            <v>0</v>
          </cell>
          <cell r="AY522">
            <v>188783.00000000003</v>
          </cell>
          <cell r="AZ522">
            <v>195.42753623188409</v>
          </cell>
          <cell r="BA522">
            <v>0</v>
          </cell>
          <cell r="BB522">
            <v>0</v>
          </cell>
          <cell r="BC522">
            <v>0</v>
          </cell>
          <cell r="BD522">
            <v>0</v>
          </cell>
          <cell r="BG522">
            <v>0</v>
          </cell>
          <cell r="BH522">
            <v>0</v>
          </cell>
          <cell r="BI522">
            <v>12700</v>
          </cell>
          <cell r="BJ522">
            <v>13.146997929606625</v>
          </cell>
          <cell r="BK522">
            <v>0</v>
          </cell>
          <cell r="BL522">
            <v>0</v>
          </cell>
          <cell r="BM522">
            <v>82749</v>
          </cell>
          <cell r="BN522">
            <v>85.661490683229815</v>
          </cell>
          <cell r="BO522">
            <v>0</v>
          </cell>
          <cell r="BP522">
            <v>0</v>
          </cell>
          <cell r="BY522">
            <v>2104.9699999999998</v>
          </cell>
          <cell r="CF522">
            <v>152.11187030650726</v>
          </cell>
          <cell r="CG522">
            <v>1241.08</v>
          </cell>
          <cell r="CJ522">
            <v>0</v>
          </cell>
          <cell r="CK522">
            <v>0</v>
          </cell>
          <cell r="CL522">
            <v>0</v>
          </cell>
          <cell r="CM522">
            <v>0</v>
          </cell>
          <cell r="CN522">
            <v>0</v>
          </cell>
          <cell r="CO522">
            <v>0</v>
          </cell>
          <cell r="CX522">
            <v>0</v>
          </cell>
          <cell r="CY522">
            <v>0</v>
          </cell>
          <cell r="DB522">
            <v>0</v>
          </cell>
          <cell r="DC522">
            <v>0</v>
          </cell>
          <cell r="DJ522" t="str">
            <v>НКРКП</v>
          </cell>
          <cell r="DL522">
            <v>40816</v>
          </cell>
          <cell r="DM522">
            <v>152</v>
          </cell>
          <cell r="DO522" t="str">
            <v>на виробництво пари</v>
          </cell>
          <cell r="DT522">
            <v>835.48</v>
          </cell>
        </row>
        <row r="523">
          <cell r="W523">
            <v>176.00833333333335</v>
          </cell>
          <cell r="AF523">
            <v>39780</v>
          </cell>
          <cell r="AG523" t="str">
            <v>25/2440-221</v>
          </cell>
          <cell r="AH523">
            <v>168.72816046095642</v>
          </cell>
          <cell r="AM523">
            <v>23072.03</v>
          </cell>
          <cell r="AO523">
            <v>4060869.5469166669</v>
          </cell>
          <cell r="AQ523">
            <v>3892901.18</v>
          </cell>
          <cell r="AU523">
            <v>0</v>
          </cell>
          <cell r="AW523">
            <v>0</v>
          </cell>
          <cell r="AY523">
            <v>2434553.4900000002</v>
          </cell>
          <cell r="AZ523">
            <v>105.51969159194056</v>
          </cell>
          <cell r="BA523">
            <v>0</v>
          </cell>
          <cell r="BB523">
            <v>0</v>
          </cell>
          <cell r="BC523">
            <v>0</v>
          </cell>
          <cell r="BD523">
            <v>0</v>
          </cell>
          <cell r="BG523">
            <v>226735</v>
          </cell>
          <cell r="BH523">
            <v>9.8272670415217043</v>
          </cell>
          <cell r="BI523">
            <v>219654</v>
          </cell>
          <cell r="BJ523">
            <v>9.5203586333755634</v>
          </cell>
          <cell r="BK523">
            <v>0</v>
          </cell>
          <cell r="BL523">
            <v>0</v>
          </cell>
          <cell r="BM523">
            <v>812007.30176373699</v>
          </cell>
          <cell r="BN523">
            <v>35.194445472016852</v>
          </cell>
          <cell r="BO523">
            <v>0</v>
          </cell>
          <cell r="BP523">
            <v>0</v>
          </cell>
          <cell r="BY523">
            <v>1171.81</v>
          </cell>
          <cell r="CF523">
            <v>3347.2934746741462</v>
          </cell>
          <cell r="CG523">
            <v>727.32</v>
          </cell>
          <cell r="CJ523">
            <v>0</v>
          </cell>
          <cell r="CK523">
            <v>0</v>
          </cell>
          <cell r="CL523">
            <v>0</v>
          </cell>
          <cell r="CM523">
            <v>0</v>
          </cell>
          <cell r="CN523">
            <v>0</v>
          </cell>
          <cell r="CO523">
            <v>0</v>
          </cell>
          <cell r="CX523">
            <v>0</v>
          </cell>
          <cell r="CY523">
            <v>0</v>
          </cell>
          <cell r="DB523">
            <v>0</v>
          </cell>
          <cell r="DC523">
            <v>0</v>
          </cell>
          <cell r="DJ523" t="str">
            <v>МОС</v>
          </cell>
          <cell r="DL523">
            <v>40525</v>
          </cell>
          <cell r="DM523" t="str">
            <v>№ 263</v>
          </cell>
          <cell r="DO523" t="str">
            <v>на послугу з теплопостачання</v>
          </cell>
          <cell r="DT523">
            <v>321.62</v>
          </cell>
        </row>
        <row r="524">
          <cell r="W524">
            <v>417.00833333333338</v>
          </cell>
          <cell r="AF524">
            <v>40000</v>
          </cell>
          <cell r="AG524" t="str">
            <v>25/1190-78</v>
          </cell>
          <cell r="AH524">
            <v>407.81998034267139</v>
          </cell>
          <cell r="AM524">
            <v>5931.63</v>
          </cell>
          <cell r="AO524">
            <v>2473539.1402500002</v>
          </cell>
          <cell r="AQ524">
            <v>2419037.23</v>
          </cell>
          <cell r="AU524">
            <v>0</v>
          </cell>
          <cell r="AW524">
            <v>0</v>
          </cell>
          <cell r="AY524">
            <v>1882065.17</v>
          </cell>
          <cell r="AZ524">
            <v>317.29308301428102</v>
          </cell>
          <cell r="BA524">
            <v>0</v>
          </cell>
          <cell r="BB524">
            <v>0</v>
          </cell>
          <cell r="BC524">
            <v>0</v>
          </cell>
          <cell r="BD524">
            <v>0</v>
          </cell>
          <cell r="BG524">
            <v>69628</v>
          </cell>
          <cell r="BH524">
            <v>11.738426031293253</v>
          </cell>
          <cell r="BI524">
            <v>67397</v>
          </cell>
          <cell r="BJ524">
            <v>11.362306819542015</v>
          </cell>
          <cell r="BK524">
            <v>0</v>
          </cell>
          <cell r="BL524">
            <v>0</v>
          </cell>
          <cell r="BM524">
            <v>299728.22518761078</v>
          </cell>
          <cell r="BN524">
            <v>50.530499236737754</v>
          </cell>
          <cell r="BO524">
            <v>0</v>
          </cell>
          <cell r="BP524">
            <v>0</v>
          </cell>
          <cell r="BY524">
            <v>1496.89</v>
          </cell>
          <cell r="CF524">
            <v>862.28050635463148</v>
          </cell>
          <cell r="CG524">
            <v>2182.66</v>
          </cell>
          <cell r="CJ524">
            <v>0</v>
          </cell>
          <cell r="CK524">
            <v>0</v>
          </cell>
          <cell r="CL524">
            <v>0</v>
          </cell>
          <cell r="CM524">
            <v>0</v>
          </cell>
          <cell r="CN524">
            <v>0</v>
          </cell>
          <cell r="CO524">
            <v>0</v>
          </cell>
          <cell r="CX524">
            <v>0</v>
          </cell>
          <cell r="CY524">
            <v>0</v>
          </cell>
          <cell r="DB524">
            <v>0</v>
          </cell>
          <cell r="DC524">
            <v>0</v>
          </cell>
          <cell r="DJ524" t="str">
            <v>НКРКП</v>
          </cell>
          <cell r="DL524">
            <v>40942</v>
          </cell>
          <cell r="DM524" t="str">
            <v>№ 40</v>
          </cell>
          <cell r="DT524">
            <v>670.93</v>
          </cell>
        </row>
        <row r="525">
          <cell r="W525">
            <v>419.04166666666669</v>
          </cell>
          <cell r="AF525">
            <v>40000</v>
          </cell>
          <cell r="AG525" t="str">
            <v>25/1191-79</v>
          </cell>
          <cell r="AH525">
            <v>409.84873458681494</v>
          </cell>
          <cell r="AM525">
            <v>1746.07</v>
          </cell>
          <cell r="AO525">
            <v>731676.08291666664</v>
          </cell>
          <cell r="AQ525">
            <v>715624.58</v>
          </cell>
          <cell r="AU525">
            <v>0</v>
          </cell>
          <cell r="AW525">
            <v>0</v>
          </cell>
          <cell r="AY525">
            <v>553488.84</v>
          </cell>
          <cell r="AZ525">
            <v>316.99120882897017</v>
          </cell>
          <cell r="BA525">
            <v>0</v>
          </cell>
          <cell r="BB525">
            <v>0</v>
          </cell>
          <cell r="BC525">
            <v>0</v>
          </cell>
          <cell r="BD525">
            <v>0</v>
          </cell>
          <cell r="BG525">
            <v>20693</v>
          </cell>
          <cell r="BH525">
            <v>11.851185805838254</v>
          </cell>
          <cell r="BI525">
            <v>20047</v>
          </cell>
          <cell r="BJ525">
            <v>11.481212093444135</v>
          </cell>
          <cell r="BK525">
            <v>0</v>
          </cell>
          <cell r="BL525">
            <v>0</v>
          </cell>
          <cell r="BM525">
            <v>88229.788802290699</v>
          </cell>
          <cell r="BN525">
            <v>50.530499236737761</v>
          </cell>
          <cell r="BO525">
            <v>0</v>
          </cell>
          <cell r="BP525">
            <v>0</v>
          </cell>
          <cell r="BY525">
            <v>1496.89</v>
          </cell>
          <cell r="CF525">
            <v>253.58454363024933</v>
          </cell>
          <cell r="CG525">
            <v>2182.66</v>
          </cell>
          <cell r="CJ525">
            <v>0</v>
          </cell>
          <cell r="CK525">
            <v>0</v>
          </cell>
          <cell r="CL525">
            <v>0</v>
          </cell>
          <cell r="CM525">
            <v>0</v>
          </cell>
          <cell r="CN525">
            <v>0</v>
          </cell>
          <cell r="CO525">
            <v>0</v>
          </cell>
          <cell r="CX525">
            <v>0</v>
          </cell>
          <cell r="CY525">
            <v>0</v>
          </cell>
          <cell r="DB525">
            <v>0</v>
          </cell>
          <cell r="DC525">
            <v>0</v>
          </cell>
          <cell r="DJ525" t="str">
            <v>НКРКП</v>
          </cell>
          <cell r="DL525">
            <v>40942</v>
          </cell>
          <cell r="DM525" t="str">
            <v>№ 40</v>
          </cell>
          <cell r="DT525">
            <v>672.72</v>
          </cell>
        </row>
        <row r="526">
          <cell r="W526">
            <v>231.15</v>
          </cell>
          <cell r="AF526">
            <v>39741</v>
          </cell>
          <cell r="AG526" t="str">
            <v>№98</v>
          </cell>
          <cell r="AH526">
            <v>220.46995994659545</v>
          </cell>
          <cell r="AM526">
            <v>7490</v>
          </cell>
          <cell r="AO526">
            <v>1731313.5</v>
          </cell>
          <cell r="AQ526">
            <v>1651320</v>
          </cell>
          <cell r="AU526">
            <v>0</v>
          </cell>
          <cell r="AW526">
            <v>0</v>
          </cell>
          <cell r="AY526">
            <v>825526</v>
          </cell>
          <cell r="AZ526">
            <v>110.21708945260347</v>
          </cell>
          <cell r="BA526">
            <v>0</v>
          </cell>
          <cell r="BB526">
            <v>0</v>
          </cell>
          <cell r="BC526">
            <v>0</v>
          </cell>
          <cell r="BD526">
            <v>0</v>
          </cell>
          <cell r="BG526">
            <v>0</v>
          </cell>
          <cell r="BH526">
            <v>0</v>
          </cell>
          <cell r="BI526">
            <v>92452</v>
          </cell>
          <cell r="BJ526">
            <v>12.343391188251001</v>
          </cell>
          <cell r="BK526">
            <v>0</v>
          </cell>
          <cell r="BL526">
            <v>0</v>
          </cell>
          <cell r="BM526">
            <v>139109</v>
          </cell>
          <cell r="BN526">
            <v>18.572630173564754</v>
          </cell>
          <cell r="BO526">
            <v>0</v>
          </cell>
          <cell r="BP526">
            <v>0</v>
          </cell>
          <cell r="BY526">
            <v>0</v>
          </cell>
          <cell r="CF526">
            <v>1135.0307156724175</v>
          </cell>
          <cell r="CG526">
            <v>727.31600000000003</v>
          </cell>
          <cell r="CJ526">
            <v>0</v>
          </cell>
          <cell r="CK526">
            <v>0</v>
          </cell>
          <cell r="CL526">
            <v>0</v>
          </cell>
          <cell r="CM526">
            <v>0</v>
          </cell>
          <cell r="CN526">
            <v>0</v>
          </cell>
          <cell r="CO526">
            <v>0</v>
          </cell>
          <cell r="CX526">
            <v>0</v>
          </cell>
          <cell r="CY526">
            <v>0</v>
          </cell>
          <cell r="DB526">
            <v>0</v>
          </cell>
          <cell r="DC526">
            <v>0</v>
          </cell>
          <cell r="DJ526" t="str">
            <v>МОС</v>
          </cell>
          <cell r="DL526">
            <v>40541</v>
          </cell>
          <cell r="DM526" t="str">
            <v>№743</v>
          </cell>
          <cell r="DO526" t="str">
            <v>тариф на теплову енергію</v>
          </cell>
          <cell r="DT526">
            <v>261.9666666666667</v>
          </cell>
        </row>
        <row r="527">
          <cell r="W527">
            <v>479.99166666666667</v>
          </cell>
          <cell r="AF527">
            <v>39975</v>
          </cell>
          <cell r="AG527" t="str">
            <v>№40</v>
          </cell>
          <cell r="AH527">
            <v>436.09730632816877</v>
          </cell>
          <cell r="AM527">
            <v>5357</v>
          </cell>
          <cell r="AO527">
            <v>2571315.3583333334</v>
          </cell>
          <cell r="AQ527">
            <v>2336173.27</v>
          </cell>
          <cell r="AU527">
            <v>0</v>
          </cell>
          <cell r="AW527">
            <v>0</v>
          </cell>
          <cell r="AY527">
            <v>1842058.02</v>
          </cell>
          <cell r="AZ527">
            <v>343.86</v>
          </cell>
          <cell r="BA527">
            <v>0</v>
          </cell>
          <cell r="BB527">
            <v>0</v>
          </cell>
          <cell r="BC527">
            <v>0</v>
          </cell>
          <cell r="BD527">
            <v>0</v>
          </cell>
          <cell r="BG527">
            <v>0</v>
          </cell>
          <cell r="BH527">
            <v>0</v>
          </cell>
          <cell r="BI527">
            <v>72212.36</v>
          </cell>
          <cell r="BJ527">
            <v>13.48</v>
          </cell>
          <cell r="BK527">
            <v>0</v>
          </cell>
          <cell r="BL527">
            <v>0</v>
          </cell>
          <cell r="BM527">
            <v>99501</v>
          </cell>
          <cell r="BN527">
            <v>18.574015307074855</v>
          </cell>
          <cell r="BO527">
            <v>0</v>
          </cell>
          <cell r="BP527">
            <v>0</v>
          </cell>
          <cell r="BY527">
            <v>0</v>
          </cell>
          <cell r="CF527">
            <v>843.95161252142839</v>
          </cell>
          <cell r="CG527">
            <v>2182.6583333333333</v>
          </cell>
          <cell r="CJ527">
            <v>0</v>
          </cell>
          <cell r="CK527">
            <v>0</v>
          </cell>
          <cell r="CL527">
            <v>0</v>
          </cell>
          <cell r="CM527">
            <v>0</v>
          </cell>
          <cell r="CN527">
            <v>0</v>
          </cell>
          <cell r="CO527">
            <v>0</v>
          </cell>
          <cell r="CX527">
            <v>0</v>
          </cell>
          <cell r="CY527">
            <v>0</v>
          </cell>
          <cell r="DB527">
            <v>0</v>
          </cell>
          <cell r="DC527">
            <v>0</v>
          </cell>
          <cell r="DJ527" t="str">
            <v>МОС</v>
          </cell>
          <cell r="DL527">
            <v>40897</v>
          </cell>
          <cell r="DM527" t="str">
            <v>№562</v>
          </cell>
          <cell r="DT527">
            <v>765.40833333333342</v>
          </cell>
        </row>
        <row r="528">
          <cell r="W528">
            <v>476.22500000000002</v>
          </cell>
          <cell r="AF528">
            <v>39861</v>
          </cell>
          <cell r="AG528" t="str">
            <v>№19</v>
          </cell>
          <cell r="AH528">
            <v>437.62782086528722</v>
          </cell>
          <cell r="AM528">
            <v>69.11</v>
          </cell>
          <cell r="AO528">
            <v>32911.909749999999</v>
          </cell>
          <cell r="AQ528">
            <v>30244.458699999999</v>
          </cell>
          <cell r="AU528">
            <v>0</v>
          </cell>
          <cell r="AW528">
            <v>0</v>
          </cell>
          <cell r="AY528">
            <v>22800.771199999999</v>
          </cell>
          <cell r="AZ528">
            <v>329.92</v>
          </cell>
          <cell r="BA528">
            <v>0</v>
          </cell>
          <cell r="BB528">
            <v>0</v>
          </cell>
          <cell r="BC528">
            <v>0</v>
          </cell>
          <cell r="BD528">
            <v>0</v>
          </cell>
          <cell r="BG528">
            <v>0</v>
          </cell>
          <cell r="BH528">
            <v>0</v>
          </cell>
          <cell r="BI528">
            <v>931.6028</v>
          </cell>
          <cell r="BJ528">
            <v>13.48</v>
          </cell>
          <cell r="BK528">
            <v>0</v>
          </cell>
          <cell r="BL528">
            <v>0</v>
          </cell>
          <cell r="BM528">
            <v>1283</v>
          </cell>
          <cell r="BN528">
            <v>18.564607148024887</v>
          </cell>
          <cell r="BO528">
            <v>0</v>
          </cell>
          <cell r="BP528">
            <v>0</v>
          </cell>
          <cell r="BY528">
            <v>0</v>
          </cell>
          <cell r="CF528">
            <v>11.286113698799653</v>
          </cell>
          <cell r="CG528">
            <v>2020.25</v>
          </cell>
          <cell r="CJ528">
            <v>0</v>
          </cell>
          <cell r="CK528">
            <v>0</v>
          </cell>
          <cell r="CL528">
            <v>0</v>
          </cell>
          <cell r="CM528">
            <v>0</v>
          </cell>
          <cell r="CN528">
            <v>0</v>
          </cell>
          <cell r="CO528">
            <v>0</v>
          </cell>
          <cell r="CX528">
            <v>0</v>
          </cell>
          <cell r="CY528">
            <v>0</v>
          </cell>
          <cell r="DB528">
            <v>0</v>
          </cell>
          <cell r="DC528">
            <v>0</v>
          </cell>
          <cell r="DJ528" t="str">
            <v>МОС</v>
          </cell>
          <cell r="DL528">
            <v>40897</v>
          </cell>
          <cell r="DM528" t="str">
            <v>№562</v>
          </cell>
          <cell r="DT528">
            <v>813.25833333333333</v>
          </cell>
        </row>
        <row r="529">
          <cell r="W529">
            <v>238.75833333333333</v>
          </cell>
          <cell r="AF529">
            <v>39463</v>
          </cell>
          <cell r="AG529">
            <v>18</v>
          </cell>
          <cell r="AH529">
            <v>167.58559174837035</v>
          </cell>
          <cell r="AM529">
            <v>61906.025999999998</v>
          </cell>
          <cell r="AO529">
            <v>14780579.591049999</v>
          </cell>
          <cell r="AQ529">
            <v>10374558</v>
          </cell>
          <cell r="AU529">
            <v>0</v>
          </cell>
          <cell r="AW529">
            <v>0</v>
          </cell>
          <cell r="AY529">
            <v>4704138.0875499994</v>
          </cell>
          <cell r="AZ529">
            <v>75.988371270189418</v>
          </cell>
          <cell r="BA529">
            <v>757800</v>
          </cell>
          <cell r="BB529">
            <v>12.241134651415035</v>
          </cell>
          <cell r="BC529">
            <v>0</v>
          </cell>
          <cell r="BD529">
            <v>0</v>
          </cell>
          <cell r="BG529">
            <v>0</v>
          </cell>
          <cell r="BH529">
            <v>0</v>
          </cell>
          <cell r="BI529">
            <v>1343500</v>
          </cell>
          <cell r="BJ529">
            <v>21.702249147764711</v>
          </cell>
          <cell r="BK529">
            <v>0</v>
          </cell>
          <cell r="BL529">
            <v>0</v>
          </cell>
          <cell r="BM529">
            <v>1912600</v>
          </cell>
          <cell r="BN529">
            <v>30.895215273550267</v>
          </cell>
          <cell r="BO529">
            <v>0</v>
          </cell>
          <cell r="BP529">
            <v>0</v>
          </cell>
          <cell r="BY529">
            <v>991.1</v>
          </cell>
          <cell r="CF529">
            <v>8228.7649999999994</v>
          </cell>
          <cell r="CG529">
            <v>571.66999999999996</v>
          </cell>
          <cell r="CJ529">
            <v>0</v>
          </cell>
          <cell r="CK529">
            <v>0</v>
          </cell>
          <cell r="CL529">
            <v>0</v>
          </cell>
          <cell r="CM529">
            <v>0</v>
          </cell>
          <cell r="CN529">
            <v>0</v>
          </cell>
          <cell r="CO529">
            <v>0</v>
          </cell>
          <cell r="CX529">
            <v>0</v>
          </cell>
          <cell r="CY529">
            <v>0</v>
          </cell>
          <cell r="DB529">
            <v>0</v>
          </cell>
          <cell r="DC529">
            <v>0</v>
          </cell>
          <cell r="DJ529" t="str">
            <v>НКРЕ</v>
          </cell>
          <cell r="DL529">
            <v>40535</v>
          </cell>
          <cell r="DM529" t="str">
            <v>№1919</v>
          </cell>
          <cell r="DO529" t="str">
            <v>Тариф на теплову енергію</v>
          </cell>
          <cell r="DT529">
            <v>262.64</v>
          </cell>
        </row>
        <row r="530">
          <cell r="W530">
            <v>453.1583333333333</v>
          </cell>
          <cell r="AF530">
            <v>39463</v>
          </cell>
          <cell r="AG530">
            <v>19</v>
          </cell>
          <cell r="AH530">
            <v>230.60936613283502</v>
          </cell>
          <cell r="AM530">
            <v>7728.6540000000005</v>
          </cell>
          <cell r="AO530">
            <v>3502303.9655499998</v>
          </cell>
          <cell r="AQ530">
            <v>1782300</v>
          </cell>
          <cell r="AU530">
            <v>0</v>
          </cell>
          <cell r="AW530">
            <v>0</v>
          </cell>
          <cell r="AY530">
            <v>887588.49708000012</v>
          </cell>
          <cell r="AZ530">
            <v>114.84386506110897</v>
          </cell>
          <cell r="BA530">
            <v>199200</v>
          </cell>
          <cell r="BB530">
            <v>25.774216312439396</v>
          </cell>
          <cell r="BC530">
            <v>0</v>
          </cell>
          <cell r="BD530">
            <v>0</v>
          </cell>
          <cell r="BG530">
            <v>0</v>
          </cell>
          <cell r="BH530">
            <v>0</v>
          </cell>
          <cell r="BI530">
            <v>167700</v>
          </cell>
          <cell r="BJ530">
            <v>21.698474275080756</v>
          </cell>
          <cell r="BK530">
            <v>0</v>
          </cell>
          <cell r="BL530">
            <v>0</v>
          </cell>
          <cell r="BM530">
            <v>238700</v>
          </cell>
          <cell r="BN530">
            <v>30.885067438651024</v>
          </cell>
          <cell r="BO530">
            <v>0</v>
          </cell>
          <cell r="BP530">
            <v>0</v>
          </cell>
          <cell r="BY530">
            <v>991.1</v>
          </cell>
          <cell r="CF530">
            <v>830.77200000000005</v>
          </cell>
          <cell r="CG530">
            <v>1068.3900000000001</v>
          </cell>
          <cell r="CJ530">
            <v>0</v>
          </cell>
          <cell r="CK530">
            <v>0</v>
          </cell>
          <cell r="CL530">
            <v>0</v>
          </cell>
          <cell r="CM530">
            <v>0</v>
          </cell>
          <cell r="CN530">
            <v>0</v>
          </cell>
          <cell r="CO530">
            <v>0</v>
          </cell>
          <cell r="CX530">
            <v>0</v>
          </cell>
          <cell r="CY530">
            <v>0</v>
          </cell>
          <cell r="DB530">
            <v>0</v>
          </cell>
          <cell r="DC530">
            <v>0</v>
          </cell>
          <cell r="DJ530" t="str">
            <v>НКРКП</v>
          </cell>
          <cell r="DL530">
            <v>40816</v>
          </cell>
          <cell r="DM530" t="str">
            <v>№62</v>
          </cell>
          <cell r="DT530">
            <v>596.91999999999996</v>
          </cell>
        </row>
        <row r="531">
          <cell r="W531">
            <v>453.1583333333333</v>
          </cell>
          <cell r="AF531">
            <v>39463</v>
          </cell>
          <cell r="AG531">
            <v>20</v>
          </cell>
          <cell r="AH531">
            <v>251.83945600292148</v>
          </cell>
          <cell r="AM531">
            <v>7042.9790000000003</v>
          </cell>
          <cell r="AO531">
            <v>3191584.6253416664</v>
          </cell>
          <cell r="AQ531">
            <v>1773700</v>
          </cell>
          <cell r="AU531">
            <v>0</v>
          </cell>
          <cell r="AW531">
            <v>0</v>
          </cell>
          <cell r="AY531">
            <v>1005613.54038</v>
          </cell>
          <cell r="AZ531">
            <v>142.7824135752783</v>
          </cell>
          <cell r="BA531">
            <v>86200</v>
          </cell>
          <cell r="BB531">
            <v>12.239139148363213</v>
          </cell>
          <cell r="BC531">
            <v>0</v>
          </cell>
          <cell r="BD531">
            <v>0</v>
          </cell>
          <cell r="BG531">
            <v>0</v>
          </cell>
          <cell r="BH531">
            <v>0</v>
          </cell>
          <cell r="BI531">
            <v>152800</v>
          </cell>
          <cell r="BJ531">
            <v>21.695364986889778</v>
          </cell>
          <cell r="BK531">
            <v>0</v>
          </cell>
          <cell r="BL531">
            <v>0</v>
          </cell>
          <cell r="BM531">
            <v>217600</v>
          </cell>
          <cell r="BN531">
            <v>30.896017154104818</v>
          </cell>
          <cell r="BO531">
            <v>0</v>
          </cell>
          <cell r="BP531">
            <v>0</v>
          </cell>
          <cell r="BY531">
            <v>991.1</v>
          </cell>
          <cell r="CF531">
            <v>941.24199999999996</v>
          </cell>
          <cell r="CG531">
            <v>1068.3900000000001</v>
          </cell>
          <cell r="CJ531">
            <v>0</v>
          </cell>
          <cell r="CK531">
            <v>0</v>
          </cell>
          <cell r="CL531">
            <v>0</v>
          </cell>
          <cell r="CM531">
            <v>0</v>
          </cell>
          <cell r="CN531">
            <v>0</v>
          </cell>
          <cell r="CO531">
            <v>0</v>
          </cell>
          <cell r="CX531">
            <v>0</v>
          </cell>
          <cell r="CY531">
            <v>0</v>
          </cell>
          <cell r="DB531">
            <v>0</v>
          </cell>
          <cell r="DC531">
            <v>0</v>
          </cell>
          <cell r="DJ531" t="str">
            <v>НКРКП</v>
          </cell>
          <cell r="DL531">
            <v>40816</v>
          </cell>
          <cell r="DM531" t="str">
            <v>№62</v>
          </cell>
          <cell r="DT531">
            <v>702.04</v>
          </cell>
        </row>
        <row r="532">
          <cell r="W532">
            <v>405.9</v>
          </cell>
          <cell r="AF532">
            <v>39870</v>
          </cell>
          <cell r="AG532" t="str">
            <v>№25/410-31</v>
          </cell>
          <cell r="AH532">
            <v>391.72979797979798</v>
          </cell>
          <cell r="AM532">
            <v>792</v>
          </cell>
          <cell r="AO532">
            <v>321472.8</v>
          </cell>
          <cell r="AQ532">
            <v>310250</v>
          </cell>
          <cell r="AU532">
            <v>0</v>
          </cell>
          <cell r="AW532">
            <v>0</v>
          </cell>
          <cell r="AY532">
            <v>251130</v>
          </cell>
          <cell r="AZ532">
            <v>317.08333333333331</v>
          </cell>
          <cell r="BA532">
            <v>2040</v>
          </cell>
          <cell r="BB532">
            <v>2.5757575757575757</v>
          </cell>
          <cell r="BC532">
            <v>0</v>
          </cell>
          <cell r="BD532">
            <v>0</v>
          </cell>
          <cell r="BG532">
            <v>0</v>
          </cell>
          <cell r="BH532">
            <v>0</v>
          </cell>
          <cell r="BI532">
            <v>13220</v>
          </cell>
          <cell r="BJ532">
            <v>16.69191919191919</v>
          </cell>
          <cell r="BK532">
            <v>0</v>
          </cell>
          <cell r="BL532">
            <v>0</v>
          </cell>
          <cell r="BM532">
            <v>11300</v>
          </cell>
          <cell r="BN532">
            <v>14.267676767676768</v>
          </cell>
          <cell r="BO532">
            <v>0</v>
          </cell>
          <cell r="BP532">
            <v>0</v>
          </cell>
          <cell r="BY532">
            <v>0</v>
          </cell>
          <cell r="CF532">
            <v>117.22721437740694</v>
          </cell>
          <cell r="CG532">
            <v>2142.25</v>
          </cell>
          <cell r="CJ532">
            <v>0</v>
          </cell>
          <cell r="CK532">
            <v>0</v>
          </cell>
          <cell r="CL532">
            <v>0</v>
          </cell>
          <cell r="CM532">
            <v>0</v>
          </cell>
          <cell r="CN532">
            <v>0</v>
          </cell>
          <cell r="CO532">
            <v>0</v>
          </cell>
          <cell r="CX532">
            <v>0</v>
          </cell>
          <cell r="CY532">
            <v>0</v>
          </cell>
          <cell r="DB532">
            <v>0</v>
          </cell>
          <cell r="DC532">
            <v>0</v>
          </cell>
          <cell r="DJ532" t="str">
            <v>НКРКП</v>
          </cell>
          <cell r="DL532">
            <v>40816</v>
          </cell>
          <cell r="DM532">
            <v>147</v>
          </cell>
          <cell r="DO532" t="str">
            <v>для виробництва пари</v>
          </cell>
          <cell r="DT532">
            <v>644.15</v>
          </cell>
        </row>
        <row r="533">
          <cell r="W533">
            <v>416.41666666666669</v>
          </cell>
          <cell r="AF533">
            <v>39870</v>
          </cell>
          <cell r="AG533" t="str">
            <v>№25/411-32</v>
          </cell>
          <cell r="AH533">
            <v>401.53969206158769</v>
          </cell>
          <cell r="AM533">
            <v>500.1</v>
          </cell>
          <cell r="AO533">
            <v>208249.97500000001</v>
          </cell>
          <cell r="AQ533">
            <v>200810</v>
          </cell>
          <cell r="AU533">
            <v>0</v>
          </cell>
          <cell r="AW533">
            <v>0</v>
          </cell>
          <cell r="AY533">
            <v>163920</v>
          </cell>
          <cell r="AZ533">
            <v>327.77444511097781</v>
          </cell>
          <cell r="BA533">
            <v>560</v>
          </cell>
          <cell r="BB533">
            <v>1.1197760447910416</v>
          </cell>
          <cell r="BC533">
            <v>0</v>
          </cell>
          <cell r="BD533">
            <v>0</v>
          </cell>
          <cell r="BG533">
            <v>0</v>
          </cell>
          <cell r="BH533">
            <v>0</v>
          </cell>
          <cell r="BI533">
            <v>8530</v>
          </cell>
          <cell r="BJ533">
            <v>17.056588682263545</v>
          </cell>
          <cell r="BK533">
            <v>0</v>
          </cell>
          <cell r="BL533">
            <v>0</v>
          </cell>
          <cell r="BM533">
            <v>7140</v>
          </cell>
          <cell r="BN533">
            <v>14.277144571085783</v>
          </cell>
          <cell r="BO533">
            <v>0</v>
          </cell>
          <cell r="BP533">
            <v>0</v>
          </cell>
          <cell r="BY533">
            <v>0</v>
          </cell>
          <cell r="CF533">
            <v>76.517680009335976</v>
          </cell>
          <cell r="CG533">
            <v>2142.25</v>
          </cell>
          <cell r="CJ533">
            <v>0</v>
          </cell>
          <cell r="CK533">
            <v>0</v>
          </cell>
          <cell r="CL533">
            <v>0</v>
          </cell>
          <cell r="CM533">
            <v>0</v>
          </cell>
          <cell r="CN533">
            <v>0</v>
          </cell>
          <cell r="CO533">
            <v>0</v>
          </cell>
          <cell r="CX533">
            <v>0</v>
          </cell>
          <cell r="CY533">
            <v>0</v>
          </cell>
          <cell r="DB533">
            <v>0</v>
          </cell>
          <cell r="DC533">
            <v>0</v>
          </cell>
          <cell r="DJ533" t="str">
            <v>НКРКП</v>
          </cell>
          <cell r="DL533">
            <v>40816</v>
          </cell>
          <cell r="DM533">
            <v>147</v>
          </cell>
          <cell r="DO533" t="str">
            <v>для виробництва пари</v>
          </cell>
          <cell r="DT533">
            <v>662.71</v>
          </cell>
        </row>
        <row r="534">
          <cell r="AF534">
            <v>39870</v>
          </cell>
          <cell r="AG534" t="str">
            <v>№25/410-31</v>
          </cell>
          <cell r="AM534">
            <v>25688.1</v>
          </cell>
          <cell r="AO534">
            <v>7691017.1399999987</v>
          </cell>
          <cell r="AQ534">
            <v>7690970</v>
          </cell>
          <cell r="AU534">
            <v>0</v>
          </cell>
          <cell r="AW534">
            <v>0</v>
          </cell>
          <cell r="AY534">
            <v>7247070</v>
          </cell>
          <cell r="AZ534">
            <v>282.11778994943188</v>
          </cell>
          <cell r="BA534">
            <v>61950</v>
          </cell>
          <cell r="BB534">
            <v>2.411622502248123</v>
          </cell>
          <cell r="BG534">
            <v>0</v>
          </cell>
          <cell r="BH534">
            <v>0</v>
          </cell>
          <cell r="BI534">
            <v>381950</v>
          </cell>
          <cell r="BJ534">
            <v>14.868752457363527</v>
          </cell>
          <cell r="BK534">
            <v>0</v>
          </cell>
          <cell r="BL534">
            <v>0</v>
          </cell>
          <cell r="BO534">
            <v>0</v>
          </cell>
          <cell r="BP534">
            <v>0</v>
          </cell>
          <cell r="CF534">
            <v>3382.9244952736608</v>
          </cell>
          <cell r="CG534">
            <v>2142.25</v>
          </cell>
          <cell r="CJ534">
            <v>0</v>
          </cell>
          <cell r="CK534">
            <v>0</v>
          </cell>
          <cell r="CL534">
            <v>0</v>
          </cell>
          <cell r="CM534">
            <v>0</v>
          </cell>
          <cell r="CN534">
            <v>0</v>
          </cell>
          <cell r="CO534">
            <v>0</v>
          </cell>
          <cell r="CX534">
            <v>0</v>
          </cell>
          <cell r="CY534">
            <v>0</v>
          </cell>
          <cell r="DJ534" t="str">
            <v>НКРКП</v>
          </cell>
          <cell r="DL534">
            <v>40816</v>
          </cell>
          <cell r="DM534">
            <v>147</v>
          </cell>
        </row>
        <row r="535">
          <cell r="AF535">
            <v>39870</v>
          </cell>
          <cell r="AG535" t="str">
            <v>№25/411-32</v>
          </cell>
          <cell r="AM535">
            <v>15383</v>
          </cell>
          <cell r="AO535">
            <v>4634769.708333334</v>
          </cell>
          <cell r="AQ535">
            <v>4634870</v>
          </cell>
          <cell r="AU535">
            <v>0</v>
          </cell>
          <cell r="AW535">
            <v>0</v>
          </cell>
          <cell r="AY535">
            <v>4387720</v>
          </cell>
          <cell r="AZ535">
            <v>285.23174933368006</v>
          </cell>
          <cell r="BA535">
            <v>15720</v>
          </cell>
          <cell r="BB535">
            <v>1.021907300266528</v>
          </cell>
          <cell r="BG535">
            <v>0</v>
          </cell>
          <cell r="BH535">
            <v>0</v>
          </cell>
          <cell r="BI535">
            <v>228540</v>
          </cell>
          <cell r="BJ535">
            <v>14.856659949294675</v>
          </cell>
          <cell r="BK535">
            <v>0</v>
          </cell>
          <cell r="BL535">
            <v>0</v>
          </cell>
          <cell r="BO535">
            <v>0</v>
          </cell>
          <cell r="BP535">
            <v>0</v>
          </cell>
          <cell r="CF535">
            <v>2048.182985179134</v>
          </cell>
          <cell r="CG535">
            <v>2142.25</v>
          </cell>
          <cell r="CJ535">
            <v>0</v>
          </cell>
          <cell r="CK535">
            <v>0</v>
          </cell>
          <cell r="CL535">
            <v>0</v>
          </cell>
          <cell r="CM535">
            <v>0</v>
          </cell>
          <cell r="CN535">
            <v>0</v>
          </cell>
          <cell r="CO535">
            <v>0</v>
          </cell>
          <cell r="CX535">
            <v>0</v>
          </cell>
          <cell r="CY535">
            <v>0</v>
          </cell>
          <cell r="DJ535" t="str">
            <v>НКРКП</v>
          </cell>
          <cell r="DL535">
            <v>40816</v>
          </cell>
          <cell r="DM535">
            <v>147</v>
          </cell>
        </row>
        <row r="536">
          <cell r="W536">
            <v>244.31208142898492</v>
          </cell>
          <cell r="AF536">
            <v>39776</v>
          </cell>
          <cell r="AG536">
            <v>1099</v>
          </cell>
          <cell r="AH536">
            <v>244.31208142898492</v>
          </cell>
          <cell r="AM536">
            <v>3300.8885</v>
          </cell>
          <cell r="AO536">
            <v>806446.94</v>
          </cell>
          <cell r="AQ536">
            <v>806446.94</v>
          </cell>
          <cell r="AU536">
            <v>0</v>
          </cell>
          <cell r="AW536">
            <v>0</v>
          </cell>
          <cell r="AY536">
            <v>419225.51879999996</v>
          </cell>
          <cell r="AZ536">
            <v>127.00384117791315</v>
          </cell>
          <cell r="BA536">
            <v>0</v>
          </cell>
          <cell r="BB536">
            <v>0</v>
          </cell>
          <cell r="BC536">
            <v>0</v>
          </cell>
          <cell r="BD536">
            <v>0</v>
          </cell>
          <cell r="BG536">
            <v>0</v>
          </cell>
          <cell r="BH536">
            <v>0</v>
          </cell>
          <cell r="BI536">
            <v>44939.81</v>
          </cell>
          <cell r="BJ536">
            <v>13.614458652571875</v>
          </cell>
          <cell r="BK536">
            <v>0</v>
          </cell>
          <cell r="BL536">
            <v>0</v>
          </cell>
          <cell r="BM536">
            <v>300975.28000000003</v>
          </cell>
          <cell r="BN536">
            <v>91.180080757044664</v>
          </cell>
          <cell r="BO536">
            <v>0</v>
          </cell>
          <cell r="BP536">
            <v>0</v>
          </cell>
          <cell r="BY536">
            <v>1391.94</v>
          </cell>
          <cell r="CF536">
            <v>576.4</v>
          </cell>
          <cell r="CG536">
            <v>727.31700000000001</v>
          </cell>
          <cell r="CJ536">
            <v>0</v>
          </cell>
          <cell r="CK536">
            <v>0</v>
          </cell>
          <cell r="CL536">
            <v>0</v>
          </cell>
          <cell r="CM536">
            <v>0</v>
          </cell>
          <cell r="CN536">
            <v>0</v>
          </cell>
          <cell r="CO536">
            <v>0</v>
          </cell>
          <cell r="CX536">
            <v>0</v>
          </cell>
          <cell r="CY536">
            <v>0</v>
          </cell>
          <cell r="DB536">
            <v>0</v>
          </cell>
          <cell r="DC536">
            <v>0</v>
          </cell>
          <cell r="DJ536" t="str">
            <v>НКРЕ</v>
          </cell>
          <cell r="DL536">
            <v>40526</v>
          </cell>
          <cell r="DM536">
            <v>1758</v>
          </cell>
          <cell r="DO536" t="str">
            <v>Тариф на теплову енергію</v>
          </cell>
          <cell r="DT536">
            <v>268.74</v>
          </cell>
        </row>
        <row r="537">
          <cell r="W537">
            <v>556.02</v>
          </cell>
          <cell r="AF537">
            <v>39882</v>
          </cell>
          <cell r="AG537">
            <v>1510</v>
          </cell>
          <cell r="AH537">
            <v>489.45183592935842</v>
          </cell>
          <cell r="AM537">
            <v>5832.3267999999998</v>
          </cell>
          <cell r="AO537">
            <v>3242890.3473359998</v>
          </cell>
          <cell r="AQ537">
            <v>2854643.06</v>
          </cell>
          <cell r="AU537">
            <v>0</v>
          </cell>
          <cell r="AW537">
            <v>0</v>
          </cell>
          <cell r="AY537">
            <v>2136358.8125</v>
          </cell>
          <cell r="AZ537">
            <v>366.2961431619367</v>
          </cell>
          <cell r="BA537">
            <v>0</v>
          </cell>
          <cell r="BB537">
            <v>0</v>
          </cell>
          <cell r="BC537">
            <v>0</v>
          </cell>
          <cell r="BD537">
            <v>0</v>
          </cell>
          <cell r="BG537">
            <v>0</v>
          </cell>
          <cell r="BH537">
            <v>0</v>
          </cell>
          <cell r="BI537">
            <v>91479.03</v>
          </cell>
          <cell r="BJ537">
            <v>15.684825822860269</v>
          </cell>
          <cell r="BK537">
            <v>0</v>
          </cell>
          <cell r="BL537">
            <v>0</v>
          </cell>
          <cell r="BM537">
            <v>557081.86</v>
          </cell>
          <cell r="BN537">
            <v>95.516228617367602</v>
          </cell>
          <cell r="BO537">
            <v>0</v>
          </cell>
          <cell r="BP537">
            <v>0</v>
          </cell>
          <cell r="BY537">
            <v>1391.94</v>
          </cell>
          <cell r="CF537">
            <v>997.25</v>
          </cell>
          <cell r="CG537">
            <v>2142.25</v>
          </cell>
          <cell r="CJ537">
            <v>0</v>
          </cell>
          <cell r="CK537">
            <v>0</v>
          </cell>
          <cell r="CL537">
            <v>0</v>
          </cell>
          <cell r="CM537">
            <v>0</v>
          </cell>
          <cell r="CN537">
            <v>0</v>
          </cell>
          <cell r="CO537">
            <v>0</v>
          </cell>
          <cell r="CX537">
            <v>0</v>
          </cell>
          <cell r="CY537">
            <v>0</v>
          </cell>
          <cell r="DB537">
            <v>0</v>
          </cell>
          <cell r="DC537">
            <v>0</v>
          </cell>
          <cell r="DJ537" t="str">
            <v>НКРКП</v>
          </cell>
          <cell r="DL537">
            <v>40816</v>
          </cell>
          <cell r="DM537">
            <v>92</v>
          </cell>
          <cell r="DT537">
            <v>831.26</v>
          </cell>
        </row>
        <row r="538">
          <cell r="W538">
            <v>615.41999999999996</v>
          </cell>
          <cell r="AF538">
            <v>39882</v>
          </cell>
          <cell r="AG538">
            <v>1511</v>
          </cell>
          <cell r="AH538">
            <v>500.27795996026248</v>
          </cell>
          <cell r="AM538">
            <v>927.18389999999999</v>
          </cell>
          <cell r="AO538">
            <v>570607.51573799993</v>
          </cell>
          <cell r="AQ538">
            <v>463849.67</v>
          </cell>
          <cell r="AU538">
            <v>0</v>
          </cell>
          <cell r="AW538">
            <v>0</v>
          </cell>
          <cell r="AY538">
            <v>348156.32775</v>
          </cell>
          <cell r="AZ538">
            <v>375.49867696149596</v>
          </cell>
          <cell r="BA538">
            <v>0</v>
          </cell>
          <cell r="BB538">
            <v>0</v>
          </cell>
          <cell r="BC538">
            <v>0</v>
          </cell>
          <cell r="BD538">
            <v>0</v>
          </cell>
          <cell r="BG538">
            <v>0</v>
          </cell>
          <cell r="BH538">
            <v>0</v>
          </cell>
          <cell r="BI538">
            <v>14948.7</v>
          </cell>
          <cell r="BJ538">
            <v>16.122691517831576</v>
          </cell>
          <cell r="BK538">
            <v>0</v>
          </cell>
          <cell r="BL538">
            <v>0</v>
          </cell>
          <cell r="BM538">
            <v>88867.87</v>
          </cell>
          <cell r="BN538">
            <v>95.847080606123555</v>
          </cell>
          <cell r="BO538">
            <v>0</v>
          </cell>
          <cell r="BP538">
            <v>0</v>
          </cell>
          <cell r="BY538">
            <v>1391.94</v>
          </cell>
          <cell r="CF538">
            <v>162.51900000000001</v>
          </cell>
          <cell r="CG538">
            <v>2142.25</v>
          </cell>
          <cell r="CJ538">
            <v>0</v>
          </cell>
          <cell r="CK538">
            <v>0</v>
          </cell>
          <cell r="CL538">
            <v>0</v>
          </cell>
          <cell r="CM538">
            <v>0</v>
          </cell>
          <cell r="CN538">
            <v>0</v>
          </cell>
          <cell r="CO538">
            <v>0</v>
          </cell>
          <cell r="CX538">
            <v>0</v>
          </cell>
          <cell r="CY538">
            <v>0</v>
          </cell>
          <cell r="DB538">
            <v>0</v>
          </cell>
          <cell r="DC538">
            <v>0</v>
          </cell>
          <cell r="DJ538" t="str">
            <v>НКРКП</v>
          </cell>
          <cell r="DL538">
            <v>40816</v>
          </cell>
          <cell r="DM538">
            <v>92</v>
          </cell>
          <cell r="DT538">
            <v>897.57</v>
          </cell>
        </row>
        <row r="539">
          <cell r="W539">
            <v>680.23</v>
          </cell>
          <cell r="AF539">
            <v>39895</v>
          </cell>
          <cell r="AG539">
            <v>1575</v>
          </cell>
          <cell r="AH539">
            <v>607.35056718085821</v>
          </cell>
          <cell r="AM539">
            <v>442.4162</v>
          </cell>
          <cell r="AO539">
            <v>300944.77172600001</v>
          </cell>
          <cell r="AQ539">
            <v>268701.73</v>
          </cell>
          <cell r="AU539">
            <v>0</v>
          </cell>
          <cell r="AW539">
            <v>0</v>
          </cell>
          <cell r="AY539">
            <v>164345.49367500001</v>
          </cell>
          <cell r="AZ539">
            <v>371.47259452750603</v>
          </cell>
          <cell r="BA539">
            <v>0</v>
          </cell>
          <cell r="BB539">
            <v>0</v>
          </cell>
          <cell r="BC539">
            <v>0</v>
          </cell>
          <cell r="BD539">
            <v>0</v>
          </cell>
          <cell r="BG539">
            <v>0</v>
          </cell>
          <cell r="BH539">
            <v>0</v>
          </cell>
          <cell r="BI539">
            <v>11207.58</v>
          </cell>
          <cell r="BJ539">
            <v>25.332661869072606</v>
          </cell>
          <cell r="BK539">
            <v>0</v>
          </cell>
          <cell r="BL539">
            <v>0</v>
          </cell>
          <cell r="BM539">
            <v>87525.22</v>
          </cell>
          <cell r="BN539">
            <v>197.83457296545652</v>
          </cell>
          <cell r="BO539">
            <v>0</v>
          </cell>
          <cell r="BP539">
            <v>0</v>
          </cell>
          <cell r="BY539">
            <v>1350</v>
          </cell>
          <cell r="CF539">
            <v>76.716300000000004</v>
          </cell>
          <cell r="CG539">
            <v>2142.25</v>
          </cell>
          <cell r="CJ539">
            <v>0</v>
          </cell>
          <cell r="CK539">
            <v>0</v>
          </cell>
          <cell r="CL539">
            <v>0</v>
          </cell>
          <cell r="CM539">
            <v>0</v>
          </cell>
          <cell r="CN539">
            <v>0</v>
          </cell>
          <cell r="CO539">
            <v>0</v>
          </cell>
          <cell r="CX539">
            <v>0</v>
          </cell>
          <cell r="CY539">
            <v>0</v>
          </cell>
          <cell r="DB539">
            <v>0</v>
          </cell>
          <cell r="DC539">
            <v>0</v>
          </cell>
          <cell r="DJ539" t="str">
            <v>НКРКП</v>
          </cell>
          <cell r="DL539">
            <v>40816</v>
          </cell>
          <cell r="DM539">
            <v>92</v>
          </cell>
          <cell r="DT539">
            <v>959.35</v>
          </cell>
        </row>
        <row r="541">
          <cell r="W541">
            <v>708.08</v>
          </cell>
          <cell r="AF541">
            <v>39895</v>
          </cell>
          <cell r="AG541">
            <v>1576</v>
          </cell>
          <cell r="AH541">
            <v>632.21517461278722</v>
          </cell>
          <cell r="AM541">
            <v>677.67660000000001</v>
          </cell>
          <cell r="AO541">
            <v>479849.24692800001</v>
          </cell>
          <cell r="AQ541">
            <v>428437.43</v>
          </cell>
          <cell r="AU541">
            <v>0</v>
          </cell>
          <cell r="AW541">
            <v>0</v>
          </cell>
          <cell r="AY541">
            <v>264375.50095000002</v>
          </cell>
          <cell r="AZ541">
            <v>390.12045118571308</v>
          </cell>
          <cell r="BA541">
            <v>0</v>
          </cell>
          <cell r="BB541">
            <v>0</v>
          </cell>
          <cell r="BC541">
            <v>0</v>
          </cell>
          <cell r="BD541">
            <v>0</v>
          </cell>
          <cell r="BG541">
            <v>0</v>
          </cell>
          <cell r="BH541">
            <v>0</v>
          </cell>
          <cell r="BI541">
            <v>22404.080000000002</v>
          </cell>
          <cell r="BJ541">
            <v>33.060135173621163</v>
          </cell>
          <cell r="BK541">
            <v>0</v>
          </cell>
          <cell r="BL541">
            <v>0</v>
          </cell>
          <cell r="BM541">
            <v>109939.5</v>
          </cell>
          <cell r="BN541">
            <v>162.23003715931759</v>
          </cell>
          <cell r="BO541">
            <v>0</v>
          </cell>
          <cell r="BP541">
            <v>0</v>
          </cell>
          <cell r="BY541">
            <v>1350</v>
          </cell>
          <cell r="CF541">
            <v>123.4102</v>
          </cell>
          <cell r="CG541">
            <v>2142.25</v>
          </cell>
          <cell r="CJ541">
            <v>0</v>
          </cell>
          <cell r="CK541">
            <v>0</v>
          </cell>
          <cell r="CL541">
            <v>0</v>
          </cell>
          <cell r="CM541">
            <v>0</v>
          </cell>
          <cell r="CN541">
            <v>0</v>
          </cell>
          <cell r="CO541">
            <v>0</v>
          </cell>
          <cell r="CX541">
            <v>0</v>
          </cell>
          <cell r="CY541">
            <v>0</v>
          </cell>
          <cell r="DB541">
            <v>0</v>
          </cell>
          <cell r="DC541">
            <v>0</v>
          </cell>
          <cell r="DJ541" t="str">
            <v>НКРКП</v>
          </cell>
          <cell r="DL541">
            <v>40816</v>
          </cell>
          <cell r="DM541">
            <v>92</v>
          </cell>
          <cell r="DT541">
            <v>999.9</v>
          </cell>
        </row>
        <row r="543">
          <cell r="W543">
            <v>679.78</v>
          </cell>
          <cell r="AF543">
            <v>39895</v>
          </cell>
          <cell r="AG543">
            <v>1570</v>
          </cell>
          <cell r="AH543">
            <v>612.40710224566612</v>
          </cell>
          <cell r="AM543">
            <v>259.3039</v>
          </cell>
          <cell r="AO543">
            <v>176269.60514199999</v>
          </cell>
          <cell r="AQ543">
            <v>158799.54999999999</v>
          </cell>
          <cell r="AU543">
            <v>0</v>
          </cell>
          <cell r="AW543">
            <v>0</v>
          </cell>
          <cell r="AY543">
            <v>97753.009749999997</v>
          </cell>
          <cell r="AZ543">
            <v>376.98241233548742</v>
          </cell>
          <cell r="BA543">
            <v>0</v>
          </cell>
          <cell r="BB543">
            <v>0</v>
          </cell>
          <cell r="BC543">
            <v>0</v>
          </cell>
          <cell r="BD543">
            <v>0</v>
          </cell>
          <cell r="BG543">
            <v>0</v>
          </cell>
          <cell r="BH543">
            <v>0</v>
          </cell>
          <cell r="BI543">
            <v>5035.54</v>
          </cell>
          <cell r="BJ543">
            <v>19.41945339040408</v>
          </cell>
          <cell r="BK543">
            <v>0</v>
          </cell>
          <cell r="BL543">
            <v>0</v>
          </cell>
          <cell r="BM543">
            <v>49471.44</v>
          </cell>
          <cell r="BN543">
            <v>190.78556088049584</v>
          </cell>
          <cell r="BO543">
            <v>0</v>
          </cell>
          <cell r="BP543">
            <v>0</v>
          </cell>
          <cell r="BY543">
            <v>1350</v>
          </cell>
          <cell r="CF543">
            <v>45.631</v>
          </cell>
          <cell r="CG543">
            <v>2142.25</v>
          </cell>
          <cell r="CJ543">
            <v>0</v>
          </cell>
          <cell r="CK543">
            <v>0</v>
          </cell>
          <cell r="CL543">
            <v>0</v>
          </cell>
          <cell r="CM543">
            <v>0</v>
          </cell>
          <cell r="CN543">
            <v>0</v>
          </cell>
          <cell r="CO543">
            <v>0</v>
          </cell>
          <cell r="CX543">
            <v>0</v>
          </cell>
          <cell r="CY543">
            <v>0</v>
          </cell>
          <cell r="DB543">
            <v>0</v>
          </cell>
          <cell r="DC543">
            <v>0</v>
          </cell>
          <cell r="DJ543" t="str">
            <v>НКРКП</v>
          </cell>
          <cell r="DL543">
            <v>40816</v>
          </cell>
          <cell r="DM543">
            <v>92</v>
          </cell>
          <cell r="DT543">
            <v>963.04</v>
          </cell>
        </row>
        <row r="544">
          <cell r="W544">
            <v>886.11</v>
          </cell>
          <cell r="AF544">
            <v>39877</v>
          </cell>
          <cell r="AG544">
            <v>1482</v>
          </cell>
          <cell r="AH544">
            <v>791.16931298236591</v>
          </cell>
          <cell r="AM544">
            <v>255.0968</v>
          </cell>
          <cell r="AO544">
            <v>226043.82544800002</v>
          </cell>
          <cell r="AQ544">
            <v>201824.76</v>
          </cell>
          <cell r="AU544">
            <v>0</v>
          </cell>
          <cell r="AW544">
            <v>0</v>
          </cell>
          <cell r="AY544">
            <v>101639.05125</v>
          </cell>
          <cell r="AZ544">
            <v>398.43326631302313</v>
          </cell>
          <cell r="BA544">
            <v>0</v>
          </cell>
          <cell r="BB544">
            <v>0</v>
          </cell>
          <cell r="BC544">
            <v>0</v>
          </cell>
          <cell r="BD544">
            <v>0</v>
          </cell>
          <cell r="BG544">
            <v>0</v>
          </cell>
          <cell r="BH544">
            <v>0</v>
          </cell>
          <cell r="BI544">
            <v>14518.46</v>
          </cell>
          <cell r="BJ544">
            <v>56.913532431610271</v>
          </cell>
          <cell r="BK544">
            <v>0</v>
          </cell>
          <cell r="BL544">
            <v>0</v>
          </cell>
          <cell r="BM544">
            <v>80470.58</v>
          </cell>
          <cell r="BN544">
            <v>315.45115422851245</v>
          </cell>
          <cell r="BO544">
            <v>0</v>
          </cell>
          <cell r="BP544">
            <v>0</v>
          </cell>
          <cell r="BY544">
            <v>1382</v>
          </cell>
          <cell r="CF544">
            <v>47.445</v>
          </cell>
          <cell r="CG544">
            <v>2142.25</v>
          </cell>
          <cell r="CJ544">
            <v>0</v>
          </cell>
          <cell r="CK544">
            <v>0</v>
          </cell>
          <cell r="CL544">
            <v>0</v>
          </cell>
          <cell r="CM544">
            <v>0</v>
          </cell>
          <cell r="CN544">
            <v>0</v>
          </cell>
          <cell r="CO544">
            <v>0</v>
          </cell>
          <cell r="CX544">
            <v>0</v>
          </cell>
          <cell r="CY544">
            <v>0</v>
          </cell>
          <cell r="DB544">
            <v>0</v>
          </cell>
          <cell r="DC544">
            <v>0</v>
          </cell>
          <cell r="DJ544" t="str">
            <v>НКРКП</v>
          </cell>
          <cell r="DL544">
            <v>40816</v>
          </cell>
          <cell r="DM544">
            <v>92</v>
          </cell>
          <cell r="DT544">
            <v>999.9</v>
          </cell>
        </row>
        <row r="545">
          <cell r="W545">
            <v>773.83</v>
          </cell>
          <cell r="AF545">
            <v>39877</v>
          </cell>
          <cell r="AG545">
            <v>1483</v>
          </cell>
          <cell r="AH545">
            <v>682.24544407042265</v>
          </cell>
          <cell r="AM545">
            <v>326.83780000000002</v>
          </cell>
          <cell r="AO545">
            <v>252916.89477400001</v>
          </cell>
          <cell r="AQ545">
            <v>222983.6</v>
          </cell>
          <cell r="AU545">
            <v>0</v>
          </cell>
          <cell r="AW545">
            <v>0</v>
          </cell>
          <cell r="AY545">
            <v>130660.11199999999</v>
          </cell>
          <cell r="AZ545">
            <v>399.77050390132348</v>
          </cell>
          <cell r="BA545">
            <v>0</v>
          </cell>
          <cell r="BB545">
            <v>0</v>
          </cell>
          <cell r="BC545">
            <v>0</v>
          </cell>
          <cell r="BD545">
            <v>0</v>
          </cell>
          <cell r="BG545">
            <v>0</v>
          </cell>
          <cell r="BH545">
            <v>0</v>
          </cell>
          <cell r="BI545">
            <v>8401.8799999999992</v>
          </cell>
          <cell r="BJ545">
            <v>25.706573719441259</v>
          </cell>
          <cell r="BK545">
            <v>0</v>
          </cell>
          <cell r="BL545">
            <v>0</v>
          </cell>
          <cell r="BM545">
            <v>73398.81</v>
          </cell>
          <cell r="BN545">
            <v>224.57258615741506</v>
          </cell>
          <cell r="BO545">
            <v>0</v>
          </cell>
          <cell r="BP545">
            <v>0</v>
          </cell>
          <cell r="BY545">
            <v>1382</v>
          </cell>
          <cell r="CF545">
            <v>60.991999999999997</v>
          </cell>
          <cell r="CG545">
            <v>2142.25</v>
          </cell>
          <cell r="CJ545">
            <v>0</v>
          </cell>
          <cell r="CK545">
            <v>0</v>
          </cell>
          <cell r="CL545">
            <v>0</v>
          </cell>
          <cell r="CM545">
            <v>0</v>
          </cell>
          <cell r="CN545">
            <v>0</v>
          </cell>
          <cell r="CO545">
            <v>0</v>
          </cell>
          <cell r="CX545">
            <v>0</v>
          </cell>
          <cell r="CY545">
            <v>0</v>
          </cell>
          <cell r="DB545">
            <v>0</v>
          </cell>
          <cell r="DC545">
            <v>0</v>
          </cell>
          <cell r="DJ545" t="str">
            <v>НКРКП</v>
          </cell>
          <cell r="DL545">
            <v>40816</v>
          </cell>
          <cell r="DM545">
            <v>92</v>
          </cell>
          <cell r="DT545">
            <v>999.9</v>
          </cell>
        </row>
        <row r="546">
          <cell r="W546">
            <v>288.0209590082535</v>
          </cell>
          <cell r="AF546">
            <v>39665</v>
          </cell>
          <cell r="AG546">
            <v>788</v>
          </cell>
          <cell r="AH546">
            <v>288.0209590082535</v>
          </cell>
          <cell r="AM546">
            <v>9801.2461999999996</v>
          </cell>
          <cell r="AO546">
            <v>2822964.33</v>
          </cell>
          <cell r="AQ546">
            <v>2822964.33</v>
          </cell>
          <cell r="AU546">
            <v>0</v>
          </cell>
          <cell r="AW546">
            <v>0</v>
          </cell>
          <cell r="AY546">
            <v>1420399.18881</v>
          </cell>
          <cell r="AZ546">
            <v>144.92026420170939</v>
          </cell>
          <cell r="BA546">
            <v>0</v>
          </cell>
          <cell r="BB546">
            <v>0</v>
          </cell>
          <cell r="BC546">
            <v>0</v>
          </cell>
          <cell r="BD546">
            <v>0</v>
          </cell>
          <cell r="BG546">
            <v>0</v>
          </cell>
          <cell r="BH546">
            <v>0</v>
          </cell>
          <cell r="BI546">
            <v>450610.08</v>
          </cell>
          <cell r="BJ546">
            <v>45.974774105766265</v>
          </cell>
          <cell r="BK546">
            <v>0</v>
          </cell>
          <cell r="BL546">
            <v>0</v>
          </cell>
          <cell r="BM546">
            <v>783076.10000000009</v>
          </cell>
          <cell r="BN546">
            <v>79.895564708904075</v>
          </cell>
          <cell r="BO546">
            <v>0</v>
          </cell>
          <cell r="BP546">
            <v>0</v>
          </cell>
          <cell r="BY546">
            <v>1822</v>
          </cell>
          <cell r="CF546">
            <v>1952.93</v>
          </cell>
          <cell r="CG546">
            <v>727.31700000000001</v>
          </cell>
          <cell r="CJ546">
            <v>0</v>
          </cell>
          <cell r="CK546">
            <v>0</v>
          </cell>
          <cell r="CL546">
            <v>0</v>
          </cell>
          <cell r="CM546">
            <v>0</v>
          </cell>
          <cell r="CN546">
            <v>0</v>
          </cell>
          <cell r="CO546">
            <v>0</v>
          </cell>
          <cell r="CX546">
            <v>0</v>
          </cell>
          <cell r="CY546">
            <v>0</v>
          </cell>
          <cell r="DB546">
            <v>0</v>
          </cell>
          <cell r="DC546">
            <v>0</v>
          </cell>
          <cell r="DJ546" t="str">
            <v>НКРЕ</v>
          </cell>
          <cell r="DL546">
            <v>40526</v>
          </cell>
          <cell r="DM546">
            <v>1758</v>
          </cell>
          <cell r="DO546" t="str">
            <v>Тариф на теплову енергію</v>
          </cell>
          <cell r="DT546">
            <v>316.82</v>
          </cell>
        </row>
        <row r="547">
          <cell r="W547">
            <v>621.45000000000005</v>
          </cell>
          <cell r="AF547">
            <v>39875</v>
          </cell>
          <cell r="AG547">
            <v>1446</v>
          </cell>
          <cell r="AH547">
            <v>533.21374071938669</v>
          </cell>
          <cell r="AM547">
            <v>7216.7779</v>
          </cell>
          <cell r="AO547">
            <v>4484866.6259550005</v>
          </cell>
          <cell r="AQ547">
            <v>3848085.14</v>
          </cell>
          <cell r="AU547">
            <v>0</v>
          </cell>
          <cell r="AW547">
            <v>0</v>
          </cell>
          <cell r="AY547">
            <v>2878249.9790000003</v>
          </cell>
          <cell r="AZ547">
            <v>398.82756804806206</v>
          </cell>
          <cell r="BA547">
            <v>0</v>
          </cell>
          <cell r="BB547">
            <v>0</v>
          </cell>
          <cell r="BC547">
            <v>0</v>
          </cell>
          <cell r="BD547">
            <v>0</v>
          </cell>
          <cell r="BG547">
            <v>0</v>
          </cell>
          <cell r="BH547">
            <v>0</v>
          </cell>
          <cell r="BI547">
            <v>256703.97</v>
          </cell>
          <cell r="BJ547">
            <v>35.570440653300416</v>
          </cell>
          <cell r="BK547">
            <v>0</v>
          </cell>
          <cell r="BL547">
            <v>0</v>
          </cell>
          <cell r="BM547">
            <v>600384.05000000005</v>
          </cell>
          <cell r="BN547">
            <v>83.192812404549684</v>
          </cell>
          <cell r="BO547">
            <v>0</v>
          </cell>
          <cell r="BP547">
            <v>0</v>
          </cell>
          <cell r="BY547">
            <v>1822</v>
          </cell>
          <cell r="CF547">
            <v>1343.5640000000001</v>
          </cell>
          <cell r="CG547">
            <v>2142.25</v>
          </cell>
          <cell r="CJ547">
            <v>0</v>
          </cell>
          <cell r="CK547">
            <v>0</v>
          </cell>
          <cell r="CL547">
            <v>0</v>
          </cell>
          <cell r="CM547">
            <v>0</v>
          </cell>
          <cell r="CN547">
            <v>0</v>
          </cell>
          <cell r="CO547">
            <v>0</v>
          </cell>
          <cell r="CX547">
            <v>0</v>
          </cell>
          <cell r="CY547">
            <v>0</v>
          </cell>
          <cell r="DB547">
            <v>0</v>
          </cell>
          <cell r="DC547">
            <v>0</v>
          </cell>
          <cell r="DJ547" t="str">
            <v>НКРКП</v>
          </cell>
          <cell r="DL547">
            <v>40816</v>
          </cell>
          <cell r="DM547">
            <v>92</v>
          </cell>
          <cell r="DT547">
            <v>921.13</v>
          </cell>
        </row>
        <row r="548">
          <cell r="W548">
            <v>811.12</v>
          </cell>
          <cell r="AF548">
            <v>39875</v>
          </cell>
          <cell r="AG548">
            <v>1447</v>
          </cell>
          <cell r="AH548">
            <v>540.74608981049062</v>
          </cell>
          <cell r="AM548">
            <v>796.81560000000002</v>
          </cell>
          <cell r="AO548">
            <v>646313.069472</v>
          </cell>
          <cell r="AQ548">
            <v>430874.92</v>
          </cell>
          <cell r="AU548">
            <v>0</v>
          </cell>
          <cell r="AW548">
            <v>0</v>
          </cell>
          <cell r="AY548">
            <v>320596.28149999998</v>
          </cell>
          <cell r="AZ548">
            <v>402.34689368531434</v>
          </cell>
          <cell r="BA548">
            <v>0</v>
          </cell>
          <cell r="BB548">
            <v>0</v>
          </cell>
          <cell r="BC548">
            <v>0</v>
          </cell>
          <cell r="BD548">
            <v>0</v>
          </cell>
          <cell r="BG548">
            <v>0</v>
          </cell>
          <cell r="BH548">
            <v>0</v>
          </cell>
          <cell r="BI548">
            <v>31200.080000000002</v>
          </cell>
          <cell r="BJ548">
            <v>39.155960299974048</v>
          </cell>
          <cell r="BK548">
            <v>0</v>
          </cell>
          <cell r="BL548">
            <v>0</v>
          </cell>
          <cell r="BM548">
            <v>66487.670000000013</v>
          </cell>
          <cell r="BN548">
            <v>83.441727295499746</v>
          </cell>
          <cell r="BO548">
            <v>0</v>
          </cell>
          <cell r="BP548">
            <v>0</v>
          </cell>
          <cell r="BY548">
            <v>1822</v>
          </cell>
          <cell r="CF548">
            <v>149.654</v>
          </cell>
          <cell r="CG548">
            <v>2142.25</v>
          </cell>
          <cell r="CJ548">
            <v>0</v>
          </cell>
          <cell r="CK548">
            <v>0</v>
          </cell>
          <cell r="CL548">
            <v>0</v>
          </cell>
          <cell r="CM548">
            <v>0</v>
          </cell>
          <cell r="CN548">
            <v>0</v>
          </cell>
          <cell r="CO548">
            <v>0</v>
          </cell>
          <cell r="CX548">
            <v>0</v>
          </cell>
          <cell r="CY548">
            <v>0</v>
          </cell>
          <cell r="DB548">
            <v>0</v>
          </cell>
          <cell r="DC548">
            <v>0</v>
          </cell>
          <cell r="DJ548" t="str">
            <v>НКРКП</v>
          </cell>
          <cell r="DL548">
            <v>40816</v>
          </cell>
          <cell r="DM548">
            <v>92</v>
          </cell>
          <cell r="DT548">
            <v>999.9</v>
          </cell>
        </row>
        <row r="549">
          <cell r="W549">
            <v>659.8</v>
          </cell>
          <cell r="AF549">
            <v>39875</v>
          </cell>
          <cell r="AG549">
            <v>1455</v>
          </cell>
          <cell r="AH549">
            <v>589.62772791009854</v>
          </cell>
          <cell r="AM549">
            <v>1906.2670000000001</v>
          </cell>
          <cell r="AO549">
            <v>1257754.9665999999</v>
          </cell>
          <cell r="AQ549">
            <v>1123987.8799999999</v>
          </cell>
          <cell r="AU549">
            <v>0</v>
          </cell>
          <cell r="AW549">
            <v>0</v>
          </cell>
          <cell r="AY549">
            <v>768163.72049999994</v>
          </cell>
          <cell r="AZ549">
            <v>402.96753838785435</v>
          </cell>
          <cell r="BA549">
            <v>0</v>
          </cell>
          <cell r="BB549">
            <v>0</v>
          </cell>
          <cell r="BC549">
            <v>0</v>
          </cell>
          <cell r="BD549">
            <v>0</v>
          </cell>
          <cell r="BG549">
            <v>0</v>
          </cell>
          <cell r="BH549">
            <v>0</v>
          </cell>
          <cell r="BI549">
            <v>83912.98</v>
          </cell>
          <cell r="BJ549">
            <v>44.019531366802234</v>
          </cell>
          <cell r="BK549">
            <v>0</v>
          </cell>
          <cell r="BL549">
            <v>0</v>
          </cell>
          <cell r="BM549">
            <v>238403.12</v>
          </cell>
          <cell r="BN549">
            <v>125.06281648898081</v>
          </cell>
          <cell r="BO549">
            <v>0</v>
          </cell>
          <cell r="BP549">
            <v>0</v>
          </cell>
          <cell r="BY549">
            <v>1630</v>
          </cell>
          <cell r="CF549">
            <v>358.57799999999997</v>
          </cell>
          <cell r="CG549">
            <v>2142.25</v>
          </cell>
          <cell r="CJ549">
            <v>0</v>
          </cell>
          <cell r="CK549">
            <v>0</v>
          </cell>
          <cell r="CL549">
            <v>0</v>
          </cell>
          <cell r="CM549">
            <v>0</v>
          </cell>
          <cell r="CN549">
            <v>0</v>
          </cell>
          <cell r="CO549">
            <v>0</v>
          </cell>
          <cell r="CX549">
            <v>0</v>
          </cell>
          <cell r="CY549">
            <v>0</v>
          </cell>
          <cell r="DB549">
            <v>0</v>
          </cell>
          <cell r="DC549">
            <v>0</v>
          </cell>
          <cell r="DJ549" t="str">
            <v>НКРКП</v>
          </cell>
          <cell r="DL549">
            <v>40816</v>
          </cell>
          <cell r="DM549">
            <v>92</v>
          </cell>
          <cell r="DT549">
            <v>962.59</v>
          </cell>
        </row>
        <row r="550">
          <cell r="W550">
            <v>855.82</v>
          </cell>
          <cell r="AF550">
            <v>39877</v>
          </cell>
          <cell r="AG550">
            <v>1485</v>
          </cell>
          <cell r="AH550">
            <v>764.12560517773159</v>
          </cell>
          <cell r="AM550">
            <v>242.09829999999999</v>
          </cell>
          <cell r="AO550">
            <v>207192.567106</v>
          </cell>
          <cell r="AQ550">
            <v>184993.51</v>
          </cell>
          <cell r="AU550">
            <v>0</v>
          </cell>
          <cell r="AW550">
            <v>0</v>
          </cell>
          <cell r="AY550">
            <v>88528.481250000012</v>
          </cell>
          <cell r="AZ550">
            <v>365.67163524072663</v>
          </cell>
          <cell r="BA550">
            <v>0</v>
          </cell>
          <cell r="BB550">
            <v>0</v>
          </cell>
          <cell r="BC550">
            <v>0</v>
          </cell>
          <cell r="BD550">
            <v>0</v>
          </cell>
          <cell r="BG550">
            <v>0</v>
          </cell>
          <cell r="BH550">
            <v>0</v>
          </cell>
          <cell r="BI550">
            <v>13082.03</v>
          </cell>
          <cell r="BJ550">
            <v>54.036025862222083</v>
          </cell>
          <cell r="BK550">
            <v>0</v>
          </cell>
          <cell r="BL550">
            <v>0</v>
          </cell>
          <cell r="BM550">
            <v>79441.39</v>
          </cell>
          <cell r="BN550">
            <v>328.13691793787893</v>
          </cell>
          <cell r="BO550">
            <v>0</v>
          </cell>
          <cell r="BP550">
            <v>0</v>
          </cell>
          <cell r="BY550">
            <v>1382</v>
          </cell>
          <cell r="CF550">
            <v>41.325000000000003</v>
          </cell>
          <cell r="CG550">
            <v>2142.25</v>
          </cell>
          <cell r="CJ550">
            <v>0</v>
          </cell>
          <cell r="CK550">
            <v>0</v>
          </cell>
          <cell r="CL550">
            <v>0</v>
          </cell>
          <cell r="CM550">
            <v>0</v>
          </cell>
          <cell r="CN550">
            <v>0</v>
          </cell>
          <cell r="CO550">
            <v>0</v>
          </cell>
          <cell r="CX550">
            <v>0</v>
          </cell>
          <cell r="CY550">
            <v>0</v>
          </cell>
          <cell r="DB550">
            <v>0</v>
          </cell>
          <cell r="DC550">
            <v>0</v>
          </cell>
          <cell r="DJ550" t="str">
            <v>НКРКП</v>
          </cell>
          <cell r="DL550">
            <v>40816</v>
          </cell>
          <cell r="DM550">
            <v>92</v>
          </cell>
          <cell r="DT550">
            <v>999.9</v>
          </cell>
        </row>
        <row r="551">
          <cell r="W551">
            <v>246.21045838352421</v>
          </cell>
          <cell r="AF551">
            <v>39742</v>
          </cell>
          <cell r="AG551">
            <v>1031</v>
          </cell>
          <cell r="AH551">
            <v>246.21045838352421</v>
          </cell>
          <cell r="AM551">
            <v>88638.757400000002</v>
          </cell>
          <cell r="AO551">
            <v>21823789.09</v>
          </cell>
          <cell r="AQ551">
            <v>21823789.09</v>
          </cell>
          <cell r="AU551">
            <v>0</v>
          </cell>
          <cell r="AW551">
            <v>0</v>
          </cell>
          <cell r="AY551">
            <v>10951913.32467657</v>
          </cell>
          <cell r="AZ551">
            <v>123.55671092334795</v>
          </cell>
          <cell r="BA551">
            <v>0</v>
          </cell>
          <cell r="BB551">
            <v>0</v>
          </cell>
          <cell r="BC551">
            <v>0</v>
          </cell>
          <cell r="BD551">
            <v>0</v>
          </cell>
          <cell r="BG551">
            <v>0</v>
          </cell>
          <cell r="BH551">
            <v>0</v>
          </cell>
          <cell r="BI551">
            <v>1732394.81</v>
          </cell>
          <cell r="BJ551">
            <v>19.54443925902779</v>
          </cell>
          <cell r="BK551">
            <v>0</v>
          </cell>
          <cell r="BL551">
            <v>0</v>
          </cell>
          <cell r="BM551">
            <v>6232705.6500000004</v>
          </cell>
          <cell r="BN551">
            <v>70.31580578091453</v>
          </cell>
          <cell r="BO551">
            <v>0</v>
          </cell>
          <cell r="BP551">
            <v>0</v>
          </cell>
          <cell r="BY551">
            <v>1720</v>
          </cell>
          <cell r="CF551">
            <v>15057.971</v>
          </cell>
          <cell r="CG551">
            <v>727.31667000000004</v>
          </cell>
          <cell r="CJ551">
            <v>0</v>
          </cell>
          <cell r="CK551">
            <v>0</v>
          </cell>
          <cell r="CL551">
            <v>0</v>
          </cell>
          <cell r="CM551">
            <v>0</v>
          </cell>
          <cell r="CN551">
            <v>0</v>
          </cell>
          <cell r="CO551">
            <v>0</v>
          </cell>
          <cell r="CX551">
            <v>0</v>
          </cell>
          <cell r="CY551">
            <v>0</v>
          </cell>
          <cell r="DB551">
            <v>0</v>
          </cell>
          <cell r="DC551">
            <v>0</v>
          </cell>
          <cell r="DJ551" t="str">
            <v>НКРЕ</v>
          </cell>
          <cell r="DL551">
            <v>40526</v>
          </cell>
          <cell r="DM551">
            <v>1758</v>
          </cell>
          <cell r="DO551" t="str">
            <v>Тариф на теплову енергію</v>
          </cell>
          <cell r="DT551">
            <v>270.83</v>
          </cell>
        </row>
        <row r="552">
          <cell r="W552">
            <v>627.84</v>
          </cell>
          <cell r="AF552">
            <v>39877</v>
          </cell>
          <cell r="AG552">
            <v>1480</v>
          </cell>
          <cell r="AH552">
            <v>499.99010109626795</v>
          </cell>
          <cell r="AM552">
            <v>23797.584699999999</v>
          </cell>
          <cell r="AO552">
            <v>14941075.578048</v>
          </cell>
          <cell r="AQ552">
            <v>11898556.779999999</v>
          </cell>
          <cell r="AU552">
            <v>0</v>
          </cell>
          <cell r="AW552">
            <v>0</v>
          </cell>
          <cell r="AY552">
            <v>8816935.4460000005</v>
          </cell>
          <cell r="AZ552">
            <v>370.49707174694919</v>
          </cell>
          <cell r="BA552">
            <v>0</v>
          </cell>
          <cell r="BB552">
            <v>0</v>
          </cell>
          <cell r="BC552">
            <v>0</v>
          </cell>
          <cell r="BD552">
            <v>0</v>
          </cell>
          <cell r="BG552">
            <v>0</v>
          </cell>
          <cell r="BH552">
            <v>0</v>
          </cell>
          <cell r="BI552">
            <v>593408.91</v>
          </cell>
          <cell r="BJ552">
            <v>24.935678031224743</v>
          </cell>
          <cell r="BK552">
            <v>0</v>
          </cell>
          <cell r="BL552">
            <v>0</v>
          </cell>
          <cell r="BM552">
            <v>2161773</v>
          </cell>
          <cell r="BN552">
            <v>90.840017054335775</v>
          </cell>
          <cell r="BO552">
            <v>0</v>
          </cell>
          <cell r="BP552">
            <v>0</v>
          </cell>
          <cell r="BY552">
            <v>1720</v>
          </cell>
          <cell r="CF552">
            <v>4115.7359999999999</v>
          </cell>
          <cell r="CG552">
            <v>2142.25</v>
          </cell>
          <cell r="CJ552">
            <v>0</v>
          </cell>
          <cell r="CK552">
            <v>0</v>
          </cell>
          <cell r="CL552">
            <v>0</v>
          </cell>
          <cell r="CM552">
            <v>0</v>
          </cell>
          <cell r="CN552">
            <v>0</v>
          </cell>
          <cell r="CO552">
            <v>0</v>
          </cell>
          <cell r="CX552">
            <v>0</v>
          </cell>
          <cell r="CY552">
            <v>0</v>
          </cell>
          <cell r="DB552">
            <v>0</v>
          </cell>
          <cell r="DC552">
            <v>0</v>
          </cell>
          <cell r="DJ552" t="str">
            <v>НКРКП</v>
          </cell>
          <cell r="DL552">
            <v>40816</v>
          </cell>
          <cell r="DM552">
            <v>92</v>
          </cell>
          <cell r="DT552">
            <v>906.23</v>
          </cell>
        </row>
        <row r="553">
          <cell r="W553">
            <v>722.93</v>
          </cell>
          <cell r="AF553">
            <v>39877</v>
          </cell>
          <cell r="AG553">
            <v>1481</v>
          </cell>
          <cell r="AH553">
            <v>498.51459269105339</v>
          </cell>
          <cell r="AM553">
            <v>6100.2662</v>
          </cell>
          <cell r="AO553">
            <v>4410065.4439659994</v>
          </cell>
          <cell r="AQ553">
            <v>3041071.72</v>
          </cell>
          <cell r="AU553">
            <v>0</v>
          </cell>
          <cell r="AW553">
            <v>0</v>
          </cell>
          <cell r="AY553">
            <v>2220527.8149999999</v>
          </cell>
          <cell r="AZ553">
            <v>364.00506833619818</v>
          </cell>
          <cell r="BA553">
            <v>0</v>
          </cell>
          <cell r="BB553">
            <v>0</v>
          </cell>
          <cell r="BC553">
            <v>0</v>
          </cell>
          <cell r="BD553">
            <v>0</v>
          </cell>
          <cell r="BG553">
            <v>0</v>
          </cell>
          <cell r="BH553">
            <v>0</v>
          </cell>
          <cell r="BI553">
            <v>129268.75</v>
          </cell>
          <cell r="BJ553">
            <v>21.190673613554765</v>
          </cell>
          <cell r="BK553">
            <v>0</v>
          </cell>
          <cell r="BL553">
            <v>0</v>
          </cell>
          <cell r="BM553">
            <v>554715.11</v>
          </cell>
          <cell r="BN553">
            <v>90.93293502503218</v>
          </cell>
          <cell r="BO553">
            <v>0</v>
          </cell>
          <cell r="BP553">
            <v>0</v>
          </cell>
          <cell r="BY553">
            <v>1720</v>
          </cell>
          <cell r="CF553">
            <v>1036.54</v>
          </cell>
          <cell r="CG553">
            <v>2142.25</v>
          </cell>
          <cell r="CJ553">
            <v>0</v>
          </cell>
          <cell r="CK553">
            <v>0</v>
          </cell>
          <cell r="CL553">
            <v>0</v>
          </cell>
          <cell r="CM553">
            <v>0</v>
          </cell>
          <cell r="CN553">
            <v>0</v>
          </cell>
          <cell r="CO553">
            <v>0</v>
          </cell>
          <cell r="CX553">
            <v>0</v>
          </cell>
          <cell r="CY553">
            <v>0</v>
          </cell>
          <cell r="DB553">
            <v>0</v>
          </cell>
          <cell r="DC553">
            <v>0</v>
          </cell>
          <cell r="DJ553" t="str">
            <v>НКРКП</v>
          </cell>
          <cell r="DL553">
            <v>40816</v>
          </cell>
          <cell r="DM553">
            <v>92</v>
          </cell>
          <cell r="DT553">
            <v>996.45</v>
          </cell>
        </row>
        <row r="554">
          <cell r="W554">
            <v>284.55</v>
          </cell>
          <cell r="AF554">
            <v>39742</v>
          </cell>
          <cell r="AG554">
            <v>1043</v>
          </cell>
          <cell r="AH554">
            <v>284.54834527819503</v>
          </cell>
          <cell r="AM554">
            <v>3788.4072000000001</v>
          </cell>
          <cell r="AO554">
            <v>1077991.2687600001</v>
          </cell>
          <cell r="AQ554">
            <v>1077985</v>
          </cell>
          <cell r="AU554">
            <v>0</v>
          </cell>
          <cell r="AW554">
            <v>0</v>
          </cell>
          <cell r="AY554">
            <v>486994.56167999998</v>
          </cell>
          <cell r="AZ554">
            <v>128.54863164656638</v>
          </cell>
          <cell r="BA554">
            <v>0</v>
          </cell>
          <cell r="BB554">
            <v>0</v>
          </cell>
          <cell r="BC554">
            <v>0</v>
          </cell>
          <cell r="BD554">
            <v>0</v>
          </cell>
          <cell r="BG554">
            <v>0</v>
          </cell>
          <cell r="BH554">
            <v>0</v>
          </cell>
          <cell r="BI554">
            <v>74174.289999999994</v>
          </cell>
          <cell r="BJ554">
            <v>19.579281234604345</v>
          </cell>
          <cell r="BK554">
            <v>0</v>
          </cell>
          <cell r="BL554">
            <v>0</v>
          </cell>
          <cell r="BM554">
            <v>369658.55</v>
          </cell>
          <cell r="BN554">
            <v>97.576245235728621</v>
          </cell>
          <cell r="BO554">
            <v>0</v>
          </cell>
          <cell r="BP554">
            <v>0</v>
          </cell>
          <cell r="BY554">
            <v>1620</v>
          </cell>
          <cell r="CF554">
            <v>669.57399999999996</v>
          </cell>
          <cell r="CG554">
            <v>727.32</v>
          </cell>
          <cell r="CJ554">
            <v>0</v>
          </cell>
          <cell r="CK554">
            <v>0</v>
          </cell>
          <cell r="CL554">
            <v>0</v>
          </cell>
          <cell r="CM554">
            <v>0</v>
          </cell>
          <cell r="CN554">
            <v>0</v>
          </cell>
          <cell r="CO554">
            <v>0</v>
          </cell>
          <cell r="CX554">
            <v>0</v>
          </cell>
          <cell r="CY554">
            <v>0</v>
          </cell>
          <cell r="DB554">
            <v>0</v>
          </cell>
          <cell r="DC554">
            <v>0</v>
          </cell>
          <cell r="DJ554" t="str">
            <v>НКРЕ</v>
          </cell>
          <cell r="DL554">
            <v>40526</v>
          </cell>
          <cell r="DM554">
            <v>1758</v>
          </cell>
          <cell r="DO554" t="str">
            <v>Тариф на теплову енергію</v>
          </cell>
          <cell r="DT554">
            <v>313.01</v>
          </cell>
        </row>
        <row r="555">
          <cell r="W555">
            <v>781.38</v>
          </cell>
          <cell r="AF555">
            <v>39877</v>
          </cell>
          <cell r="AG555">
            <v>1486</v>
          </cell>
          <cell r="AH555">
            <v>541.46213303443699</v>
          </cell>
          <cell r="AM555">
            <v>600.43100000000004</v>
          </cell>
          <cell r="AO555">
            <v>469164.77478000004</v>
          </cell>
          <cell r="AQ555">
            <v>325110.65000000002</v>
          </cell>
          <cell r="AU555">
            <v>0</v>
          </cell>
          <cell r="AW555">
            <v>0</v>
          </cell>
          <cell r="AY555">
            <v>230958.11475000001</v>
          </cell>
          <cell r="AZ555">
            <v>384.65388154509009</v>
          </cell>
          <cell r="BA555">
            <v>0</v>
          </cell>
          <cell r="BB555">
            <v>0</v>
          </cell>
          <cell r="BC555">
            <v>0</v>
          </cell>
          <cell r="BD555">
            <v>0</v>
          </cell>
          <cell r="BG555">
            <v>0</v>
          </cell>
          <cell r="BH555">
            <v>0</v>
          </cell>
          <cell r="BI555">
            <v>14055.29</v>
          </cell>
          <cell r="BJ555">
            <v>23.408668106743324</v>
          </cell>
          <cell r="BK555">
            <v>0</v>
          </cell>
          <cell r="BL555">
            <v>0</v>
          </cell>
          <cell r="BM555">
            <v>70929.64</v>
          </cell>
          <cell r="BN555">
            <v>118.13120908147647</v>
          </cell>
          <cell r="BO555">
            <v>0</v>
          </cell>
          <cell r="BP555">
            <v>0</v>
          </cell>
          <cell r="BY555">
            <v>1620</v>
          </cell>
          <cell r="CF555">
            <v>107.81100000000001</v>
          </cell>
          <cell r="CG555">
            <v>2142.25</v>
          </cell>
          <cell r="CJ555">
            <v>0</v>
          </cell>
          <cell r="CK555">
            <v>0</v>
          </cell>
          <cell r="CL555">
            <v>0</v>
          </cell>
          <cell r="CM555">
            <v>0</v>
          </cell>
          <cell r="CN555">
            <v>0</v>
          </cell>
          <cell r="CO555">
            <v>0</v>
          </cell>
          <cell r="CX555">
            <v>0</v>
          </cell>
          <cell r="CY555">
            <v>0</v>
          </cell>
          <cell r="DB555">
            <v>0</v>
          </cell>
          <cell r="DC555">
            <v>0</v>
          </cell>
          <cell r="DJ555" t="str">
            <v>НКРКП</v>
          </cell>
          <cell r="DL555">
            <v>40816</v>
          </cell>
          <cell r="DM555">
            <v>92</v>
          </cell>
          <cell r="DT555">
            <v>999.9</v>
          </cell>
        </row>
        <row r="556">
          <cell r="W556">
            <v>763.32</v>
          </cell>
          <cell r="AF556">
            <v>39877</v>
          </cell>
          <cell r="AG556">
            <v>1488</v>
          </cell>
          <cell r="AH556">
            <v>681.54190221161423</v>
          </cell>
          <cell r="AM556">
            <v>341.21230000000003</v>
          </cell>
          <cell r="AO556">
            <v>260454.17283600004</v>
          </cell>
          <cell r="AQ556">
            <v>232550.48</v>
          </cell>
          <cell r="AU556">
            <v>0</v>
          </cell>
          <cell r="AW556">
            <v>0</v>
          </cell>
          <cell r="AY556">
            <v>130145.97200000001</v>
          </cell>
          <cell r="AZ556">
            <v>381.42227580893183</v>
          </cell>
          <cell r="BA556">
            <v>0</v>
          </cell>
          <cell r="BB556">
            <v>0</v>
          </cell>
          <cell r="BC556">
            <v>0</v>
          </cell>
          <cell r="BD556">
            <v>0</v>
          </cell>
          <cell r="BG556">
            <v>0</v>
          </cell>
          <cell r="BH556">
            <v>0</v>
          </cell>
          <cell r="BI556">
            <v>13331.13</v>
          </cell>
          <cell r="BJ556">
            <v>39.069898711154309</v>
          </cell>
          <cell r="BK556">
            <v>0</v>
          </cell>
          <cell r="BL556">
            <v>0</v>
          </cell>
          <cell r="BM556">
            <v>87288.940000000017</v>
          </cell>
          <cell r="BN556">
            <v>255.82002758986124</v>
          </cell>
          <cell r="BO556">
            <v>0</v>
          </cell>
          <cell r="BP556">
            <v>0</v>
          </cell>
          <cell r="BY556">
            <v>1382</v>
          </cell>
          <cell r="CF556">
            <v>60.752000000000002</v>
          </cell>
          <cell r="CG556">
            <v>2142.25</v>
          </cell>
          <cell r="CJ556">
            <v>0</v>
          </cell>
          <cell r="CK556">
            <v>0</v>
          </cell>
          <cell r="CL556">
            <v>0</v>
          </cell>
          <cell r="CM556">
            <v>0</v>
          </cell>
          <cell r="CN556">
            <v>0</v>
          </cell>
          <cell r="CO556">
            <v>0</v>
          </cell>
          <cell r="CX556">
            <v>0</v>
          </cell>
          <cell r="CY556">
            <v>0</v>
          </cell>
          <cell r="DB556">
            <v>0</v>
          </cell>
          <cell r="DC556">
            <v>0</v>
          </cell>
          <cell r="DJ556" t="str">
            <v>НКРКП</v>
          </cell>
          <cell r="DL556">
            <v>40816</v>
          </cell>
          <cell r="DM556">
            <v>92</v>
          </cell>
          <cell r="DT556">
            <v>999.9</v>
          </cell>
        </row>
        <row r="557">
          <cell r="W557">
            <v>338.75</v>
          </cell>
          <cell r="AF557">
            <v>39665</v>
          </cell>
          <cell r="AG557">
            <v>802</v>
          </cell>
          <cell r="AH557">
            <v>328.88069293467811</v>
          </cell>
          <cell r="AM557">
            <v>1937.4871000000001</v>
          </cell>
          <cell r="AO557">
            <v>656323.75512500003</v>
          </cell>
          <cell r="AQ557">
            <v>637202.1</v>
          </cell>
          <cell r="AU557">
            <v>0</v>
          </cell>
          <cell r="AW557">
            <v>0</v>
          </cell>
          <cell r="AY557">
            <v>293110.68732000003</v>
          </cell>
          <cell r="AZ557">
            <v>151.28394264921818</v>
          </cell>
          <cell r="BA557">
            <v>0</v>
          </cell>
          <cell r="BB557">
            <v>0</v>
          </cell>
          <cell r="BC557">
            <v>0</v>
          </cell>
          <cell r="BD557">
            <v>0</v>
          </cell>
          <cell r="BG557">
            <v>0</v>
          </cell>
          <cell r="BH557">
            <v>0</v>
          </cell>
          <cell r="BI557">
            <v>32776.910000000003</v>
          </cell>
          <cell r="BJ557">
            <v>16.91722747470164</v>
          </cell>
          <cell r="BK557">
            <v>0</v>
          </cell>
          <cell r="BL557">
            <v>0</v>
          </cell>
          <cell r="BM557">
            <v>198305.5</v>
          </cell>
          <cell r="BN557">
            <v>102.35190727205358</v>
          </cell>
          <cell r="BO557">
            <v>0</v>
          </cell>
          <cell r="BP557">
            <v>0</v>
          </cell>
          <cell r="BY557">
            <v>1650</v>
          </cell>
          <cell r="CF557">
            <v>403.00099999999998</v>
          </cell>
          <cell r="CG557">
            <v>727.32</v>
          </cell>
          <cell r="CJ557">
            <v>0</v>
          </cell>
          <cell r="CK557">
            <v>0</v>
          </cell>
          <cell r="CL557">
            <v>0</v>
          </cell>
          <cell r="CM557">
            <v>0</v>
          </cell>
          <cell r="CN557">
            <v>0</v>
          </cell>
          <cell r="CO557">
            <v>0</v>
          </cell>
          <cell r="CX557">
            <v>0</v>
          </cell>
          <cell r="CY557">
            <v>0</v>
          </cell>
          <cell r="DB557">
            <v>0</v>
          </cell>
          <cell r="DC557">
            <v>0</v>
          </cell>
          <cell r="DJ557" t="str">
            <v>НКРЕ</v>
          </cell>
          <cell r="DL557">
            <v>40526</v>
          </cell>
          <cell r="DM557">
            <v>1758</v>
          </cell>
          <cell r="DO557" t="str">
            <v>Тариф на теплову енергію</v>
          </cell>
          <cell r="DT557">
            <v>372.63</v>
          </cell>
        </row>
        <row r="558">
          <cell r="W558">
            <v>672.69</v>
          </cell>
          <cell r="AF558">
            <v>39875</v>
          </cell>
          <cell r="AG558">
            <v>1451</v>
          </cell>
          <cell r="AH558">
            <v>640.65619454609873</v>
          </cell>
          <cell r="AM558">
            <v>1651.5407</v>
          </cell>
          <cell r="AO558">
            <v>1110974.9134830001</v>
          </cell>
          <cell r="AQ558">
            <v>1058069.78</v>
          </cell>
          <cell r="AU558">
            <v>0</v>
          </cell>
          <cell r="AW558">
            <v>0</v>
          </cell>
          <cell r="AY558">
            <v>674091.09625000006</v>
          </cell>
          <cell r="AZ558">
            <v>408.15893683395149</v>
          </cell>
          <cell r="BA558">
            <v>0</v>
          </cell>
          <cell r="BB558">
            <v>0</v>
          </cell>
          <cell r="BC558">
            <v>0</v>
          </cell>
          <cell r="BD558">
            <v>0</v>
          </cell>
          <cell r="BG558">
            <v>0</v>
          </cell>
          <cell r="BH558">
            <v>0</v>
          </cell>
          <cell r="BI558">
            <v>116652.65</v>
          </cell>
          <cell r="BJ558">
            <v>70.63262201167673</v>
          </cell>
          <cell r="BK558">
            <v>0</v>
          </cell>
          <cell r="BL558">
            <v>0</v>
          </cell>
          <cell r="BM558">
            <v>178777.64</v>
          </cell>
          <cell r="BN558">
            <v>108.2490065185799</v>
          </cell>
          <cell r="BO558">
            <v>0</v>
          </cell>
          <cell r="BP558">
            <v>0</v>
          </cell>
          <cell r="BY558">
            <v>1650</v>
          </cell>
          <cell r="CF558">
            <v>314.66500000000002</v>
          </cell>
          <cell r="CG558">
            <v>2142.25</v>
          </cell>
          <cell r="CJ558">
            <v>0</v>
          </cell>
          <cell r="CK558">
            <v>0</v>
          </cell>
          <cell r="CL558">
            <v>0</v>
          </cell>
          <cell r="CM558">
            <v>0</v>
          </cell>
          <cell r="CN558">
            <v>0</v>
          </cell>
          <cell r="CO558">
            <v>0</v>
          </cell>
          <cell r="CX558">
            <v>0</v>
          </cell>
          <cell r="CY558">
            <v>0</v>
          </cell>
          <cell r="DB558">
            <v>0</v>
          </cell>
          <cell r="DC558">
            <v>0</v>
          </cell>
          <cell r="DJ558" t="str">
            <v>НКРКП</v>
          </cell>
          <cell r="DL558">
            <v>40816</v>
          </cell>
          <cell r="DM558">
            <v>92</v>
          </cell>
          <cell r="DT558">
            <v>979.38</v>
          </cell>
        </row>
        <row r="559">
          <cell r="W559">
            <v>231.62328379985743</v>
          </cell>
          <cell r="AF559">
            <v>39665</v>
          </cell>
          <cell r="AG559">
            <v>793</v>
          </cell>
          <cell r="AH559">
            <v>231.62328379985743</v>
          </cell>
          <cell r="AM559">
            <v>8490.4869999999992</v>
          </cell>
          <cell r="AO559">
            <v>1966594.48</v>
          </cell>
          <cell r="AQ559">
            <v>1966594.48</v>
          </cell>
          <cell r="AU559">
            <v>0</v>
          </cell>
          <cell r="AW559">
            <v>0</v>
          </cell>
          <cell r="AY559">
            <v>1046028.0367170001</v>
          </cell>
          <cell r="AZ559">
            <v>123.20000451293315</v>
          </cell>
          <cell r="BA559">
            <v>0</v>
          </cell>
          <cell r="BB559">
            <v>0</v>
          </cell>
          <cell r="BC559">
            <v>0</v>
          </cell>
          <cell r="BD559">
            <v>0</v>
          </cell>
          <cell r="BG559">
            <v>0</v>
          </cell>
          <cell r="BH559">
            <v>0</v>
          </cell>
          <cell r="BI559">
            <v>235435.58</v>
          </cell>
          <cell r="BJ559">
            <v>27.729337551544454</v>
          </cell>
          <cell r="BK559">
            <v>0</v>
          </cell>
          <cell r="BL559">
            <v>0</v>
          </cell>
          <cell r="BM559">
            <v>569756.44999999995</v>
          </cell>
          <cell r="BN559">
            <v>67.105273231087921</v>
          </cell>
          <cell r="BO559">
            <v>0</v>
          </cell>
          <cell r="BP559">
            <v>0</v>
          </cell>
          <cell r="BY559">
            <v>1805</v>
          </cell>
          <cell r="CF559">
            <v>1438.201</v>
          </cell>
          <cell r="CG559">
            <v>727.31700000000001</v>
          </cell>
          <cell r="CJ559">
            <v>0</v>
          </cell>
          <cell r="CK559">
            <v>0</v>
          </cell>
          <cell r="CL559">
            <v>0</v>
          </cell>
          <cell r="CM559">
            <v>0</v>
          </cell>
          <cell r="CN559">
            <v>0</v>
          </cell>
          <cell r="CO559">
            <v>0</v>
          </cell>
          <cell r="CX559">
            <v>0</v>
          </cell>
          <cell r="CY559">
            <v>0</v>
          </cell>
          <cell r="DB559">
            <v>0</v>
          </cell>
          <cell r="DC559">
            <v>0</v>
          </cell>
          <cell r="DJ559" t="str">
            <v>НКРЕ</v>
          </cell>
          <cell r="DL559">
            <v>40526</v>
          </cell>
          <cell r="DM559">
            <v>1758</v>
          </cell>
          <cell r="DO559" t="str">
            <v>Тариф на теплову енергію</v>
          </cell>
          <cell r="DT559">
            <v>254.78</v>
          </cell>
        </row>
        <row r="560">
          <cell r="W560">
            <v>573.17999999999995</v>
          </cell>
          <cell r="AF560">
            <v>39875</v>
          </cell>
          <cell r="AG560">
            <v>1448</v>
          </cell>
          <cell r="AH560">
            <v>483.92778534669213</v>
          </cell>
          <cell r="AM560">
            <v>5685.9762000000001</v>
          </cell>
          <cell r="AO560">
            <v>3259087.8383159996</v>
          </cell>
          <cell r="AQ560">
            <v>2751601.87</v>
          </cell>
          <cell r="AU560">
            <v>0</v>
          </cell>
          <cell r="AW560">
            <v>0</v>
          </cell>
          <cell r="AY560">
            <v>2063297.37625</v>
          </cell>
          <cell r="AZ560">
            <v>362.8747823900494</v>
          </cell>
          <cell r="BA560">
            <v>0</v>
          </cell>
          <cell r="BB560">
            <v>0</v>
          </cell>
          <cell r="BC560">
            <v>0</v>
          </cell>
          <cell r="BD560">
            <v>0</v>
          </cell>
          <cell r="BG560">
            <v>0</v>
          </cell>
          <cell r="BH560">
            <v>0</v>
          </cell>
          <cell r="BI560">
            <v>204737.71</v>
          </cell>
          <cell r="BJ560">
            <v>36.007486278257723</v>
          </cell>
          <cell r="BK560">
            <v>0</v>
          </cell>
          <cell r="BL560">
            <v>0</v>
          </cell>
          <cell r="BM560">
            <v>406300.43</v>
          </cell>
          <cell r="BN560">
            <v>71.456582952281792</v>
          </cell>
          <cell r="BO560">
            <v>0</v>
          </cell>
          <cell r="BP560">
            <v>0</v>
          </cell>
          <cell r="BY560">
            <v>1805</v>
          </cell>
          <cell r="CF560">
            <v>963.14499999999998</v>
          </cell>
          <cell r="CG560">
            <v>2142.25</v>
          </cell>
          <cell r="CJ560">
            <v>0</v>
          </cell>
          <cell r="CK560">
            <v>0</v>
          </cell>
          <cell r="CL560">
            <v>0</v>
          </cell>
          <cell r="CM560">
            <v>0</v>
          </cell>
          <cell r="CN560">
            <v>0</v>
          </cell>
          <cell r="CO560">
            <v>0</v>
          </cell>
          <cell r="CX560">
            <v>0</v>
          </cell>
          <cell r="CY560">
            <v>0</v>
          </cell>
          <cell r="DB560">
            <v>0</v>
          </cell>
          <cell r="DC560">
            <v>0</v>
          </cell>
          <cell r="DJ560" t="str">
            <v>НКРКП</v>
          </cell>
          <cell r="DL560">
            <v>40816</v>
          </cell>
          <cell r="DM560">
            <v>92</v>
          </cell>
          <cell r="DT560">
            <v>845.84</v>
          </cell>
        </row>
        <row r="561">
          <cell r="W561">
            <v>754.92</v>
          </cell>
          <cell r="AF561">
            <v>39875</v>
          </cell>
          <cell r="AG561">
            <v>1449</v>
          </cell>
          <cell r="AH561">
            <v>483.9278278268111</v>
          </cell>
          <cell r="AM561">
            <v>275.68520000000001</v>
          </cell>
          <cell r="AO561">
            <v>208120.27118399998</v>
          </cell>
          <cell r="AQ561">
            <v>133411.74</v>
          </cell>
          <cell r="AU561">
            <v>0</v>
          </cell>
          <cell r="AW561">
            <v>0</v>
          </cell>
          <cell r="AY561">
            <v>100038.7905</v>
          </cell>
          <cell r="AZ561">
            <v>362.87327176068936</v>
          </cell>
          <cell r="BA561">
            <v>0</v>
          </cell>
          <cell r="BB561">
            <v>0</v>
          </cell>
          <cell r="BC561">
            <v>0</v>
          </cell>
          <cell r="BD561">
            <v>0</v>
          </cell>
          <cell r="BG561">
            <v>0</v>
          </cell>
          <cell r="BH561">
            <v>0</v>
          </cell>
          <cell r="BI561">
            <v>9926.73</v>
          </cell>
          <cell r="BJ561">
            <v>36.007482447371132</v>
          </cell>
          <cell r="BK561">
            <v>0</v>
          </cell>
          <cell r="BL561">
            <v>0</v>
          </cell>
          <cell r="BM561">
            <v>19699.52</v>
          </cell>
          <cell r="BN561">
            <v>71.456574382665451</v>
          </cell>
          <cell r="BO561">
            <v>0</v>
          </cell>
          <cell r="BP561">
            <v>0</v>
          </cell>
          <cell r="BY561">
            <v>1805</v>
          </cell>
          <cell r="CF561">
            <v>46.698</v>
          </cell>
          <cell r="CG561">
            <v>2142.25</v>
          </cell>
          <cell r="CJ561">
            <v>0</v>
          </cell>
          <cell r="CK561">
            <v>0</v>
          </cell>
          <cell r="CL561">
            <v>0</v>
          </cell>
          <cell r="CM561">
            <v>0</v>
          </cell>
          <cell r="CN561">
            <v>0</v>
          </cell>
          <cell r="CO561">
            <v>0</v>
          </cell>
          <cell r="CX561">
            <v>0</v>
          </cell>
          <cell r="CY561">
            <v>0</v>
          </cell>
          <cell r="DB561">
            <v>0</v>
          </cell>
          <cell r="DC561">
            <v>0</v>
          </cell>
          <cell r="DJ561" t="str">
            <v>НКРКП</v>
          </cell>
          <cell r="DL561">
            <v>40816</v>
          </cell>
          <cell r="DM561">
            <v>92</v>
          </cell>
          <cell r="DT561">
            <v>999.9</v>
          </cell>
        </row>
        <row r="563">
          <cell r="W563">
            <v>616.84</v>
          </cell>
          <cell r="AF563">
            <v>39895</v>
          </cell>
          <cell r="AG563">
            <v>1572</v>
          </cell>
          <cell r="AH563">
            <v>550.75175982102496</v>
          </cell>
          <cell r="AM563">
            <v>237.3963</v>
          </cell>
          <cell r="AO563">
            <v>146435.533692</v>
          </cell>
          <cell r="AQ563">
            <v>130746.43</v>
          </cell>
          <cell r="AU563">
            <v>0</v>
          </cell>
          <cell r="AW563">
            <v>0</v>
          </cell>
          <cell r="AY563">
            <v>81568.52522499999</v>
          </cell>
          <cell r="AZ563">
            <v>343.5964470592001</v>
          </cell>
          <cell r="BA563">
            <v>0</v>
          </cell>
          <cell r="BB563">
            <v>0</v>
          </cell>
          <cell r="BC563">
            <v>0</v>
          </cell>
          <cell r="BD563">
            <v>0</v>
          </cell>
          <cell r="BG563">
            <v>0</v>
          </cell>
          <cell r="BH563">
            <v>0</v>
          </cell>
          <cell r="BI563">
            <v>937.7</v>
          </cell>
          <cell r="BJ563">
            <v>3.9499351927557425</v>
          </cell>
          <cell r="BK563">
            <v>0</v>
          </cell>
          <cell r="BL563">
            <v>0</v>
          </cell>
          <cell r="BM563">
            <v>41899.56</v>
          </cell>
          <cell r="BN563">
            <v>176.49626384235978</v>
          </cell>
          <cell r="BO563">
            <v>0</v>
          </cell>
          <cell r="BP563">
            <v>0</v>
          </cell>
          <cell r="BY563">
            <v>1350</v>
          </cell>
          <cell r="CF563">
            <v>38.076099999999997</v>
          </cell>
          <cell r="CG563">
            <v>2142.25</v>
          </cell>
          <cell r="CJ563">
            <v>0</v>
          </cell>
          <cell r="CK563">
            <v>0</v>
          </cell>
          <cell r="CL563">
            <v>0</v>
          </cell>
          <cell r="CM563">
            <v>0</v>
          </cell>
          <cell r="CN563">
            <v>0</v>
          </cell>
          <cell r="CO563">
            <v>0</v>
          </cell>
          <cell r="CX563">
            <v>0</v>
          </cell>
          <cell r="CY563">
            <v>0</v>
          </cell>
          <cell r="DB563">
            <v>0</v>
          </cell>
          <cell r="DC563">
            <v>0</v>
          </cell>
          <cell r="DJ563" t="str">
            <v>НКРКП</v>
          </cell>
          <cell r="DL563">
            <v>40816</v>
          </cell>
          <cell r="DM563">
            <v>92</v>
          </cell>
          <cell r="DT563">
            <v>875.02</v>
          </cell>
        </row>
        <row r="564">
          <cell r="W564">
            <v>631.76</v>
          </cell>
          <cell r="AF564">
            <v>39877</v>
          </cell>
          <cell r="AG564">
            <v>1489</v>
          </cell>
          <cell r="AH564">
            <v>564.0742353522719</v>
          </cell>
          <cell r="AM564">
            <v>716.95759999999996</v>
          </cell>
          <cell r="AO564">
            <v>452945.13337599998</v>
          </cell>
          <cell r="AQ564">
            <v>404417.31</v>
          </cell>
          <cell r="AU564">
            <v>0</v>
          </cell>
          <cell r="AW564">
            <v>0</v>
          </cell>
          <cell r="AY564">
            <v>270257.69099999999</v>
          </cell>
          <cell r="AZ564">
            <v>376.95073041976264</v>
          </cell>
          <cell r="BA564">
            <v>0</v>
          </cell>
          <cell r="BB564">
            <v>0</v>
          </cell>
          <cell r="BC564">
            <v>0</v>
          </cell>
          <cell r="BD564">
            <v>0</v>
          </cell>
          <cell r="BG564">
            <v>0</v>
          </cell>
          <cell r="BH564">
            <v>0</v>
          </cell>
          <cell r="BI564">
            <v>13607.81</v>
          </cell>
          <cell r="BJ564">
            <v>18.979936888875994</v>
          </cell>
          <cell r="BK564">
            <v>0</v>
          </cell>
          <cell r="BL564">
            <v>0</v>
          </cell>
          <cell r="BM564">
            <v>117039.28</v>
          </cell>
          <cell r="BN564">
            <v>163.24435364099637</v>
          </cell>
          <cell r="BO564">
            <v>0</v>
          </cell>
          <cell r="BP564">
            <v>0</v>
          </cell>
          <cell r="BY564">
            <v>1382</v>
          </cell>
          <cell r="CF564">
            <v>126.15600000000001</v>
          </cell>
          <cell r="CG564">
            <v>2142.25</v>
          </cell>
          <cell r="CJ564">
            <v>0</v>
          </cell>
          <cell r="CK564">
            <v>0</v>
          </cell>
          <cell r="CL564">
            <v>0</v>
          </cell>
          <cell r="CM564">
            <v>0</v>
          </cell>
          <cell r="CN564">
            <v>0</v>
          </cell>
          <cell r="CO564">
            <v>0</v>
          </cell>
          <cell r="CX564">
            <v>0</v>
          </cell>
          <cell r="CY564">
            <v>0</v>
          </cell>
          <cell r="DB564">
            <v>0</v>
          </cell>
          <cell r="DC564">
            <v>0</v>
          </cell>
          <cell r="DJ564" t="str">
            <v>НКРКП</v>
          </cell>
          <cell r="DL564">
            <v>40816</v>
          </cell>
          <cell r="DM564">
            <v>92</v>
          </cell>
          <cell r="DT564">
            <v>915.01</v>
          </cell>
        </row>
        <row r="568">
          <cell r="W568">
            <v>821.03</v>
          </cell>
          <cell r="AF568">
            <v>39895</v>
          </cell>
          <cell r="AG568">
            <v>1574</v>
          </cell>
          <cell r="AH568">
            <v>733.06843387711842</v>
          </cell>
          <cell r="AM568">
            <v>91.519000000000005</v>
          </cell>
          <cell r="AO568">
            <v>75139.844570000001</v>
          </cell>
          <cell r="AQ568">
            <v>67089.69</v>
          </cell>
          <cell r="AU568">
            <v>0</v>
          </cell>
          <cell r="AW568">
            <v>0</v>
          </cell>
          <cell r="AY568">
            <v>27966.216850000001</v>
          </cell>
          <cell r="AZ568">
            <v>305.57826079830414</v>
          </cell>
          <cell r="BA568">
            <v>0</v>
          </cell>
          <cell r="BB568">
            <v>0</v>
          </cell>
          <cell r="BC568">
            <v>0</v>
          </cell>
          <cell r="BD568">
            <v>0</v>
          </cell>
          <cell r="BG568">
            <v>0</v>
          </cell>
          <cell r="BH568">
            <v>0</v>
          </cell>
          <cell r="BI568">
            <v>358.83</v>
          </cell>
          <cell r="BJ568">
            <v>3.9208251838416062</v>
          </cell>
          <cell r="BK568">
            <v>0</v>
          </cell>
          <cell r="BL568">
            <v>0</v>
          </cell>
          <cell r="BM568">
            <v>28001.19</v>
          </cell>
          <cell r="BN568">
            <v>305.96040166522795</v>
          </cell>
          <cell r="BO568">
            <v>0</v>
          </cell>
          <cell r="BP568">
            <v>0</v>
          </cell>
          <cell r="BY568">
            <v>1350</v>
          </cell>
          <cell r="CF568">
            <v>13.054600000000001</v>
          </cell>
          <cell r="CG568">
            <v>2142.25</v>
          </cell>
          <cell r="CJ568">
            <v>0</v>
          </cell>
          <cell r="CK568">
            <v>0</v>
          </cell>
          <cell r="CL568">
            <v>0</v>
          </cell>
          <cell r="CM568">
            <v>0</v>
          </cell>
          <cell r="CN568">
            <v>0</v>
          </cell>
          <cell r="CO568">
            <v>0</v>
          </cell>
          <cell r="CX568">
            <v>0</v>
          </cell>
          <cell r="CY568">
            <v>0</v>
          </cell>
          <cell r="DB568">
            <v>0</v>
          </cell>
          <cell r="DC568">
            <v>0</v>
          </cell>
          <cell r="DJ568" t="str">
            <v>НКРКП</v>
          </cell>
          <cell r="DL568">
            <v>40816</v>
          </cell>
          <cell r="DM568">
            <v>92</v>
          </cell>
          <cell r="DT568">
            <v>999.9</v>
          </cell>
        </row>
        <row r="569">
          <cell r="W569">
            <v>642.51</v>
          </cell>
          <cell r="AF569">
            <v>39895</v>
          </cell>
          <cell r="AG569">
            <v>1573</v>
          </cell>
          <cell r="AH569">
            <v>573.67180028716018</v>
          </cell>
          <cell r="AM569">
            <v>418.37270000000001</v>
          </cell>
          <cell r="AO569">
            <v>268808.64347700001</v>
          </cell>
          <cell r="AQ569">
            <v>240008.62</v>
          </cell>
          <cell r="AU569">
            <v>0</v>
          </cell>
          <cell r="AW569">
            <v>0</v>
          </cell>
          <cell r="AY569">
            <v>136650.91412500001</v>
          </cell>
          <cell r="AZ569">
            <v>326.6248350454033</v>
          </cell>
          <cell r="BA569">
            <v>0</v>
          </cell>
          <cell r="BB569">
            <v>0</v>
          </cell>
          <cell r="BC569">
            <v>0</v>
          </cell>
          <cell r="BD569">
            <v>0</v>
          </cell>
          <cell r="BG569">
            <v>0</v>
          </cell>
          <cell r="BH569">
            <v>0</v>
          </cell>
          <cell r="BI569">
            <v>9450.2900000000009</v>
          </cell>
          <cell r="BJ569">
            <v>22.588209029891292</v>
          </cell>
          <cell r="BK569">
            <v>0</v>
          </cell>
          <cell r="BL569">
            <v>0</v>
          </cell>
          <cell r="BM569">
            <v>85234.48</v>
          </cell>
          <cell r="BN569">
            <v>203.72858936541508</v>
          </cell>
          <cell r="BO569">
            <v>0</v>
          </cell>
          <cell r="BP569">
            <v>0</v>
          </cell>
          <cell r="BY569">
            <v>1350</v>
          </cell>
          <cell r="CF569">
            <v>63.788499999999999</v>
          </cell>
          <cell r="CG569">
            <v>2142.25</v>
          </cell>
          <cell r="CJ569">
            <v>0</v>
          </cell>
          <cell r="CK569">
            <v>0</v>
          </cell>
          <cell r="CL569">
            <v>0</v>
          </cell>
          <cell r="CM569">
            <v>0</v>
          </cell>
          <cell r="CN569">
            <v>0</v>
          </cell>
          <cell r="CO569">
            <v>0</v>
          </cell>
          <cell r="CX569">
            <v>0</v>
          </cell>
          <cell r="CY569">
            <v>0</v>
          </cell>
          <cell r="DB569">
            <v>0</v>
          </cell>
          <cell r="DC569">
            <v>0</v>
          </cell>
          <cell r="DJ569" t="str">
            <v>НКРКП</v>
          </cell>
          <cell r="DL569">
            <v>40816</v>
          </cell>
          <cell r="DM569">
            <v>92</v>
          </cell>
          <cell r="DT569">
            <v>887.93</v>
          </cell>
        </row>
        <row r="570">
          <cell r="W570">
            <v>749.15</v>
          </cell>
          <cell r="AF570">
            <v>39875</v>
          </cell>
          <cell r="AG570">
            <v>1450</v>
          </cell>
          <cell r="AH570">
            <v>592.68512756384087</v>
          </cell>
          <cell r="AM570">
            <v>407.5136</v>
          </cell>
          <cell r="AO570">
            <v>305288.81344</v>
          </cell>
          <cell r="AQ570">
            <v>241527.25</v>
          </cell>
          <cell r="AU570">
            <v>0</v>
          </cell>
          <cell r="AW570">
            <v>0</v>
          </cell>
          <cell r="AY570">
            <v>167742.45950000003</v>
          </cell>
          <cell r="AZ570">
            <v>411.62419978130799</v>
          </cell>
          <cell r="BA570">
            <v>0</v>
          </cell>
          <cell r="BB570">
            <v>0</v>
          </cell>
          <cell r="BC570">
            <v>0</v>
          </cell>
          <cell r="BD570">
            <v>0</v>
          </cell>
          <cell r="BG570">
            <v>0</v>
          </cell>
          <cell r="BH570">
            <v>0</v>
          </cell>
          <cell r="BI570">
            <v>15749.47</v>
          </cell>
          <cell r="BJ570">
            <v>38.647716297075725</v>
          </cell>
          <cell r="BK570">
            <v>0</v>
          </cell>
          <cell r="BL570">
            <v>0</v>
          </cell>
          <cell r="BM570">
            <v>51773.07</v>
          </cell>
          <cell r="BN570">
            <v>127.04623845682696</v>
          </cell>
          <cell r="BO570">
            <v>0</v>
          </cell>
          <cell r="BP570">
            <v>0</v>
          </cell>
          <cell r="BY570">
            <v>1630</v>
          </cell>
          <cell r="CF570">
            <v>78.302000000000007</v>
          </cell>
          <cell r="CG570">
            <v>2142.25</v>
          </cell>
          <cell r="CJ570">
            <v>0</v>
          </cell>
          <cell r="CK570">
            <v>0</v>
          </cell>
          <cell r="CL570">
            <v>0</v>
          </cell>
          <cell r="CM570">
            <v>0</v>
          </cell>
          <cell r="CN570">
            <v>0</v>
          </cell>
          <cell r="CO570">
            <v>0</v>
          </cell>
          <cell r="CX570">
            <v>0</v>
          </cell>
          <cell r="CY570">
            <v>0</v>
          </cell>
          <cell r="DB570">
            <v>0</v>
          </cell>
          <cell r="DC570">
            <v>0</v>
          </cell>
          <cell r="DJ570" t="str">
            <v>НКРКП</v>
          </cell>
          <cell r="DL570">
            <v>40816</v>
          </cell>
          <cell r="DM570">
            <v>92</v>
          </cell>
          <cell r="DT570">
            <v>999.9</v>
          </cell>
        </row>
        <row r="571">
          <cell r="W571">
            <v>198.26</v>
          </cell>
          <cell r="AF571">
            <v>39769</v>
          </cell>
          <cell r="AG571">
            <v>1087</v>
          </cell>
          <cell r="AH571">
            <v>198.25898828026558</v>
          </cell>
          <cell r="AM571">
            <v>14512.8374</v>
          </cell>
          <cell r="AO571">
            <v>2877315.142924</v>
          </cell>
          <cell r="AQ571">
            <v>2877300.46</v>
          </cell>
          <cell r="AU571">
            <v>0</v>
          </cell>
          <cell r="AW571">
            <v>0</v>
          </cell>
          <cell r="AY571">
            <v>1654551.6237899999</v>
          </cell>
          <cell r="AZ571">
            <v>114.00607463499865</v>
          </cell>
          <cell r="BA571">
            <v>0</v>
          </cell>
          <cell r="BB571">
            <v>0</v>
          </cell>
          <cell r="BC571">
            <v>0</v>
          </cell>
          <cell r="BD571">
            <v>0</v>
          </cell>
          <cell r="BG571">
            <v>0</v>
          </cell>
          <cell r="BH571">
            <v>0</v>
          </cell>
          <cell r="BI571">
            <v>353268.56</v>
          </cell>
          <cell r="BJ571">
            <v>24.341798248218502</v>
          </cell>
          <cell r="BK571">
            <v>0</v>
          </cell>
          <cell r="BL571">
            <v>0</v>
          </cell>
          <cell r="BM571">
            <v>806705.04</v>
          </cell>
          <cell r="BN571">
            <v>55.585618288536743</v>
          </cell>
          <cell r="BO571">
            <v>0</v>
          </cell>
          <cell r="BP571">
            <v>0</v>
          </cell>
          <cell r="BY571">
            <v>1460</v>
          </cell>
          <cell r="CF571">
            <v>2274.87</v>
          </cell>
          <cell r="CG571">
            <v>727.31700000000001</v>
          </cell>
          <cell r="CJ571">
            <v>0</v>
          </cell>
          <cell r="CK571">
            <v>0</v>
          </cell>
          <cell r="CL571">
            <v>0</v>
          </cell>
          <cell r="CM571">
            <v>0</v>
          </cell>
          <cell r="CN571">
            <v>0</v>
          </cell>
          <cell r="CO571">
            <v>0</v>
          </cell>
          <cell r="CX571">
            <v>0</v>
          </cell>
          <cell r="CY571">
            <v>0</v>
          </cell>
          <cell r="DB571">
            <v>0</v>
          </cell>
          <cell r="DC571">
            <v>0</v>
          </cell>
          <cell r="DJ571" t="str">
            <v>НКРЕ</v>
          </cell>
          <cell r="DL571">
            <v>40526</v>
          </cell>
          <cell r="DM571">
            <v>1758</v>
          </cell>
          <cell r="DO571" t="str">
            <v>Тариф на теплову енергію</v>
          </cell>
          <cell r="DT571">
            <v>218.09</v>
          </cell>
        </row>
        <row r="572">
          <cell r="W572">
            <v>490.51</v>
          </cell>
          <cell r="AF572">
            <v>39888</v>
          </cell>
          <cell r="AG572">
            <v>1528</v>
          </cell>
          <cell r="AH572">
            <v>426.53032423623358</v>
          </cell>
          <cell r="AM572">
            <v>1296.0210999999999</v>
          </cell>
          <cell r="AO572">
            <v>635711.30976099998</v>
          </cell>
          <cell r="AQ572">
            <v>552792.30000000005</v>
          </cell>
          <cell r="AU572">
            <v>0</v>
          </cell>
          <cell r="AW572">
            <v>0</v>
          </cell>
          <cell r="AY572">
            <v>435198.08750000002</v>
          </cell>
          <cell r="AZ572">
            <v>335.79552639999463</v>
          </cell>
          <cell r="BA572">
            <v>0</v>
          </cell>
          <cell r="BB572">
            <v>0</v>
          </cell>
          <cell r="BC572">
            <v>0</v>
          </cell>
          <cell r="BD572">
            <v>0</v>
          </cell>
          <cell r="BG572">
            <v>0</v>
          </cell>
          <cell r="BH572">
            <v>0</v>
          </cell>
          <cell r="BI572">
            <v>38422.25</v>
          </cell>
          <cell r="BJ572">
            <v>29.646315171874903</v>
          </cell>
          <cell r="BK572">
            <v>0</v>
          </cell>
          <cell r="BL572">
            <v>0</v>
          </cell>
          <cell r="BM572">
            <v>73565.960000000006</v>
          </cell>
          <cell r="BN572">
            <v>56.762933875073493</v>
          </cell>
          <cell r="BO572">
            <v>0</v>
          </cell>
          <cell r="BP572">
            <v>0</v>
          </cell>
          <cell r="BY572">
            <v>1460</v>
          </cell>
          <cell r="CF572">
            <v>203.15</v>
          </cell>
          <cell r="CG572">
            <v>2142.25</v>
          </cell>
          <cell r="CJ572">
            <v>0</v>
          </cell>
          <cell r="CK572">
            <v>0</v>
          </cell>
          <cell r="CL572">
            <v>0</v>
          </cell>
          <cell r="CM572">
            <v>0</v>
          </cell>
          <cell r="CN572">
            <v>0</v>
          </cell>
          <cell r="CO572">
            <v>0</v>
          </cell>
          <cell r="CX572">
            <v>0</v>
          </cell>
          <cell r="CY572">
            <v>0</v>
          </cell>
          <cell r="DB572">
            <v>0</v>
          </cell>
          <cell r="DC572">
            <v>0</v>
          </cell>
          <cell r="DJ572" t="str">
            <v>НКРКП</v>
          </cell>
          <cell r="DL572">
            <v>40816</v>
          </cell>
          <cell r="DM572">
            <v>92</v>
          </cell>
          <cell r="DT572">
            <v>742.83</v>
          </cell>
        </row>
        <row r="573">
          <cell r="W573">
            <v>639.79</v>
          </cell>
          <cell r="AF573">
            <v>39888</v>
          </cell>
          <cell r="AG573">
            <v>1529</v>
          </cell>
          <cell r="AH573">
            <v>426.52963704882382</v>
          </cell>
          <cell r="AM573">
            <v>1331.1818000000001</v>
          </cell>
          <cell r="AO573">
            <v>851676.80382200005</v>
          </cell>
          <cell r="AQ573">
            <v>567788.49</v>
          </cell>
          <cell r="AU573">
            <v>0</v>
          </cell>
          <cell r="AW573">
            <v>0</v>
          </cell>
          <cell r="AY573">
            <v>447004.02724999998</v>
          </cell>
          <cell r="AZ573">
            <v>335.79487583889738</v>
          </cell>
          <cell r="BA573">
            <v>0</v>
          </cell>
          <cell r="BB573">
            <v>0</v>
          </cell>
          <cell r="BC573">
            <v>0</v>
          </cell>
          <cell r="BD573">
            <v>0</v>
          </cell>
          <cell r="BG573">
            <v>0</v>
          </cell>
          <cell r="BH573">
            <v>0</v>
          </cell>
          <cell r="BI573">
            <v>39464.589999999997</v>
          </cell>
          <cell r="BJ573">
            <v>29.646281221693382</v>
          </cell>
          <cell r="BK573">
            <v>0</v>
          </cell>
          <cell r="BL573">
            <v>0</v>
          </cell>
          <cell r="BM573">
            <v>75561.790000000008</v>
          </cell>
          <cell r="BN573">
            <v>56.762938014927791</v>
          </cell>
          <cell r="BO573">
            <v>0</v>
          </cell>
          <cell r="BP573">
            <v>0</v>
          </cell>
          <cell r="BY573">
            <v>1460</v>
          </cell>
          <cell r="CF573">
            <v>208.661</v>
          </cell>
          <cell r="CG573">
            <v>2142.25</v>
          </cell>
          <cell r="CJ573">
            <v>0</v>
          </cell>
          <cell r="CK573">
            <v>0</v>
          </cell>
          <cell r="CL573">
            <v>0</v>
          </cell>
          <cell r="CM573">
            <v>0</v>
          </cell>
          <cell r="CN573">
            <v>0</v>
          </cell>
          <cell r="CO573">
            <v>0</v>
          </cell>
          <cell r="CX573">
            <v>0</v>
          </cell>
          <cell r="CY573">
            <v>0</v>
          </cell>
          <cell r="DB573">
            <v>0</v>
          </cell>
          <cell r="DC573">
            <v>0</v>
          </cell>
          <cell r="DJ573" t="str">
            <v>НКРКП</v>
          </cell>
          <cell r="DL573">
            <v>40816</v>
          </cell>
          <cell r="DM573">
            <v>92</v>
          </cell>
          <cell r="DT573">
            <v>892.11</v>
          </cell>
        </row>
        <row r="574">
          <cell r="W574">
            <v>282.2</v>
          </cell>
          <cell r="AF574">
            <v>39895</v>
          </cell>
          <cell r="AG574">
            <v>1567</v>
          </cell>
          <cell r="AH574">
            <v>282.20006954841796</v>
          </cell>
          <cell r="AM574">
            <v>689.87909999999999</v>
          </cell>
          <cell r="AO574">
            <v>194683.88201999999</v>
          </cell>
          <cell r="AQ574">
            <v>194683.93</v>
          </cell>
          <cell r="AU574">
            <v>0</v>
          </cell>
          <cell r="AW574">
            <v>0</v>
          </cell>
          <cell r="AY574">
            <v>84362.792316000006</v>
          </cell>
          <cell r="AZ574">
            <v>122.28634309402909</v>
          </cell>
          <cell r="BA574">
            <v>0</v>
          </cell>
          <cell r="BB574">
            <v>0</v>
          </cell>
          <cell r="BC574">
            <v>0</v>
          </cell>
          <cell r="BD574">
            <v>0</v>
          </cell>
          <cell r="BG574">
            <v>0</v>
          </cell>
          <cell r="BH574">
            <v>0</v>
          </cell>
          <cell r="BI574">
            <v>13287.08</v>
          </cell>
          <cell r="BJ574">
            <v>19.26001237028343</v>
          </cell>
          <cell r="BK574">
            <v>0</v>
          </cell>
          <cell r="BL574">
            <v>0</v>
          </cell>
          <cell r="BM574">
            <v>86554.31</v>
          </cell>
          <cell r="BN574">
            <v>125.4630122872254</v>
          </cell>
          <cell r="BO574">
            <v>0</v>
          </cell>
          <cell r="BP574">
            <v>0</v>
          </cell>
          <cell r="BY574">
            <v>1526</v>
          </cell>
          <cell r="CF574">
            <v>115.9913</v>
          </cell>
          <cell r="CG574">
            <v>727.32</v>
          </cell>
          <cell r="CJ574">
            <v>0</v>
          </cell>
          <cell r="CK574">
            <v>0</v>
          </cell>
          <cell r="CL574">
            <v>0</v>
          </cell>
          <cell r="CM574">
            <v>0</v>
          </cell>
          <cell r="CN574">
            <v>0</v>
          </cell>
          <cell r="CO574">
            <v>0</v>
          </cell>
          <cell r="CX574">
            <v>0</v>
          </cell>
          <cell r="CY574">
            <v>0</v>
          </cell>
          <cell r="DB574">
            <v>0</v>
          </cell>
          <cell r="DC574">
            <v>0</v>
          </cell>
          <cell r="DJ574" t="str">
            <v>НКРЕ</v>
          </cell>
          <cell r="DL574">
            <v>40526</v>
          </cell>
          <cell r="DM574">
            <v>1758</v>
          </cell>
          <cell r="DO574" t="str">
            <v>Тариф на теплову енергію</v>
          </cell>
          <cell r="DT574">
            <v>310.42</v>
          </cell>
        </row>
        <row r="575">
          <cell r="W575">
            <v>581.27</v>
          </cell>
          <cell r="AF575">
            <v>39895</v>
          </cell>
          <cell r="AG575">
            <v>1568</v>
          </cell>
          <cell r="AH575">
            <v>518.99166885282114</v>
          </cell>
          <cell r="AM575">
            <v>7794.5087999999996</v>
          </cell>
          <cell r="AO575">
            <v>4530714.1301759994</v>
          </cell>
          <cell r="AQ575">
            <v>4045285.13</v>
          </cell>
          <cell r="AU575">
            <v>0</v>
          </cell>
          <cell r="AW575">
            <v>0</v>
          </cell>
          <cell r="AY575">
            <v>2795931.6662749997</v>
          </cell>
          <cell r="AZ575">
            <v>358.70530626317338</v>
          </cell>
          <cell r="BA575">
            <v>0</v>
          </cell>
          <cell r="BB575">
            <v>0</v>
          </cell>
          <cell r="BC575">
            <v>0</v>
          </cell>
          <cell r="BD575">
            <v>0</v>
          </cell>
          <cell r="BG575">
            <v>0</v>
          </cell>
          <cell r="BH575">
            <v>0</v>
          </cell>
          <cell r="BI575">
            <v>143389.17000000001</v>
          </cell>
          <cell r="BJ575">
            <v>18.396177832270844</v>
          </cell>
          <cell r="BK575">
            <v>0</v>
          </cell>
          <cell r="BL575">
            <v>0</v>
          </cell>
          <cell r="BM575">
            <v>987560.28</v>
          </cell>
          <cell r="BN575">
            <v>126.69948874777074</v>
          </cell>
          <cell r="BO575">
            <v>0</v>
          </cell>
          <cell r="BP575">
            <v>0</v>
          </cell>
          <cell r="BY575">
            <v>1526</v>
          </cell>
          <cell r="CF575">
            <v>1305.1378999999999</v>
          </cell>
          <cell r="CG575">
            <v>2142.25</v>
          </cell>
          <cell r="CJ575">
            <v>0</v>
          </cell>
          <cell r="CK575">
            <v>0</v>
          </cell>
          <cell r="CL575">
            <v>0</v>
          </cell>
          <cell r="CM575">
            <v>0</v>
          </cell>
          <cell r="CN575">
            <v>0</v>
          </cell>
          <cell r="CO575">
            <v>0</v>
          </cell>
          <cell r="CX575">
            <v>0</v>
          </cell>
          <cell r="CY575">
            <v>0</v>
          </cell>
          <cell r="DB575">
            <v>0</v>
          </cell>
          <cell r="DC575">
            <v>0</v>
          </cell>
          <cell r="DJ575" t="str">
            <v>НКРКП</v>
          </cell>
          <cell r="DL575">
            <v>40816</v>
          </cell>
          <cell r="DM575">
            <v>92</v>
          </cell>
          <cell r="DT575">
            <v>850.81</v>
          </cell>
        </row>
        <row r="576">
          <cell r="W576">
            <v>646.08000000000004</v>
          </cell>
          <cell r="AF576">
            <v>39895</v>
          </cell>
          <cell r="AG576">
            <v>1569</v>
          </cell>
          <cell r="AH576">
            <v>521.70598363842669</v>
          </cell>
          <cell r="AM576">
            <v>378.08100000000002</v>
          </cell>
          <cell r="AO576">
            <v>244270.57248000003</v>
          </cell>
          <cell r="AQ576">
            <v>197247.12</v>
          </cell>
          <cell r="AU576">
            <v>0</v>
          </cell>
          <cell r="AW576">
            <v>0</v>
          </cell>
          <cell r="AY576">
            <v>136360.63925000001</v>
          </cell>
          <cell r="AZ576">
            <v>360.66514648977335</v>
          </cell>
          <cell r="BA576">
            <v>0</v>
          </cell>
          <cell r="BB576">
            <v>0</v>
          </cell>
          <cell r="BC576">
            <v>0</v>
          </cell>
          <cell r="BD576">
            <v>0</v>
          </cell>
          <cell r="BG576">
            <v>0</v>
          </cell>
          <cell r="BH576">
            <v>0</v>
          </cell>
          <cell r="BI576">
            <v>7240.5</v>
          </cell>
          <cell r="BJ576">
            <v>19.150658192292127</v>
          </cell>
          <cell r="BK576">
            <v>0</v>
          </cell>
          <cell r="BL576">
            <v>0</v>
          </cell>
          <cell r="BM576">
            <v>47902.66</v>
          </cell>
          <cell r="BN576">
            <v>126.69946387149844</v>
          </cell>
          <cell r="BO576">
            <v>0</v>
          </cell>
          <cell r="BP576">
            <v>0</v>
          </cell>
          <cell r="BY576">
            <v>1526</v>
          </cell>
          <cell r="CF576">
            <v>63.652999999999999</v>
          </cell>
          <cell r="CG576">
            <v>2142.25</v>
          </cell>
          <cell r="CJ576">
            <v>0</v>
          </cell>
          <cell r="CK576">
            <v>0</v>
          </cell>
          <cell r="CL576">
            <v>0</v>
          </cell>
          <cell r="CM576">
            <v>0</v>
          </cell>
          <cell r="CN576">
            <v>0</v>
          </cell>
          <cell r="CO576">
            <v>0</v>
          </cell>
          <cell r="CX576">
            <v>0</v>
          </cell>
          <cell r="CY576">
            <v>0</v>
          </cell>
          <cell r="DB576">
            <v>0</v>
          </cell>
          <cell r="DC576">
            <v>0</v>
          </cell>
          <cell r="DJ576" t="str">
            <v>НКРКП</v>
          </cell>
          <cell r="DL576">
            <v>40816</v>
          </cell>
          <cell r="DM576">
            <v>92</v>
          </cell>
          <cell r="DT576">
            <v>917.09</v>
          </cell>
        </row>
        <row r="577">
          <cell r="W577">
            <v>301.33999999999997</v>
          </cell>
          <cell r="AF577">
            <v>38961</v>
          </cell>
          <cell r="AG577" t="str">
            <v>Кошторис планових витрат на 2006 р. по однобродівській селищній раді (536)</v>
          </cell>
          <cell r="AH577">
            <v>286.99958618664317</v>
          </cell>
          <cell r="AM577">
            <v>149.82599999999999</v>
          </cell>
          <cell r="AO577">
            <v>45148.566839999992</v>
          </cell>
          <cell r="AQ577">
            <v>43000</v>
          </cell>
          <cell r="AU577">
            <v>0</v>
          </cell>
          <cell r="AW577">
            <v>0</v>
          </cell>
          <cell r="AY577">
            <v>7525.0882000000001</v>
          </cell>
          <cell r="AZ577">
            <v>50.225516265534694</v>
          </cell>
          <cell r="BA577">
            <v>0</v>
          </cell>
          <cell r="BB577">
            <v>0</v>
          </cell>
          <cell r="BC577">
            <v>0</v>
          </cell>
          <cell r="BD577">
            <v>0</v>
          </cell>
          <cell r="BG577">
            <v>0</v>
          </cell>
          <cell r="BH577">
            <v>0</v>
          </cell>
          <cell r="BI577">
            <v>8500</v>
          </cell>
          <cell r="BJ577">
            <v>56.732476339220163</v>
          </cell>
          <cell r="BK577">
            <v>0</v>
          </cell>
          <cell r="BL577">
            <v>0</v>
          </cell>
          <cell r="BM577">
            <v>19100</v>
          </cell>
          <cell r="BN577">
            <v>127.48121153871826</v>
          </cell>
          <cell r="BO577">
            <v>0</v>
          </cell>
          <cell r="BP577">
            <v>0</v>
          </cell>
          <cell r="BY577">
            <v>990</v>
          </cell>
          <cell r="CF577">
            <v>29.638000000000002</v>
          </cell>
          <cell r="CG577">
            <v>253.9</v>
          </cell>
          <cell r="CJ577">
            <v>0</v>
          </cell>
          <cell r="CK577">
            <v>0</v>
          </cell>
          <cell r="CL577">
            <v>0</v>
          </cell>
          <cell r="CM577">
            <v>0</v>
          </cell>
          <cell r="CN577">
            <v>0</v>
          </cell>
          <cell r="CO577">
            <v>0</v>
          </cell>
          <cell r="CX577">
            <v>0</v>
          </cell>
          <cell r="CY577">
            <v>0</v>
          </cell>
          <cell r="DB577">
            <v>0</v>
          </cell>
          <cell r="DC577">
            <v>0</v>
          </cell>
          <cell r="DJ577" t="str">
            <v>НКРЕ</v>
          </cell>
          <cell r="DL577">
            <v>40526</v>
          </cell>
          <cell r="DM577">
            <v>1758</v>
          </cell>
          <cell r="DO577" t="str">
            <v>Тариф на теплову енергію</v>
          </cell>
          <cell r="DT577">
            <v>331.49</v>
          </cell>
        </row>
        <row r="578">
          <cell r="W578">
            <v>747.4</v>
          </cell>
          <cell r="AF578">
            <v>39335</v>
          </cell>
          <cell r="AG578">
            <v>136</v>
          </cell>
          <cell r="AH578">
            <v>533.85656231628457</v>
          </cell>
          <cell r="AM578">
            <v>1360.8</v>
          </cell>
          <cell r="AO578">
            <v>1017061.9199999999</v>
          </cell>
          <cell r="AQ578">
            <v>726472.01</v>
          </cell>
          <cell r="AU578">
            <v>0</v>
          </cell>
          <cell r="AW578">
            <v>0</v>
          </cell>
          <cell r="AY578">
            <v>327172.85639999999</v>
          </cell>
          <cell r="AZ578">
            <v>240.4268492063492</v>
          </cell>
          <cell r="BA578">
            <v>0</v>
          </cell>
          <cell r="BB578">
            <v>0</v>
          </cell>
          <cell r="BC578">
            <v>0</v>
          </cell>
          <cell r="BD578">
            <v>0</v>
          </cell>
          <cell r="BG578">
            <v>0</v>
          </cell>
          <cell r="BH578">
            <v>0</v>
          </cell>
          <cell r="BI578">
            <v>173307.6</v>
          </cell>
          <cell r="BJ578">
            <v>127.35714285714286</v>
          </cell>
          <cell r="BK578">
            <v>0</v>
          </cell>
          <cell r="BL578">
            <v>0</v>
          </cell>
          <cell r="BM578">
            <v>190917.49</v>
          </cell>
          <cell r="BN578">
            <v>140.29797912992356</v>
          </cell>
          <cell r="BO578">
            <v>0</v>
          </cell>
          <cell r="BP578">
            <v>0</v>
          </cell>
          <cell r="BY578">
            <v>1153</v>
          </cell>
          <cell r="CF578">
            <v>393.85199999999998</v>
          </cell>
          <cell r="CG578">
            <v>830.7</v>
          </cell>
          <cell r="CJ578">
            <v>0</v>
          </cell>
          <cell r="CK578">
            <v>0</v>
          </cell>
          <cell r="CL578">
            <v>0</v>
          </cell>
          <cell r="CM578">
            <v>0</v>
          </cell>
          <cell r="CN578">
            <v>0</v>
          </cell>
          <cell r="CO578">
            <v>0</v>
          </cell>
          <cell r="CX578">
            <v>0</v>
          </cell>
          <cell r="CY578">
            <v>0</v>
          </cell>
          <cell r="DB578">
            <v>0</v>
          </cell>
          <cell r="DC578">
            <v>0</v>
          </cell>
          <cell r="DJ578" t="str">
            <v>НКРКП</v>
          </cell>
          <cell r="DL578">
            <v>40816</v>
          </cell>
          <cell r="DM578">
            <v>92</v>
          </cell>
          <cell r="DT578">
            <v>999.9</v>
          </cell>
        </row>
        <row r="579">
          <cell r="AF579">
            <v>39861</v>
          </cell>
          <cell r="AG579">
            <v>17</v>
          </cell>
          <cell r="AM579">
            <v>1726.9601000000002</v>
          </cell>
          <cell r="AO579">
            <v>576338.39417300012</v>
          </cell>
          <cell r="AQ579">
            <v>540181.0452020982</v>
          </cell>
          <cell r="AU579">
            <v>0</v>
          </cell>
          <cell r="AW579">
            <v>0</v>
          </cell>
          <cell r="AY579">
            <v>502319.63204879209</v>
          </cell>
          <cell r="AZ579">
            <v>290.86927488874352</v>
          </cell>
          <cell r="BA579">
            <v>0</v>
          </cell>
          <cell r="BB579">
            <v>0</v>
          </cell>
          <cell r="BG579">
            <v>0</v>
          </cell>
          <cell r="BH579">
            <v>0</v>
          </cell>
          <cell r="BI579">
            <v>37861.413153306072</v>
          </cell>
          <cell r="BJ579">
            <v>21.923733590200531</v>
          </cell>
          <cell r="BK579">
            <v>0</v>
          </cell>
          <cell r="BL579">
            <v>0</v>
          </cell>
          <cell r="BO579">
            <v>0</v>
          </cell>
          <cell r="BP579">
            <v>0</v>
          </cell>
          <cell r="CF579">
            <v>234.48226493116681</v>
          </cell>
          <cell r="CG579">
            <v>2142.25</v>
          </cell>
          <cell r="CJ579">
            <v>0</v>
          </cell>
          <cell r="CK579">
            <v>0</v>
          </cell>
          <cell r="CL579">
            <v>0</v>
          </cell>
          <cell r="CM579">
            <v>0</v>
          </cell>
          <cell r="CN579">
            <v>0</v>
          </cell>
          <cell r="CO579">
            <v>0</v>
          </cell>
          <cell r="CX579">
            <v>0</v>
          </cell>
          <cell r="CY579">
            <v>0</v>
          </cell>
          <cell r="DJ579" t="str">
            <v>НКРКП</v>
          </cell>
          <cell r="DL579">
            <v>40816</v>
          </cell>
          <cell r="DM579">
            <v>161</v>
          </cell>
        </row>
        <row r="580">
          <cell r="AF580">
            <v>39861</v>
          </cell>
          <cell r="AG580">
            <v>17</v>
          </cell>
          <cell r="AM580">
            <v>117.07490000000001</v>
          </cell>
          <cell r="AO580">
            <v>43186.589112000001</v>
          </cell>
          <cell r="AQ580">
            <v>36491.224793717018</v>
          </cell>
          <cell r="AU580">
            <v>0</v>
          </cell>
          <cell r="AW580">
            <v>0</v>
          </cell>
          <cell r="AY580">
            <v>33996.121648626031</v>
          </cell>
          <cell r="AZ580">
            <v>290.3792499385097</v>
          </cell>
          <cell r="BA580">
            <v>0</v>
          </cell>
          <cell r="BB580">
            <v>0</v>
          </cell>
          <cell r="BG580">
            <v>0</v>
          </cell>
          <cell r="BH580">
            <v>0</v>
          </cell>
          <cell r="BI580">
            <v>2495.1031450909841</v>
          </cell>
          <cell r="BJ580">
            <v>21.31202456795593</v>
          </cell>
          <cell r="BK580">
            <v>0</v>
          </cell>
          <cell r="BL580">
            <v>0</v>
          </cell>
          <cell r="BO580">
            <v>0</v>
          </cell>
          <cell r="BP580">
            <v>0</v>
          </cell>
          <cell r="CF580">
            <v>15.869353086066532</v>
          </cell>
          <cell r="CG580">
            <v>2142.25</v>
          </cell>
          <cell r="CJ580">
            <v>0</v>
          </cell>
          <cell r="CK580">
            <v>0</v>
          </cell>
          <cell r="CL580">
            <v>0</v>
          </cell>
          <cell r="CM580">
            <v>0</v>
          </cell>
          <cell r="CN580">
            <v>0</v>
          </cell>
          <cell r="CO580">
            <v>0</v>
          </cell>
          <cell r="CX580">
            <v>0</v>
          </cell>
          <cell r="CY580">
            <v>0</v>
          </cell>
          <cell r="DJ580" t="str">
            <v>НКРКП</v>
          </cell>
          <cell r="DL580">
            <v>40816</v>
          </cell>
          <cell r="DM580">
            <v>161</v>
          </cell>
        </row>
        <row r="581">
          <cell r="AF581">
            <v>39861</v>
          </cell>
          <cell r="AG581">
            <v>17</v>
          </cell>
          <cell r="AO581">
            <v>347882.04000000027</v>
          </cell>
          <cell r="AQ581">
            <v>263460.55055061769</v>
          </cell>
          <cell r="AY581">
            <v>63805.550234926901</v>
          </cell>
          <cell r="AZ581">
            <v>6506.5212753841224</v>
          </cell>
          <cell r="BC581">
            <v>0</v>
          </cell>
          <cell r="BD581">
            <v>0</v>
          </cell>
          <cell r="BG581">
            <v>0</v>
          </cell>
          <cell r="BH581">
            <v>0</v>
          </cell>
          <cell r="BI581">
            <v>3858.8144788798886</v>
          </cell>
          <cell r="BJ581">
            <v>393.49960014683126</v>
          </cell>
          <cell r="BK581">
            <v>0</v>
          </cell>
          <cell r="BL581">
            <v>0</v>
          </cell>
          <cell r="BM581">
            <v>96283.105988358438</v>
          </cell>
          <cell r="BN581">
            <v>9818.3947206271787</v>
          </cell>
          <cell r="BO581">
            <v>0</v>
          </cell>
          <cell r="BP581">
            <v>0</v>
          </cell>
          <cell r="BY581">
            <v>0</v>
          </cell>
          <cell r="CF581">
            <v>29.784362345630484</v>
          </cell>
          <cell r="CG581">
            <v>2142.25</v>
          </cell>
          <cell r="CX581">
            <v>0</v>
          </cell>
          <cell r="CY581">
            <v>0</v>
          </cell>
          <cell r="DB581">
            <v>0</v>
          </cell>
          <cell r="DC581">
            <v>0</v>
          </cell>
          <cell r="DJ581" t="str">
            <v>МОС</v>
          </cell>
          <cell r="DL581">
            <v>40084</v>
          </cell>
          <cell r="DM581">
            <v>80</v>
          </cell>
          <cell r="DO581" t="str">
            <v>на теплову енергію</v>
          </cell>
        </row>
        <row r="582">
          <cell r="AF582">
            <v>39861</v>
          </cell>
          <cell r="AG582">
            <v>17</v>
          </cell>
          <cell r="AO582">
            <v>33879.963071999984</v>
          </cell>
          <cell r="AQ582">
            <v>18247.581134352367</v>
          </cell>
          <cell r="AY582">
            <v>4340.9619889380519</v>
          </cell>
          <cell r="AZ582">
            <v>6529.7262168141606</v>
          </cell>
          <cell r="BC582">
            <v>0</v>
          </cell>
          <cell r="BD582">
            <v>0</v>
          </cell>
          <cell r="BG582">
            <v>0</v>
          </cell>
          <cell r="BH582">
            <v>0</v>
          </cell>
          <cell r="BI582">
            <v>256.31302493966206</v>
          </cell>
          <cell r="BJ582">
            <v>385.54907481898636</v>
          </cell>
          <cell r="BK582">
            <v>0</v>
          </cell>
          <cell r="BL582">
            <v>0</v>
          </cell>
          <cell r="BM582">
            <v>6837.0530571198688</v>
          </cell>
          <cell r="BN582">
            <v>10284.375838026281</v>
          </cell>
          <cell r="BO582">
            <v>0</v>
          </cell>
          <cell r="BP582">
            <v>0</v>
          </cell>
          <cell r="BY582">
            <v>0</v>
          </cell>
          <cell r="CF582">
            <v>2.0263563958165722</v>
          </cell>
          <cell r="CG582">
            <v>2142.25</v>
          </cell>
          <cell r="CX582">
            <v>0</v>
          </cell>
          <cell r="CY582">
            <v>0</v>
          </cell>
          <cell r="DB582">
            <v>0</v>
          </cell>
          <cell r="DC582">
            <v>0</v>
          </cell>
          <cell r="DJ582" t="str">
            <v>МОС</v>
          </cell>
          <cell r="DL582">
            <v>40084</v>
          </cell>
          <cell r="DM582">
            <v>80</v>
          </cell>
          <cell r="DO582" t="str">
            <v>на теплову енергію</v>
          </cell>
        </row>
        <row r="583">
          <cell r="AF583">
            <v>39861</v>
          </cell>
          <cell r="AG583">
            <v>17</v>
          </cell>
          <cell r="AM583">
            <v>9026.82</v>
          </cell>
          <cell r="AO583">
            <v>3012520.6386000002</v>
          </cell>
          <cell r="AQ583">
            <v>2823526.1847979021</v>
          </cell>
          <cell r="AU583">
            <v>0</v>
          </cell>
          <cell r="AW583">
            <v>0</v>
          </cell>
          <cell r="AY583">
            <v>2625624.587951208</v>
          </cell>
          <cell r="AZ583">
            <v>290.86927488874358</v>
          </cell>
          <cell r="BA583">
            <v>0</v>
          </cell>
          <cell r="BB583">
            <v>0</v>
          </cell>
          <cell r="BG583">
            <v>0</v>
          </cell>
          <cell r="BH583">
            <v>0</v>
          </cell>
          <cell r="BI583">
            <v>197901.59684669395</v>
          </cell>
          <cell r="BJ583">
            <v>21.923733590200531</v>
          </cell>
          <cell r="BK583">
            <v>0</v>
          </cell>
          <cell r="BL583">
            <v>0</v>
          </cell>
          <cell r="BO583">
            <v>0</v>
          </cell>
          <cell r="BP583">
            <v>0</v>
          </cell>
          <cell r="CF583">
            <v>1225.6387386865249</v>
          </cell>
          <cell r="CG583">
            <v>2142.25</v>
          </cell>
          <cell r="CJ583">
            <v>0</v>
          </cell>
          <cell r="CK583">
            <v>0</v>
          </cell>
          <cell r="CL583">
            <v>0</v>
          </cell>
          <cell r="CM583">
            <v>0</v>
          </cell>
          <cell r="CN583">
            <v>0</v>
          </cell>
          <cell r="CO583">
            <v>0</v>
          </cell>
          <cell r="CX583">
            <v>0</v>
          </cell>
          <cell r="CY583">
            <v>0</v>
          </cell>
          <cell r="DJ583" t="str">
            <v>НКРКП</v>
          </cell>
          <cell r="DL583">
            <v>40816</v>
          </cell>
          <cell r="DM583">
            <v>161</v>
          </cell>
        </row>
        <row r="584">
          <cell r="AF584">
            <v>39861</v>
          </cell>
          <cell r="AG584">
            <v>17</v>
          </cell>
          <cell r="AM584">
            <v>408.61799999999999</v>
          </cell>
          <cell r="AO584">
            <v>156014.43857999999</v>
          </cell>
          <cell r="AQ584">
            <v>127362.66520628298</v>
          </cell>
          <cell r="AU584">
            <v>0</v>
          </cell>
          <cell r="AW584">
            <v>0</v>
          </cell>
          <cell r="AY584">
            <v>118654.18835137396</v>
          </cell>
          <cell r="AZ584">
            <v>290.3792499385097</v>
          </cell>
          <cell r="BA584">
            <v>0</v>
          </cell>
          <cell r="BB584">
            <v>0</v>
          </cell>
          <cell r="BG584">
            <v>0</v>
          </cell>
          <cell r="BH584">
            <v>0</v>
          </cell>
          <cell r="BI584">
            <v>8708.4768549090168</v>
          </cell>
          <cell r="BJ584">
            <v>21.31202456795593</v>
          </cell>
          <cell r="BK584">
            <v>0</v>
          </cell>
          <cell r="BL584">
            <v>0</v>
          </cell>
          <cell r="BO584">
            <v>0</v>
          </cell>
          <cell r="BP584">
            <v>0</v>
          </cell>
          <cell r="CF584">
            <v>55.387647730831581</v>
          </cell>
          <cell r="CG584">
            <v>2142.25</v>
          </cell>
          <cell r="CJ584">
            <v>0</v>
          </cell>
          <cell r="CK584">
            <v>0</v>
          </cell>
          <cell r="CL584">
            <v>0</v>
          </cell>
          <cell r="CM584">
            <v>0</v>
          </cell>
          <cell r="CN584">
            <v>0</v>
          </cell>
          <cell r="CO584">
            <v>0</v>
          </cell>
          <cell r="CX584">
            <v>0</v>
          </cell>
          <cell r="CY584">
            <v>0</v>
          </cell>
          <cell r="DJ584" t="str">
            <v>НКРКП</v>
          </cell>
          <cell r="DL584">
            <v>40816</v>
          </cell>
          <cell r="DM584">
            <v>161</v>
          </cell>
        </row>
        <row r="585">
          <cell r="AF585">
            <v>39861</v>
          </cell>
          <cell r="AG585">
            <v>17</v>
          </cell>
          <cell r="AO585">
            <v>1816887.5999999999</v>
          </cell>
          <cell r="AQ585">
            <v>1375978.4994493825</v>
          </cell>
          <cell r="AY585">
            <v>333237.99364007305</v>
          </cell>
          <cell r="AZ585">
            <v>6506.5212753841197</v>
          </cell>
          <cell r="BC585">
            <v>0</v>
          </cell>
          <cell r="BD585">
            <v>0</v>
          </cell>
          <cell r="BG585">
            <v>0</v>
          </cell>
          <cell r="BH585">
            <v>0</v>
          </cell>
          <cell r="BI585">
            <v>20153.475521120108</v>
          </cell>
          <cell r="BJ585">
            <v>393.49960014683126</v>
          </cell>
          <cell r="BK585">
            <v>0</v>
          </cell>
          <cell r="BL585">
            <v>0</v>
          </cell>
          <cell r="BM585">
            <v>502858.90401164151</v>
          </cell>
          <cell r="BN585">
            <v>9818.3947206271787</v>
          </cell>
          <cell r="BO585">
            <v>0</v>
          </cell>
          <cell r="BP585">
            <v>0</v>
          </cell>
          <cell r="BY585">
            <v>0</v>
          </cell>
          <cell r="CF585">
            <v>155.5551376543695</v>
          </cell>
          <cell r="CG585">
            <v>2142.25</v>
          </cell>
          <cell r="CX585">
            <v>0</v>
          </cell>
          <cell r="CY585">
            <v>0</v>
          </cell>
          <cell r="DB585">
            <v>0</v>
          </cell>
          <cell r="DC585">
            <v>0</v>
          </cell>
          <cell r="DJ585" t="str">
            <v>МОС</v>
          </cell>
          <cell r="DL585">
            <v>40087</v>
          </cell>
          <cell r="DM585">
            <v>155</v>
          </cell>
          <cell r="DO585" t="str">
            <v>на теплову енергію</v>
          </cell>
        </row>
        <row r="586">
          <cell r="AF586">
            <v>39861</v>
          </cell>
          <cell r="AG586">
            <v>17</v>
          </cell>
          <cell r="AO586">
            <v>130477.34952</v>
          </cell>
          <cell r="AQ586">
            <v>63635.968865647636</v>
          </cell>
          <cell r="AY586">
            <v>15138.517261061948</v>
          </cell>
          <cell r="AZ586">
            <v>6529.7262168141597</v>
          </cell>
          <cell r="BC586">
            <v>0</v>
          </cell>
          <cell r="BD586">
            <v>0</v>
          </cell>
          <cell r="BG586">
            <v>0</v>
          </cell>
          <cell r="BH586">
            <v>0</v>
          </cell>
          <cell r="BI586">
            <v>893.85697506033796</v>
          </cell>
          <cell r="BJ586">
            <v>385.54907481898636</v>
          </cell>
          <cell r="BK586">
            <v>0</v>
          </cell>
          <cell r="BL586">
            <v>0</v>
          </cell>
          <cell r="BM586">
            <v>23843.29694288013</v>
          </cell>
          <cell r="BN586">
            <v>10284.375838026281</v>
          </cell>
          <cell r="BO586">
            <v>0</v>
          </cell>
          <cell r="BP586">
            <v>0</v>
          </cell>
          <cell r="BY586">
            <v>0</v>
          </cell>
          <cell r="CF586">
            <v>7.0666436041834277</v>
          </cell>
          <cell r="CG586">
            <v>2142.25</v>
          </cell>
          <cell r="CX586">
            <v>0</v>
          </cell>
          <cell r="CY586">
            <v>0</v>
          </cell>
          <cell r="DB586">
            <v>0</v>
          </cell>
          <cell r="DC586">
            <v>0</v>
          </cell>
          <cell r="DJ586" t="str">
            <v>МОС</v>
          </cell>
          <cell r="DL586">
            <v>40087</v>
          </cell>
          <cell r="DM586">
            <v>155</v>
          </cell>
          <cell r="DO586" t="str">
            <v>на теплову енергію</v>
          </cell>
        </row>
        <row r="587">
          <cell r="AF587">
            <v>39861</v>
          </cell>
          <cell r="AG587">
            <v>11</v>
          </cell>
          <cell r="AM587">
            <v>1613.6588999999999</v>
          </cell>
          <cell r="AO587">
            <v>179342.05014599999</v>
          </cell>
          <cell r="AQ587">
            <v>174350.28</v>
          </cell>
          <cell r="AU587">
            <v>0</v>
          </cell>
          <cell r="AW587">
            <v>0</v>
          </cell>
          <cell r="AY587">
            <v>147227.01999999999</v>
          </cell>
          <cell r="AZ587">
            <v>91.238005752021067</v>
          </cell>
          <cell r="BA587">
            <v>0</v>
          </cell>
          <cell r="BB587">
            <v>0</v>
          </cell>
          <cell r="BG587">
            <v>0</v>
          </cell>
          <cell r="BH587">
            <v>0</v>
          </cell>
          <cell r="BI587">
            <v>27123.26</v>
          </cell>
          <cell r="BJ587">
            <v>16.808546093601318</v>
          </cell>
          <cell r="BK587">
            <v>0</v>
          </cell>
          <cell r="BL587">
            <v>0</v>
          </cell>
          <cell r="BO587">
            <v>0</v>
          </cell>
          <cell r="BP587">
            <v>0</v>
          </cell>
          <cell r="CF587">
            <v>202.42399494032884</v>
          </cell>
          <cell r="CG587">
            <v>727.32</v>
          </cell>
          <cell r="CJ587">
            <v>0</v>
          </cell>
          <cell r="CK587">
            <v>0</v>
          </cell>
          <cell r="CL587">
            <v>0</v>
          </cell>
          <cell r="CM587">
            <v>0</v>
          </cell>
          <cell r="CN587">
            <v>0</v>
          </cell>
          <cell r="CO587">
            <v>0</v>
          </cell>
          <cell r="CX587">
            <v>0</v>
          </cell>
          <cell r="CY587">
            <v>0</v>
          </cell>
          <cell r="DJ587" t="str">
            <v>МОС</v>
          </cell>
          <cell r="DL587">
            <v>40563</v>
          </cell>
          <cell r="DM587">
            <v>40</v>
          </cell>
          <cell r="DO587" t="str">
            <v>тариф на послуги з централізованого опалення</v>
          </cell>
        </row>
        <row r="588">
          <cell r="AF588">
            <v>39861</v>
          </cell>
          <cell r="AG588">
            <v>11</v>
          </cell>
          <cell r="AM588">
            <v>6119.6271999999999</v>
          </cell>
          <cell r="AO588">
            <v>1831359.6358719999</v>
          </cell>
          <cell r="AQ588">
            <v>1747409.52</v>
          </cell>
          <cell r="AU588">
            <v>0</v>
          </cell>
          <cell r="AW588">
            <v>0</v>
          </cell>
          <cell r="AY588">
            <v>1644547.48</v>
          </cell>
          <cell r="AZ588">
            <v>268.7332783931675</v>
          </cell>
          <cell r="BA588">
            <v>0</v>
          </cell>
          <cell r="BB588">
            <v>0</v>
          </cell>
          <cell r="BG588">
            <v>0</v>
          </cell>
          <cell r="BH588">
            <v>0</v>
          </cell>
          <cell r="BI588">
            <v>102862.04</v>
          </cell>
          <cell r="BJ588">
            <v>16.808546768992723</v>
          </cell>
          <cell r="BK588">
            <v>0</v>
          </cell>
          <cell r="BL588">
            <v>0</v>
          </cell>
          <cell r="BO588">
            <v>0</v>
          </cell>
          <cell r="BP588">
            <v>0</v>
          </cell>
          <cell r="CF588">
            <v>767.67299801610454</v>
          </cell>
          <cell r="CG588">
            <v>2142.25</v>
          </cell>
          <cell r="CJ588">
            <v>0</v>
          </cell>
          <cell r="CK588">
            <v>0</v>
          </cell>
          <cell r="CL588">
            <v>0</v>
          </cell>
          <cell r="CM588">
            <v>0</v>
          </cell>
          <cell r="CN588">
            <v>0</v>
          </cell>
          <cell r="CO588">
            <v>0</v>
          </cell>
          <cell r="CX588">
            <v>0</v>
          </cell>
          <cell r="CY588">
            <v>0</v>
          </cell>
          <cell r="DJ588" t="str">
            <v>НКРКП</v>
          </cell>
          <cell r="DL588">
            <v>40816</v>
          </cell>
          <cell r="DM588">
            <v>161</v>
          </cell>
        </row>
        <row r="589">
          <cell r="AF589">
            <v>39861</v>
          </cell>
          <cell r="AG589">
            <v>11</v>
          </cell>
          <cell r="AM589">
            <v>62.678899999999999</v>
          </cell>
          <cell r="AO589">
            <v>21337.777926999999</v>
          </cell>
          <cell r="AQ589">
            <v>17898.060000000001</v>
          </cell>
          <cell r="AU589">
            <v>0</v>
          </cell>
          <cell r="AW589">
            <v>0</v>
          </cell>
          <cell r="AY589">
            <v>16844.509999999998</v>
          </cell>
          <cell r="AZ589">
            <v>268.74291029357568</v>
          </cell>
          <cell r="BA589">
            <v>0</v>
          </cell>
          <cell r="BB589">
            <v>0</v>
          </cell>
          <cell r="BG589">
            <v>0</v>
          </cell>
          <cell r="BH589">
            <v>0</v>
          </cell>
          <cell r="BI589">
            <v>1053.55</v>
          </cell>
          <cell r="BJ589">
            <v>16.80868681486114</v>
          </cell>
          <cell r="BK589">
            <v>0</v>
          </cell>
          <cell r="BL589">
            <v>0</v>
          </cell>
          <cell r="BO589">
            <v>0</v>
          </cell>
          <cell r="BP589">
            <v>0</v>
          </cell>
          <cell r="CF589">
            <v>7.862999183101878</v>
          </cell>
          <cell r="CG589">
            <v>2142.25</v>
          </cell>
          <cell r="CJ589">
            <v>0</v>
          </cell>
          <cell r="CK589">
            <v>0</v>
          </cell>
          <cell r="CL589">
            <v>0</v>
          </cell>
          <cell r="CM589">
            <v>0</v>
          </cell>
          <cell r="CN589">
            <v>0</v>
          </cell>
          <cell r="CO589">
            <v>0</v>
          </cell>
          <cell r="CX589">
            <v>0</v>
          </cell>
          <cell r="CY589">
            <v>0</v>
          </cell>
          <cell r="DJ589" t="str">
            <v>НКРКП</v>
          </cell>
          <cell r="DL589">
            <v>40816</v>
          </cell>
          <cell r="DM589">
            <v>161</v>
          </cell>
        </row>
        <row r="590">
          <cell r="AF590">
            <v>39861</v>
          </cell>
          <cell r="AG590">
            <v>11</v>
          </cell>
          <cell r="AO590">
            <v>254539.39036439999</v>
          </cell>
          <cell r="AQ590">
            <v>242883.1</v>
          </cell>
          <cell r="AY590">
            <v>17628.78</v>
          </cell>
          <cell r="AZ590">
            <v>1967.6339210972185</v>
          </cell>
          <cell r="BC590">
            <v>0</v>
          </cell>
          <cell r="BD590">
            <v>0</v>
          </cell>
          <cell r="BG590">
            <v>0</v>
          </cell>
          <cell r="BH590">
            <v>0</v>
          </cell>
          <cell r="BI590">
            <v>2854.49</v>
          </cell>
          <cell r="BJ590">
            <v>318.60351943996119</v>
          </cell>
          <cell r="BK590">
            <v>0</v>
          </cell>
          <cell r="BL590">
            <v>0</v>
          </cell>
          <cell r="BM590">
            <v>190563.05</v>
          </cell>
          <cell r="BN590">
            <v>21269.669329797372</v>
          </cell>
          <cell r="BO590">
            <v>0</v>
          </cell>
          <cell r="BP590">
            <v>0</v>
          </cell>
          <cell r="BY590">
            <v>1605</v>
          </cell>
          <cell r="CF590">
            <v>24.237997030193036</v>
          </cell>
          <cell r="CG590">
            <v>727.32</v>
          </cell>
          <cell r="CX590">
            <v>0</v>
          </cell>
          <cell r="CY590">
            <v>0</v>
          </cell>
          <cell r="DB590">
            <v>0</v>
          </cell>
          <cell r="DC590">
            <v>0</v>
          </cell>
          <cell r="DJ590" t="str">
            <v>МОС</v>
          </cell>
          <cell r="DL590">
            <v>40563</v>
          </cell>
          <cell r="DM590">
            <v>40</v>
          </cell>
          <cell r="DO590" t="str">
            <v>тариф на послуги з централізованого опалення</v>
          </cell>
        </row>
        <row r="591">
          <cell r="AF591">
            <v>39861</v>
          </cell>
          <cell r="AG591">
            <v>11</v>
          </cell>
          <cell r="AO591">
            <v>1247057.5940355998</v>
          </cell>
          <cell r="AQ591">
            <v>1051166.1000000001</v>
          </cell>
          <cell r="AY591">
            <v>196913.48</v>
          </cell>
          <cell r="AZ591">
            <v>5795.5684742657895</v>
          </cell>
          <cell r="BC591">
            <v>0</v>
          </cell>
          <cell r="BD591">
            <v>0</v>
          </cell>
          <cell r="BG591">
            <v>0</v>
          </cell>
          <cell r="BH591">
            <v>0</v>
          </cell>
          <cell r="BI591">
            <v>10825.35</v>
          </cell>
          <cell r="BJ591">
            <v>318.61230212829082</v>
          </cell>
          <cell r="BK591">
            <v>0</v>
          </cell>
          <cell r="BL591">
            <v>0</v>
          </cell>
          <cell r="BM591">
            <v>720711.81</v>
          </cell>
          <cell r="BN591">
            <v>21212.029999505543</v>
          </cell>
          <cell r="BO591">
            <v>0</v>
          </cell>
          <cell r="BP591">
            <v>0</v>
          </cell>
          <cell r="BY591">
            <v>1605</v>
          </cell>
          <cell r="CF591">
            <v>91.919001050297595</v>
          </cell>
          <cell r="CG591">
            <v>2142.25</v>
          </cell>
          <cell r="CX591">
            <v>0</v>
          </cell>
          <cell r="CY591">
            <v>0</v>
          </cell>
          <cell r="DB591">
            <v>0</v>
          </cell>
          <cell r="DC591">
            <v>0</v>
          </cell>
          <cell r="DJ591" t="str">
            <v>МОС</v>
          </cell>
          <cell r="DL591">
            <v>40101</v>
          </cell>
          <cell r="DM591">
            <v>1522</v>
          </cell>
          <cell r="DO591" t="str">
            <v>тарифи на виробництво, транспортування, постачання теплової енергії та послуги з централізованого опалення</v>
          </cell>
        </row>
        <row r="592">
          <cell r="AF592">
            <v>39861</v>
          </cell>
          <cell r="AG592">
            <v>11</v>
          </cell>
          <cell r="AO592">
            <v>18791.089980000001</v>
          </cell>
          <cell r="AQ592">
            <v>10765.34</v>
          </cell>
          <cell r="AY592">
            <v>2015.86</v>
          </cell>
          <cell r="AZ592">
            <v>5792.7011494252865</v>
          </cell>
          <cell r="BC592">
            <v>0</v>
          </cell>
          <cell r="BD592">
            <v>0</v>
          </cell>
          <cell r="BG592">
            <v>0</v>
          </cell>
          <cell r="BH592">
            <v>0</v>
          </cell>
          <cell r="BI592">
            <v>110.88</v>
          </cell>
          <cell r="BJ592">
            <v>318.62068965517238</v>
          </cell>
          <cell r="BK592">
            <v>0</v>
          </cell>
          <cell r="BL592">
            <v>0</v>
          </cell>
          <cell r="BM592">
            <v>7213.31</v>
          </cell>
          <cell r="BN592">
            <v>20727.902298850575</v>
          </cell>
          <cell r="BO592">
            <v>0</v>
          </cell>
          <cell r="BP592">
            <v>0</v>
          </cell>
          <cell r="BY592">
            <v>1605</v>
          </cell>
          <cell r="CF592">
            <v>0.9410012836970475</v>
          </cell>
          <cell r="CG592">
            <v>2142.25</v>
          </cell>
          <cell r="CX592">
            <v>0</v>
          </cell>
          <cell r="CY592">
            <v>0</v>
          </cell>
          <cell r="DB592">
            <v>0</v>
          </cell>
          <cell r="DC592">
            <v>0</v>
          </cell>
          <cell r="DJ592" t="str">
            <v>МОС</v>
          </cell>
          <cell r="DL592">
            <v>40101</v>
          </cell>
          <cell r="DM592">
            <v>1522</v>
          </cell>
          <cell r="DO592" t="str">
            <v>тарифи на виробництво, транспортування, постачання теплової енергії та послуги з централізованого опалення</v>
          </cell>
        </row>
        <row r="593">
          <cell r="AF593">
            <v>39861</v>
          </cell>
          <cell r="AG593">
            <v>8</v>
          </cell>
          <cell r="AM593">
            <v>306.40699999999998</v>
          </cell>
          <cell r="AO593">
            <v>37016.518991666664</v>
          </cell>
          <cell r="AQ593">
            <v>36101.96</v>
          </cell>
          <cell r="AU593">
            <v>0</v>
          </cell>
          <cell r="AW593">
            <v>0</v>
          </cell>
          <cell r="AY593">
            <v>30116.13924</v>
          </cell>
          <cell r="AZ593">
            <v>98.288026187391281</v>
          </cell>
          <cell r="BA593">
            <v>0</v>
          </cell>
          <cell r="BB593">
            <v>0</v>
          </cell>
          <cell r="BG593">
            <v>0</v>
          </cell>
          <cell r="BH593">
            <v>0</v>
          </cell>
          <cell r="BI593">
            <v>5985.82</v>
          </cell>
          <cell r="BJ593">
            <v>19.535519749875167</v>
          </cell>
          <cell r="BK593">
            <v>0</v>
          </cell>
          <cell r="BL593">
            <v>0</v>
          </cell>
          <cell r="BO593">
            <v>0</v>
          </cell>
          <cell r="BP593">
            <v>0</v>
          </cell>
          <cell r="CF593">
            <v>41.406999999999996</v>
          </cell>
          <cell r="CG593">
            <v>727.32</v>
          </cell>
          <cell r="CJ593">
            <v>0</v>
          </cell>
          <cell r="CK593">
            <v>0</v>
          </cell>
          <cell r="CL593">
            <v>0</v>
          </cell>
          <cell r="CM593">
            <v>0</v>
          </cell>
          <cell r="CN593">
            <v>0</v>
          </cell>
          <cell r="CO593">
            <v>0</v>
          </cell>
          <cell r="CX593">
            <v>0</v>
          </cell>
          <cell r="CY593">
            <v>0</v>
          </cell>
          <cell r="DJ593" t="str">
            <v>ОДА</v>
          </cell>
          <cell r="DL593">
            <v>40541</v>
          </cell>
          <cell r="DM593" t="str">
            <v>106-В</v>
          </cell>
          <cell r="DO593" t="str">
            <v>тарифи на постачання теплової енергії</v>
          </cell>
        </row>
        <row r="594">
          <cell r="AF594">
            <v>39861</v>
          </cell>
          <cell r="AG594">
            <v>8</v>
          </cell>
          <cell r="AM594">
            <v>5260.0596999999998</v>
          </cell>
          <cell r="AO594">
            <v>1679142.5577325001</v>
          </cell>
          <cell r="AQ594">
            <v>1625546.6</v>
          </cell>
          <cell r="AU594">
            <v>0</v>
          </cell>
          <cell r="AW594">
            <v>0</v>
          </cell>
          <cell r="AY594">
            <v>1522788.4210000001</v>
          </cell>
          <cell r="AZ594">
            <v>289.5002163188376</v>
          </cell>
          <cell r="BA594">
            <v>0</v>
          </cell>
          <cell r="BB594">
            <v>0</v>
          </cell>
          <cell r="BG594">
            <v>0</v>
          </cell>
          <cell r="BH594">
            <v>0</v>
          </cell>
          <cell r="BI594">
            <v>102758.18</v>
          </cell>
          <cell r="BJ594">
            <v>19.535553940575998</v>
          </cell>
          <cell r="BK594">
            <v>0</v>
          </cell>
          <cell r="BL594">
            <v>0</v>
          </cell>
          <cell r="BO594">
            <v>0</v>
          </cell>
          <cell r="BP594">
            <v>0</v>
          </cell>
          <cell r="CF594">
            <v>710.83600000000001</v>
          </cell>
          <cell r="CG594">
            <v>2142.25</v>
          </cell>
          <cell r="CJ594">
            <v>0</v>
          </cell>
          <cell r="CK594">
            <v>0</v>
          </cell>
          <cell r="CL594">
            <v>0</v>
          </cell>
          <cell r="CM594">
            <v>0</v>
          </cell>
          <cell r="CN594">
            <v>0</v>
          </cell>
          <cell r="CO594">
            <v>0</v>
          </cell>
          <cell r="CX594">
            <v>0</v>
          </cell>
          <cell r="CY594">
            <v>0</v>
          </cell>
          <cell r="DJ594" t="str">
            <v>НКРКП</v>
          </cell>
          <cell r="DL594">
            <v>40816</v>
          </cell>
          <cell r="DM594">
            <v>161</v>
          </cell>
        </row>
        <row r="595">
          <cell r="AF595">
            <v>39861</v>
          </cell>
          <cell r="AG595">
            <v>8</v>
          </cell>
          <cell r="AM595">
            <v>158.66730000000001</v>
          </cell>
          <cell r="AO595">
            <v>50650.568842500004</v>
          </cell>
          <cell r="AQ595">
            <v>49033.78</v>
          </cell>
          <cell r="AU595">
            <v>0</v>
          </cell>
          <cell r="AW595">
            <v>0</v>
          </cell>
          <cell r="AY595">
            <v>45934.124499999998</v>
          </cell>
          <cell r="AZ595">
            <v>289.4996290981191</v>
          </cell>
          <cell r="BA595">
            <v>0</v>
          </cell>
          <cell r="BB595">
            <v>0</v>
          </cell>
          <cell r="BG595">
            <v>0</v>
          </cell>
          <cell r="BH595">
            <v>0</v>
          </cell>
          <cell r="BI595">
            <v>3099.66</v>
          </cell>
          <cell r="BJ595">
            <v>19.535594290695055</v>
          </cell>
          <cell r="BK595">
            <v>0</v>
          </cell>
          <cell r="BL595">
            <v>0</v>
          </cell>
          <cell r="BO595">
            <v>0</v>
          </cell>
          <cell r="BP595">
            <v>0</v>
          </cell>
          <cell r="CF595">
            <v>21.442</v>
          </cell>
          <cell r="CG595">
            <v>2142.25</v>
          </cell>
          <cell r="CJ595">
            <v>0</v>
          </cell>
          <cell r="CK595">
            <v>0</v>
          </cell>
          <cell r="CL595">
            <v>0</v>
          </cell>
          <cell r="CM595">
            <v>0</v>
          </cell>
          <cell r="CN595">
            <v>0</v>
          </cell>
          <cell r="CO595">
            <v>0</v>
          </cell>
          <cell r="CX595">
            <v>0</v>
          </cell>
          <cell r="CY595">
            <v>0</v>
          </cell>
          <cell r="DJ595" t="str">
            <v>НКРКП</v>
          </cell>
          <cell r="DL595">
            <v>40816</v>
          </cell>
          <cell r="DM595">
            <v>161</v>
          </cell>
        </row>
        <row r="596">
          <cell r="AF596">
            <v>39861</v>
          </cell>
          <cell r="AG596">
            <v>8</v>
          </cell>
          <cell r="AO596">
            <v>42854.830018333334</v>
          </cell>
          <cell r="AQ596">
            <v>40718.06</v>
          </cell>
          <cell r="AY596">
            <v>4507.2</v>
          </cell>
          <cell r="AZ596">
            <v>2679.0299572039944</v>
          </cell>
          <cell r="BC596">
            <v>0</v>
          </cell>
          <cell r="BD596">
            <v>0</v>
          </cell>
          <cell r="BG596">
            <v>0</v>
          </cell>
          <cell r="BH596">
            <v>0</v>
          </cell>
          <cell r="BI596">
            <v>774.37</v>
          </cell>
          <cell r="BJ596">
            <v>460.27698525915361</v>
          </cell>
          <cell r="BK596">
            <v>0</v>
          </cell>
          <cell r="BL596">
            <v>0</v>
          </cell>
          <cell r="BM596">
            <v>30652.01</v>
          </cell>
          <cell r="BN596">
            <v>18219.216595339993</v>
          </cell>
          <cell r="BO596">
            <v>0</v>
          </cell>
          <cell r="BP596">
            <v>0</v>
          </cell>
          <cell r="BY596">
            <v>1605</v>
          </cell>
          <cell r="CF596">
            <v>6.1969971951823126</v>
          </cell>
          <cell r="CG596">
            <v>727.32</v>
          </cell>
          <cell r="CX596">
            <v>0</v>
          </cell>
          <cell r="CY596">
            <v>0</v>
          </cell>
          <cell r="DB596">
            <v>0</v>
          </cell>
          <cell r="DC596">
            <v>0</v>
          </cell>
          <cell r="DJ596" t="str">
            <v>ОДА</v>
          </cell>
          <cell r="DL596">
            <v>40541</v>
          </cell>
          <cell r="DM596" t="str">
            <v>106-В</v>
          </cell>
          <cell r="DO596" t="str">
            <v>тарифи на постачання теплової енергії</v>
          </cell>
        </row>
        <row r="597">
          <cell r="AF597">
            <v>39861</v>
          </cell>
          <cell r="AG597">
            <v>8</v>
          </cell>
          <cell r="AO597">
            <v>974572.6075066668</v>
          </cell>
          <cell r="AQ597">
            <v>849533.93</v>
          </cell>
          <cell r="AY597">
            <v>227905.41</v>
          </cell>
          <cell r="AZ597">
            <v>7891.0243892305143</v>
          </cell>
          <cell r="BC597">
            <v>0</v>
          </cell>
          <cell r="BD597">
            <v>0</v>
          </cell>
          <cell r="BG597">
            <v>0</v>
          </cell>
          <cell r="BH597">
            <v>0</v>
          </cell>
          <cell r="BI597">
            <v>13293.49</v>
          </cell>
          <cell r="BJ597">
            <v>460.27540025483353</v>
          </cell>
          <cell r="BK597">
            <v>0</v>
          </cell>
          <cell r="BL597">
            <v>0</v>
          </cell>
          <cell r="BM597">
            <v>526316.01</v>
          </cell>
          <cell r="BN597">
            <v>18223.228976234004</v>
          </cell>
          <cell r="BO597">
            <v>0</v>
          </cell>
          <cell r="BP597">
            <v>0</v>
          </cell>
          <cell r="BY597">
            <v>1605</v>
          </cell>
          <cell r="CF597">
            <v>106.38600070019839</v>
          </cell>
          <cell r="CG597">
            <v>2142.25</v>
          </cell>
          <cell r="CX597">
            <v>0</v>
          </cell>
          <cell r="CY597">
            <v>0</v>
          </cell>
          <cell r="DB597">
            <v>0</v>
          </cell>
          <cell r="DC597">
            <v>0</v>
          </cell>
          <cell r="DJ597" t="str">
            <v>МОС</v>
          </cell>
          <cell r="DL597">
            <v>39896</v>
          </cell>
          <cell r="DM597">
            <v>65</v>
          </cell>
          <cell r="DO597" t="str">
            <v>тарифи на виробництво, транспортування, постачання теплової енергії</v>
          </cell>
        </row>
        <row r="598">
          <cell r="AF598">
            <v>39861</v>
          </cell>
          <cell r="AG598">
            <v>8</v>
          </cell>
          <cell r="AO598">
            <v>29397.340225000004</v>
          </cell>
          <cell r="AQ598">
            <v>25625.61</v>
          </cell>
          <cell r="AY598">
            <v>6874.4800000000005</v>
          </cell>
          <cell r="AZ598">
            <v>7890.8172635445371</v>
          </cell>
          <cell r="BC598">
            <v>0</v>
          </cell>
          <cell r="BD598">
            <v>0</v>
          </cell>
          <cell r="BG598">
            <v>0</v>
          </cell>
          <cell r="BH598">
            <v>0</v>
          </cell>
          <cell r="BI598">
            <v>400.99</v>
          </cell>
          <cell r="BJ598">
            <v>460.27318640955008</v>
          </cell>
          <cell r="BK598">
            <v>0</v>
          </cell>
          <cell r="BL598">
            <v>0</v>
          </cell>
          <cell r="BM598">
            <v>15881.25</v>
          </cell>
          <cell r="BN598">
            <v>18229.166666666668</v>
          </cell>
          <cell r="BO598">
            <v>0</v>
          </cell>
          <cell r="BP598">
            <v>0</v>
          </cell>
          <cell r="BY598">
            <v>1605</v>
          </cell>
          <cell r="CF598">
            <v>3.2089998833002684</v>
          </cell>
          <cell r="CG598">
            <v>2142.25</v>
          </cell>
          <cell r="CX598">
            <v>0</v>
          </cell>
          <cell r="CY598">
            <v>0</v>
          </cell>
          <cell r="DB598">
            <v>0</v>
          </cell>
          <cell r="DC598">
            <v>0</v>
          </cell>
          <cell r="DJ598" t="str">
            <v>МОС</v>
          </cell>
          <cell r="DL598">
            <v>39896</v>
          </cell>
          <cell r="DM598">
            <v>65</v>
          </cell>
          <cell r="DO598" t="str">
            <v>тарифи на виробництво, транспортування, постачання теплової енергії</v>
          </cell>
        </row>
        <row r="599">
          <cell r="AF599">
            <v>39861</v>
          </cell>
          <cell r="AG599">
            <v>20</v>
          </cell>
          <cell r="AM599">
            <v>2242.9198999999999</v>
          </cell>
          <cell r="AO599">
            <v>297366.32034199999</v>
          </cell>
          <cell r="AQ599">
            <v>290844.46999999997</v>
          </cell>
          <cell r="AU599">
            <v>0</v>
          </cell>
          <cell r="AW599">
            <v>0</v>
          </cell>
          <cell r="AY599">
            <v>220914.72216</v>
          </cell>
          <cell r="AZ599">
            <v>98.494253923200745</v>
          </cell>
          <cell r="BA599">
            <v>0</v>
          </cell>
          <cell r="BB599">
            <v>0</v>
          </cell>
          <cell r="BG599">
            <v>0</v>
          </cell>
          <cell r="BH599">
            <v>0</v>
          </cell>
          <cell r="BI599">
            <v>69929.75</v>
          </cell>
          <cell r="BJ599">
            <v>31.177997038592419</v>
          </cell>
          <cell r="BK599">
            <v>0</v>
          </cell>
          <cell r="BL599">
            <v>0</v>
          </cell>
          <cell r="BO599">
            <v>0</v>
          </cell>
          <cell r="BP599">
            <v>0</v>
          </cell>
          <cell r="CF599">
            <v>303.738</v>
          </cell>
          <cell r="CG599">
            <v>727.32</v>
          </cell>
          <cell r="CJ599">
            <v>0</v>
          </cell>
          <cell r="CK599">
            <v>0</v>
          </cell>
          <cell r="CL599">
            <v>0</v>
          </cell>
          <cell r="CM599">
            <v>0</v>
          </cell>
          <cell r="CN599">
            <v>0</v>
          </cell>
          <cell r="CO599">
            <v>0</v>
          </cell>
          <cell r="CX599">
            <v>0</v>
          </cell>
          <cell r="CY599">
            <v>0</v>
          </cell>
          <cell r="DJ599" t="str">
            <v>МОС</v>
          </cell>
          <cell r="DL599">
            <v>40555</v>
          </cell>
          <cell r="DM599">
            <v>3</v>
          </cell>
          <cell r="DO599" t="str">
            <v>тарифи на послуги з централізованого опалення</v>
          </cell>
        </row>
        <row r="600">
          <cell r="AF600">
            <v>39861</v>
          </cell>
          <cell r="AG600">
            <v>20</v>
          </cell>
          <cell r="AM600">
            <v>5478.8395</v>
          </cell>
          <cell r="AO600">
            <v>1873215.2250499998</v>
          </cell>
          <cell r="AQ600">
            <v>1760257.35</v>
          </cell>
          <cell r="AU600">
            <v>0</v>
          </cell>
          <cell r="AW600">
            <v>0</v>
          </cell>
          <cell r="AY600">
            <v>1589438.1029999999</v>
          </cell>
          <cell r="AZ600">
            <v>290.10488498522358</v>
          </cell>
          <cell r="BA600">
            <v>0</v>
          </cell>
          <cell r="BB600">
            <v>0</v>
          </cell>
          <cell r="BG600">
            <v>0</v>
          </cell>
          <cell r="BH600">
            <v>0</v>
          </cell>
          <cell r="BI600">
            <v>170819.25</v>
          </cell>
          <cell r="BJ600">
            <v>31.177998552430672</v>
          </cell>
          <cell r="BK600">
            <v>0</v>
          </cell>
          <cell r="BL600">
            <v>0</v>
          </cell>
          <cell r="BO600">
            <v>0</v>
          </cell>
          <cell r="BP600">
            <v>0</v>
          </cell>
          <cell r="CF600">
            <v>741.94799999999998</v>
          </cell>
          <cell r="CG600">
            <v>2142.25</v>
          </cell>
          <cell r="CJ600">
            <v>0</v>
          </cell>
          <cell r="CK600">
            <v>0</v>
          </cell>
          <cell r="CL600">
            <v>0</v>
          </cell>
          <cell r="CM600">
            <v>0</v>
          </cell>
          <cell r="CN600">
            <v>0</v>
          </cell>
          <cell r="CO600">
            <v>0</v>
          </cell>
          <cell r="CX600">
            <v>0</v>
          </cell>
          <cell r="CY600">
            <v>0</v>
          </cell>
          <cell r="DJ600" t="str">
            <v>НКРКП</v>
          </cell>
          <cell r="DL600">
            <v>40816</v>
          </cell>
          <cell r="DM600">
            <v>161</v>
          </cell>
        </row>
        <row r="601">
          <cell r="AF601">
            <v>39861</v>
          </cell>
          <cell r="AG601">
            <v>20</v>
          </cell>
          <cell r="AM601">
            <v>385.2706</v>
          </cell>
          <cell r="AO601">
            <v>150261.95517666667</v>
          </cell>
          <cell r="AQ601">
            <v>123779.58</v>
          </cell>
          <cell r="AU601">
            <v>0</v>
          </cell>
          <cell r="AW601">
            <v>0</v>
          </cell>
          <cell r="AY601">
            <v>111767.60925000001</v>
          </cell>
          <cell r="AZ601">
            <v>290.10157860475209</v>
          </cell>
          <cell r="BA601">
            <v>0</v>
          </cell>
          <cell r="BB601">
            <v>0</v>
          </cell>
          <cell r="BG601">
            <v>0</v>
          </cell>
          <cell r="BH601">
            <v>0</v>
          </cell>
          <cell r="BI601">
            <v>12011.97</v>
          </cell>
          <cell r="BJ601">
            <v>31.178008392023681</v>
          </cell>
          <cell r="BK601">
            <v>0</v>
          </cell>
          <cell r="BL601">
            <v>0</v>
          </cell>
          <cell r="BO601">
            <v>0</v>
          </cell>
          <cell r="BP601">
            <v>0</v>
          </cell>
          <cell r="CF601">
            <v>52.173000000000002</v>
          </cell>
          <cell r="CG601">
            <v>2142.25</v>
          </cell>
          <cell r="CJ601">
            <v>0</v>
          </cell>
          <cell r="CK601">
            <v>0</v>
          </cell>
          <cell r="CL601">
            <v>0</v>
          </cell>
          <cell r="CM601">
            <v>0</v>
          </cell>
          <cell r="CN601">
            <v>0</v>
          </cell>
          <cell r="CO601">
            <v>0</v>
          </cell>
          <cell r="CX601">
            <v>0</v>
          </cell>
          <cell r="CY601">
            <v>0</v>
          </cell>
          <cell r="DJ601" t="str">
            <v>НКРКП</v>
          </cell>
          <cell r="DL601">
            <v>40816</v>
          </cell>
          <cell r="DM601">
            <v>161</v>
          </cell>
        </row>
        <row r="602">
          <cell r="AF602">
            <v>39861</v>
          </cell>
          <cell r="AG602">
            <v>20</v>
          </cell>
          <cell r="AO602">
            <v>258120.63277</v>
          </cell>
          <cell r="AQ602">
            <v>242912.2</v>
          </cell>
          <cell r="AY602">
            <v>33035.601719999999</v>
          </cell>
          <cell r="AZ602">
            <v>2711.4811484290353</v>
          </cell>
          <cell r="BC602">
            <v>0</v>
          </cell>
          <cell r="BD602">
            <v>0</v>
          </cell>
          <cell r="BG602">
            <v>0</v>
          </cell>
          <cell r="BH602">
            <v>0</v>
          </cell>
          <cell r="BI602">
            <v>4155.04</v>
          </cell>
          <cell r="BJ602">
            <v>341.03549033126495</v>
          </cell>
          <cell r="BK602">
            <v>0</v>
          </cell>
          <cell r="BL602">
            <v>0</v>
          </cell>
          <cell r="BM602">
            <v>171380.45</v>
          </cell>
          <cell r="BN602">
            <v>14066.486916839029</v>
          </cell>
          <cell r="BO602">
            <v>0</v>
          </cell>
          <cell r="BP602">
            <v>0</v>
          </cell>
          <cell r="BY602">
            <v>1605</v>
          </cell>
          <cell r="CF602">
            <v>45.420999999999999</v>
          </cell>
          <cell r="CG602">
            <v>727.32</v>
          </cell>
          <cell r="CX602">
            <v>0</v>
          </cell>
          <cell r="CY602">
            <v>0</v>
          </cell>
          <cell r="DB602">
            <v>0</v>
          </cell>
          <cell r="DC602">
            <v>0</v>
          </cell>
          <cell r="DJ602" t="str">
            <v>МОС</v>
          </cell>
          <cell r="DL602">
            <v>40555</v>
          </cell>
          <cell r="DM602">
            <v>3</v>
          </cell>
          <cell r="DO602" t="str">
            <v>тарифи на послуги з централізованого опалення</v>
          </cell>
        </row>
        <row r="603">
          <cell r="AF603">
            <v>39861</v>
          </cell>
          <cell r="AG603">
            <v>20</v>
          </cell>
          <cell r="AO603">
            <v>1013967.8868200001</v>
          </cell>
          <cell r="AQ603">
            <v>750353.72</v>
          </cell>
          <cell r="AY603">
            <v>237682.63750000001</v>
          </cell>
          <cell r="AZ603">
            <v>7986.3257361934329</v>
          </cell>
          <cell r="BC603">
            <v>0</v>
          </cell>
          <cell r="BD603">
            <v>0</v>
          </cell>
          <cell r="BG603">
            <v>0</v>
          </cell>
          <cell r="BH603">
            <v>0</v>
          </cell>
          <cell r="BI603">
            <v>10149.620000000001</v>
          </cell>
          <cell r="BJ603">
            <v>341.03530771608672</v>
          </cell>
          <cell r="BK603">
            <v>0</v>
          </cell>
          <cell r="BL603">
            <v>0</v>
          </cell>
          <cell r="BM603">
            <v>418633.07</v>
          </cell>
          <cell r="BN603">
            <v>14066.404244452509</v>
          </cell>
          <cell r="BO603">
            <v>0</v>
          </cell>
          <cell r="BP603">
            <v>0</v>
          </cell>
          <cell r="BY603">
            <v>1605</v>
          </cell>
          <cell r="CF603">
            <v>110.95</v>
          </cell>
          <cell r="CG603">
            <v>2142.25</v>
          </cell>
          <cell r="CX603">
            <v>0</v>
          </cell>
          <cell r="CY603">
            <v>0</v>
          </cell>
          <cell r="DB603">
            <v>0</v>
          </cell>
          <cell r="DC603">
            <v>0</v>
          </cell>
          <cell r="DJ603" t="str">
            <v>МОС</v>
          </cell>
          <cell r="DL603">
            <v>40093</v>
          </cell>
          <cell r="DM603">
            <v>614</v>
          </cell>
          <cell r="DO603" t="str">
            <v>тарифи на виробництво, транспортування, постачання теплової енергії</v>
          </cell>
        </row>
        <row r="604">
          <cell r="AF604">
            <v>39861</v>
          </cell>
          <cell r="AG604">
            <v>20</v>
          </cell>
          <cell r="AO604">
            <v>114555.19953333335</v>
          </cell>
          <cell r="AQ604">
            <v>52764.7</v>
          </cell>
          <cell r="AY604">
            <v>16713.834500000001</v>
          </cell>
          <cell r="AZ604">
            <v>7986.3505829510714</v>
          </cell>
          <cell r="BC604">
            <v>0</v>
          </cell>
          <cell r="BD604">
            <v>0</v>
          </cell>
          <cell r="BG604">
            <v>0</v>
          </cell>
          <cell r="BH604">
            <v>0</v>
          </cell>
          <cell r="BI604">
            <v>713.72</v>
          </cell>
          <cell r="BJ604">
            <v>341.03593272171253</v>
          </cell>
          <cell r="BK604">
            <v>0</v>
          </cell>
          <cell r="BL604">
            <v>0</v>
          </cell>
          <cell r="BM604">
            <v>29433.38</v>
          </cell>
          <cell r="BN604">
            <v>14064.115061162081</v>
          </cell>
          <cell r="BO604">
            <v>0</v>
          </cell>
          <cell r="BP604">
            <v>0</v>
          </cell>
          <cell r="BY604">
            <v>1605</v>
          </cell>
          <cell r="CF604">
            <v>7.8019999999999996</v>
          </cell>
          <cell r="CG604">
            <v>2142.25</v>
          </cell>
          <cell r="CX604">
            <v>0</v>
          </cell>
          <cell r="CY604">
            <v>0</v>
          </cell>
          <cell r="DB604">
            <v>0</v>
          </cell>
          <cell r="DC604">
            <v>0</v>
          </cell>
          <cell r="DJ604" t="str">
            <v>МОС</v>
          </cell>
          <cell r="DL604">
            <v>40093</v>
          </cell>
          <cell r="DM604">
            <v>614</v>
          </cell>
          <cell r="DO604" t="str">
            <v>тарифи на виробництво, транспортування, постачання теплової енергії</v>
          </cell>
        </row>
        <row r="605">
          <cell r="AF605">
            <v>39861</v>
          </cell>
          <cell r="AG605">
            <v>23</v>
          </cell>
          <cell r="AM605">
            <v>13304.7793</v>
          </cell>
          <cell r="AO605">
            <v>1682500.2156458334</v>
          </cell>
          <cell r="AQ605">
            <v>1645582.23</v>
          </cell>
          <cell r="AU605">
            <v>0</v>
          </cell>
          <cell r="AW605">
            <v>0</v>
          </cell>
          <cell r="AY605">
            <v>1285882.1223600002</v>
          </cell>
          <cell r="AZ605">
            <v>96.648136234773929</v>
          </cell>
          <cell r="BA605">
            <v>0</v>
          </cell>
          <cell r="BB605">
            <v>0</v>
          </cell>
          <cell r="BG605">
            <v>0</v>
          </cell>
          <cell r="BH605">
            <v>0</v>
          </cell>
          <cell r="BI605">
            <v>359700.11</v>
          </cell>
          <cell r="BJ605">
            <v>27.03540599128916</v>
          </cell>
          <cell r="BK605">
            <v>0</v>
          </cell>
          <cell r="BL605">
            <v>0</v>
          </cell>
          <cell r="BO605">
            <v>0</v>
          </cell>
          <cell r="BP605">
            <v>0</v>
          </cell>
          <cell r="CF605">
            <v>1767.973</v>
          </cell>
          <cell r="CG605">
            <v>727.32</v>
          </cell>
          <cell r="CJ605">
            <v>0</v>
          </cell>
          <cell r="CK605">
            <v>0</v>
          </cell>
          <cell r="CL605">
            <v>0</v>
          </cell>
          <cell r="CM605">
            <v>0</v>
          </cell>
          <cell r="CN605">
            <v>0</v>
          </cell>
          <cell r="CO605">
            <v>0</v>
          </cell>
          <cell r="CX605">
            <v>0</v>
          </cell>
          <cell r="CY605">
            <v>0</v>
          </cell>
          <cell r="DJ605" t="str">
            <v>МОС</v>
          </cell>
          <cell r="DL605">
            <v>40590</v>
          </cell>
          <cell r="DM605">
            <v>147</v>
          </cell>
          <cell r="DO605" t="str">
            <v>тарифи на послуги з централізованого опалення</v>
          </cell>
        </row>
        <row r="606">
          <cell r="AF606">
            <v>39861</v>
          </cell>
          <cell r="AG606">
            <v>23</v>
          </cell>
          <cell r="AM606">
            <v>16622.799800000001</v>
          </cell>
          <cell r="AO606">
            <v>5510319.6103683338</v>
          </cell>
          <cell r="AQ606">
            <v>5181377.3099999996</v>
          </cell>
          <cell r="AU606">
            <v>0</v>
          </cell>
          <cell r="AW606">
            <v>0</v>
          </cell>
          <cell r="AY606">
            <v>4731973.1800000006</v>
          </cell>
          <cell r="AZ606">
            <v>284.66763944302573</v>
          </cell>
          <cell r="BA606">
            <v>0</v>
          </cell>
          <cell r="BB606">
            <v>0</v>
          </cell>
          <cell r="BG606">
            <v>0</v>
          </cell>
          <cell r="BH606">
            <v>0</v>
          </cell>
          <cell r="BI606">
            <v>449404.13</v>
          </cell>
          <cell r="BJ606">
            <v>27.035405311203952</v>
          </cell>
          <cell r="BK606">
            <v>0</v>
          </cell>
          <cell r="BL606">
            <v>0</v>
          </cell>
          <cell r="BO606">
            <v>0</v>
          </cell>
          <cell r="BP606">
            <v>0</v>
          </cell>
          <cell r="CF606">
            <v>2208.88</v>
          </cell>
          <cell r="CG606">
            <v>2142.25</v>
          </cell>
          <cell r="CJ606">
            <v>0</v>
          </cell>
          <cell r="CK606">
            <v>0</v>
          </cell>
          <cell r="CL606">
            <v>0</v>
          </cell>
          <cell r="CM606">
            <v>0</v>
          </cell>
          <cell r="CN606">
            <v>0</v>
          </cell>
          <cell r="CO606">
            <v>0</v>
          </cell>
          <cell r="CX606">
            <v>0</v>
          </cell>
          <cell r="CY606">
            <v>0</v>
          </cell>
          <cell r="DJ606" t="str">
            <v>НКРКП</v>
          </cell>
          <cell r="DL606">
            <v>40816</v>
          </cell>
          <cell r="DM606">
            <v>161</v>
          </cell>
        </row>
        <row r="607">
          <cell r="AF607">
            <v>39861</v>
          </cell>
          <cell r="AG607">
            <v>23</v>
          </cell>
          <cell r="AM607">
            <v>2436.0589</v>
          </cell>
          <cell r="AO607">
            <v>839668.90184833331</v>
          </cell>
          <cell r="AQ607">
            <v>759327.59</v>
          </cell>
          <cell r="AU607">
            <v>0</v>
          </cell>
          <cell r="AW607">
            <v>0</v>
          </cell>
          <cell r="AY607">
            <v>693467.74749999994</v>
          </cell>
          <cell r="AZ607">
            <v>284.66789021398455</v>
          </cell>
          <cell r="BA607">
            <v>0</v>
          </cell>
          <cell r="BB607">
            <v>0</v>
          </cell>
          <cell r="BG607">
            <v>0</v>
          </cell>
          <cell r="BH607">
            <v>0</v>
          </cell>
          <cell r="BI607">
            <v>65859.839999999997</v>
          </cell>
          <cell r="BJ607">
            <v>27.035405424721052</v>
          </cell>
          <cell r="BK607">
            <v>0</v>
          </cell>
          <cell r="BL607">
            <v>0</v>
          </cell>
          <cell r="BO607">
            <v>0</v>
          </cell>
          <cell r="BP607">
            <v>0</v>
          </cell>
          <cell r="CF607">
            <v>323.70999999999998</v>
          </cell>
          <cell r="CG607">
            <v>2142.25</v>
          </cell>
          <cell r="CJ607">
            <v>0</v>
          </cell>
          <cell r="CK607">
            <v>0</v>
          </cell>
          <cell r="CL607">
            <v>0</v>
          </cell>
          <cell r="CM607">
            <v>0</v>
          </cell>
          <cell r="CN607">
            <v>0</v>
          </cell>
          <cell r="CO607">
            <v>0</v>
          </cell>
          <cell r="CX607">
            <v>0</v>
          </cell>
          <cell r="CY607">
            <v>0</v>
          </cell>
          <cell r="DJ607" t="str">
            <v>НКРКП</v>
          </cell>
          <cell r="DL607">
            <v>40816</v>
          </cell>
          <cell r="DM607">
            <v>161</v>
          </cell>
        </row>
        <row r="608">
          <cell r="AF608">
            <v>39861</v>
          </cell>
          <cell r="AG608">
            <v>23</v>
          </cell>
          <cell r="AO608">
            <v>1513172.94099</v>
          </cell>
          <cell r="AQ608">
            <v>1427001.69</v>
          </cell>
          <cell r="AY608">
            <v>142313.24976000001</v>
          </cell>
          <cell r="AZ608">
            <v>1930.1527399378285</v>
          </cell>
          <cell r="BC608">
            <v>0</v>
          </cell>
          <cell r="BD608">
            <v>0</v>
          </cell>
          <cell r="BG608">
            <v>0</v>
          </cell>
          <cell r="BH608">
            <v>0</v>
          </cell>
          <cell r="BI608">
            <v>30.63</v>
          </cell>
          <cell r="BJ608">
            <v>0.41542567908468003</v>
          </cell>
          <cell r="BK608">
            <v>0</v>
          </cell>
          <cell r="BL608">
            <v>0</v>
          </cell>
          <cell r="BM608">
            <v>1079075.1299999999</v>
          </cell>
          <cell r="BN608">
            <v>14635.178539459333</v>
          </cell>
          <cell r="BO608">
            <v>0</v>
          </cell>
          <cell r="BP608">
            <v>0</v>
          </cell>
          <cell r="BY608">
            <v>1605</v>
          </cell>
          <cell r="CF608">
            <v>195.66800000000001</v>
          </cell>
          <cell r="CG608">
            <v>727.32</v>
          </cell>
          <cell r="CX608">
            <v>0</v>
          </cell>
          <cell r="CY608">
            <v>0</v>
          </cell>
          <cell r="DB608">
            <v>0</v>
          </cell>
          <cell r="DC608">
            <v>0</v>
          </cell>
          <cell r="DJ608" t="str">
            <v>МОС</v>
          </cell>
          <cell r="DL608">
            <v>40590</v>
          </cell>
          <cell r="DM608">
            <v>147</v>
          </cell>
          <cell r="DO608" t="str">
            <v>тарифи на послуги з централізованого опалення</v>
          </cell>
        </row>
        <row r="609">
          <cell r="AF609">
            <v>39861</v>
          </cell>
          <cell r="AG609">
            <v>23</v>
          </cell>
          <cell r="AO609">
            <v>2896342.5411133338</v>
          </cell>
          <cell r="AQ609">
            <v>2128776.39</v>
          </cell>
          <cell r="AY609">
            <v>523705.14624999999</v>
          </cell>
          <cell r="AZ609">
            <v>5685.0813538328593</v>
          </cell>
          <cell r="BC609">
            <v>0</v>
          </cell>
          <cell r="BD609">
            <v>0</v>
          </cell>
          <cell r="BG609">
            <v>0</v>
          </cell>
          <cell r="BH609">
            <v>0</v>
          </cell>
          <cell r="BI609">
            <v>38.270000000000003</v>
          </cell>
          <cell r="BJ609">
            <v>0.41543999513673596</v>
          </cell>
          <cell r="BK609">
            <v>0</v>
          </cell>
          <cell r="BL609">
            <v>0</v>
          </cell>
          <cell r="BM609">
            <v>1348178.99</v>
          </cell>
          <cell r="BN609">
            <v>14635.157383042841</v>
          </cell>
          <cell r="BO609">
            <v>0</v>
          </cell>
          <cell r="BP609">
            <v>0</v>
          </cell>
          <cell r="BY609">
            <v>1605</v>
          </cell>
          <cell r="CF609">
            <v>244.465</v>
          </cell>
          <cell r="CG609">
            <v>2142.25</v>
          </cell>
          <cell r="CX609">
            <v>0</v>
          </cell>
          <cell r="CY609">
            <v>0</v>
          </cell>
          <cell r="DB609">
            <v>0</v>
          </cell>
          <cell r="DC609">
            <v>0</v>
          </cell>
          <cell r="DJ609" t="str">
            <v>МОС</v>
          </cell>
          <cell r="DL609">
            <v>40107</v>
          </cell>
          <cell r="DM609">
            <v>469</v>
          </cell>
          <cell r="DO609" t="str">
            <v>тарифи на виробництво, транспортування, постачання теплової енергії</v>
          </cell>
        </row>
        <row r="610">
          <cell r="AF610">
            <v>39861</v>
          </cell>
          <cell r="AG610">
            <v>23</v>
          </cell>
          <cell r="AO610">
            <v>499449.85312500002</v>
          </cell>
          <cell r="AQ610">
            <v>311972.36</v>
          </cell>
          <cell r="AY610">
            <v>76750.390749999991</v>
          </cell>
          <cell r="AZ610">
            <v>5685.2141296296286</v>
          </cell>
          <cell r="BC610">
            <v>0</v>
          </cell>
          <cell r="BD610">
            <v>0</v>
          </cell>
          <cell r="BG610">
            <v>0</v>
          </cell>
          <cell r="BH610">
            <v>0</v>
          </cell>
          <cell r="BI610">
            <v>5.61</v>
          </cell>
          <cell r="BJ610">
            <v>0.41555555555555562</v>
          </cell>
          <cell r="BK610">
            <v>0</v>
          </cell>
          <cell r="BL610">
            <v>0</v>
          </cell>
          <cell r="BM610">
            <v>197573.17</v>
          </cell>
          <cell r="BN610">
            <v>14635.049629629631</v>
          </cell>
          <cell r="BO610">
            <v>0</v>
          </cell>
          <cell r="BP610">
            <v>0</v>
          </cell>
          <cell r="BY610">
            <v>1605</v>
          </cell>
          <cell r="CF610">
            <v>35.826999999999998</v>
          </cell>
          <cell r="CG610">
            <v>2142.25</v>
          </cell>
          <cell r="CX610">
            <v>0</v>
          </cell>
          <cell r="CY610">
            <v>0</v>
          </cell>
          <cell r="DB610">
            <v>0</v>
          </cell>
          <cell r="DC610">
            <v>0</v>
          </cell>
          <cell r="DJ610" t="str">
            <v>МОС</v>
          </cell>
          <cell r="DL610">
            <v>40107</v>
          </cell>
          <cell r="DM610">
            <v>469</v>
          </cell>
          <cell r="DO610" t="str">
            <v>тарифи на виробництво, транспортування, постачання теплової енергії</v>
          </cell>
        </row>
        <row r="611">
          <cell r="AF611">
            <v>39861</v>
          </cell>
          <cell r="AG611">
            <v>21</v>
          </cell>
          <cell r="AM611">
            <v>2658.6635000000001</v>
          </cell>
          <cell r="AO611">
            <v>294260.87618000002</v>
          </cell>
          <cell r="AQ611">
            <v>287001.5</v>
          </cell>
          <cell r="AU611">
            <v>0</v>
          </cell>
          <cell r="AW611">
            <v>0</v>
          </cell>
          <cell r="AY611">
            <v>248701.25544000001</v>
          </cell>
          <cell r="AZ611">
            <v>93.543713012195795</v>
          </cell>
          <cell r="BA611">
            <v>0</v>
          </cell>
          <cell r="BB611">
            <v>0</v>
          </cell>
          <cell r="BG611">
            <v>0</v>
          </cell>
          <cell r="BH611">
            <v>0</v>
          </cell>
          <cell r="BI611">
            <v>38300.239999999998</v>
          </cell>
          <cell r="BJ611">
            <v>14.405824580658663</v>
          </cell>
          <cell r="BK611">
            <v>0</v>
          </cell>
          <cell r="BL611">
            <v>0</v>
          </cell>
          <cell r="BO611">
            <v>0</v>
          </cell>
          <cell r="BP611">
            <v>0</v>
          </cell>
          <cell r="CF611">
            <v>341.94200000000001</v>
          </cell>
          <cell r="CG611">
            <v>727.32</v>
          </cell>
          <cell r="CJ611">
            <v>0</v>
          </cell>
          <cell r="CK611">
            <v>0</v>
          </cell>
          <cell r="CL611">
            <v>0</v>
          </cell>
          <cell r="CM611">
            <v>0</v>
          </cell>
          <cell r="CN611">
            <v>0</v>
          </cell>
          <cell r="CO611">
            <v>0</v>
          </cell>
          <cell r="CX611">
            <v>0</v>
          </cell>
          <cell r="CY611">
            <v>0</v>
          </cell>
          <cell r="DJ611" t="str">
            <v>МОС</v>
          </cell>
          <cell r="DL611">
            <v>40568</v>
          </cell>
          <cell r="DM611">
            <v>6</v>
          </cell>
          <cell r="DO611" t="str">
            <v>тарифи на послуги з централізованого опалення</v>
          </cell>
        </row>
        <row r="612">
          <cell r="AF612">
            <v>39861</v>
          </cell>
          <cell r="AG612">
            <v>21</v>
          </cell>
          <cell r="AM612">
            <v>6761.2928000000002</v>
          </cell>
          <cell r="AO612">
            <v>2031768.4999225857</v>
          </cell>
          <cell r="AQ612">
            <v>1960300.47</v>
          </cell>
          <cell r="AU612">
            <v>0</v>
          </cell>
          <cell r="AW612">
            <v>0</v>
          </cell>
          <cell r="AY612">
            <v>1862898.4577500001</v>
          </cell>
          <cell r="AZ612">
            <v>275.52400300575653</v>
          </cell>
          <cell r="BA612">
            <v>0</v>
          </cell>
          <cell r="BB612">
            <v>0</v>
          </cell>
          <cell r="BG612">
            <v>0</v>
          </cell>
          <cell r="BH612">
            <v>0</v>
          </cell>
          <cell r="BI612">
            <v>97402.01</v>
          </cell>
          <cell r="BJ612">
            <v>14.405826353208663</v>
          </cell>
          <cell r="BK612">
            <v>0</v>
          </cell>
          <cell r="BL612">
            <v>0</v>
          </cell>
          <cell r="BO612">
            <v>0</v>
          </cell>
          <cell r="BP612">
            <v>0</v>
          </cell>
          <cell r="CF612">
            <v>869.59900000000005</v>
          </cell>
          <cell r="CG612">
            <v>2142.25</v>
          </cell>
          <cell r="CJ612">
            <v>0</v>
          </cell>
          <cell r="CK612">
            <v>0</v>
          </cell>
          <cell r="CL612">
            <v>0</v>
          </cell>
          <cell r="CM612">
            <v>0</v>
          </cell>
          <cell r="CN612">
            <v>0</v>
          </cell>
          <cell r="CO612">
            <v>0</v>
          </cell>
          <cell r="CX612">
            <v>0</v>
          </cell>
          <cell r="CY612">
            <v>0</v>
          </cell>
          <cell r="DJ612" t="str">
            <v>НКРКП</v>
          </cell>
          <cell r="DL612">
            <v>40816</v>
          </cell>
          <cell r="DM612">
            <v>161</v>
          </cell>
        </row>
        <row r="613">
          <cell r="AF613">
            <v>39861</v>
          </cell>
          <cell r="AG613">
            <v>21</v>
          </cell>
          <cell r="AM613">
            <v>189.7003</v>
          </cell>
          <cell r="AO613">
            <v>57006.837153</v>
          </cell>
          <cell r="AQ613">
            <v>55001.56</v>
          </cell>
          <cell r="AU613">
            <v>0</v>
          </cell>
          <cell r="AW613">
            <v>0</v>
          </cell>
          <cell r="AY613">
            <v>52268.757750000004</v>
          </cell>
          <cell r="AZ613">
            <v>275.53334259355415</v>
          </cell>
          <cell r="BA613">
            <v>0</v>
          </cell>
          <cell r="BB613">
            <v>0</v>
          </cell>
          <cell r="BG613">
            <v>0</v>
          </cell>
          <cell r="BH613">
            <v>0</v>
          </cell>
          <cell r="BI613">
            <v>2732.8</v>
          </cell>
          <cell r="BJ613">
            <v>14.405881276940523</v>
          </cell>
          <cell r="BK613">
            <v>0</v>
          </cell>
          <cell r="BL613">
            <v>0</v>
          </cell>
          <cell r="BO613">
            <v>0</v>
          </cell>
          <cell r="BP613">
            <v>0</v>
          </cell>
          <cell r="CF613">
            <v>24.399000000000001</v>
          </cell>
          <cell r="CG613">
            <v>2142.25</v>
          </cell>
          <cell r="CJ613">
            <v>0</v>
          </cell>
          <cell r="CK613">
            <v>0</v>
          </cell>
          <cell r="CL613">
            <v>0</v>
          </cell>
          <cell r="CM613">
            <v>0</v>
          </cell>
          <cell r="CN613">
            <v>0</v>
          </cell>
          <cell r="CO613">
            <v>0</v>
          </cell>
          <cell r="CX613">
            <v>0</v>
          </cell>
          <cell r="CY613">
            <v>0</v>
          </cell>
          <cell r="DJ613" t="str">
            <v>НКРКП</v>
          </cell>
          <cell r="DL613">
            <v>40816</v>
          </cell>
          <cell r="DM613">
            <v>161</v>
          </cell>
        </row>
        <row r="614">
          <cell r="AF614">
            <v>39861</v>
          </cell>
          <cell r="AG614">
            <v>21</v>
          </cell>
          <cell r="AO614">
            <v>345971.63450006995</v>
          </cell>
          <cell r="AQ614">
            <v>329037.69</v>
          </cell>
          <cell r="AY614">
            <v>28050.550440000003</v>
          </cell>
          <cell r="AZ614">
            <v>1932.6147619933447</v>
          </cell>
          <cell r="BC614">
            <v>0</v>
          </cell>
          <cell r="BD614">
            <v>0</v>
          </cell>
          <cell r="BG614">
            <v>0</v>
          </cell>
          <cell r="BH614">
            <v>0</v>
          </cell>
          <cell r="BI614">
            <v>3705.44</v>
          </cell>
          <cell r="BJ614">
            <v>255.29581171672078</v>
          </cell>
          <cell r="BK614">
            <v>0</v>
          </cell>
          <cell r="BL614">
            <v>0</v>
          </cell>
          <cell r="BM614">
            <v>244728.38</v>
          </cell>
          <cell r="BN614">
            <v>16861.190687804443</v>
          </cell>
          <cell r="BO614">
            <v>0</v>
          </cell>
          <cell r="BP614">
            <v>0</v>
          </cell>
          <cell r="BY614">
            <v>1605</v>
          </cell>
          <cell r="CF614">
            <v>38.567</v>
          </cell>
          <cell r="CG614">
            <v>727.32</v>
          </cell>
          <cell r="CX614">
            <v>0</v>
          </cell>
          <cell r="CY614">
            <v>0</v>
          </cell>
          <cell r="DB614">
            <v>0</v>
          </cell>
          <cell r="DC614">
            <v>0</v>
          </cell>
          <cell r="DJ614" t="str">
            <v>МОС</v>
          </cell>
          <cell r="DL614">
            <v>40568</v>
          </cell>
          <cell r="DM614">
            <v>6</v>
          </cell>
          <cell r="DO614" t="str">
            <v>тарифи на послуги з централізованого опалення</v>
          </cell>
        </row>
        <row r="615">
          <cell r="AF615">
            <v>39861</v>
          </cell>
          <cell r="AG615">
            <v>21</v>
          </cell>
          <cell r="AO615">
            <v>1142320.5409416656</v>
          </cell>
          <cell r="AQ615">
            <v>975561.48</v>
          </cell>
          <cell r="AY615">
            <v>210116.16449999998</v>
          </cell>
          <cell r="AZ615">
            <v>5692.440806150159</v>
          </cell>
          <cell r="BC615">
            <v>0</v>
          </cell>
          <cell r="BD615">
            <v>0</v>
          </cell>
          <cell r="BG615">
            <v>0</v>
          </cell>
          <cell r="BH615">
            <v>0</v>
          </cell>
          <cell r="BI615">
            <v>9423.36</v>
          </cell>
          <cell r="BJ615">
            <v>255.2964886004435</v>
          </cell>
          <cell r="BK615">
            <v>0</v>
          </cell>
          <cell r="BL615">
            <v>0</v>
          </cell>
          <cell r="BM615">
            <v>620908.77</v>
          </cell>
          <cell r="BN615">
            <v>16821.582611957983</v>
          </cell>
          <cell r="BO615">
            <v>0</v>
          </cell>
          <cell r="BP615">
            <v>0</v>
          </cell>
          <cell r="BY615">
            <v>1605</v>
          </cell>
          <cell r="CF615">
            <v>98.081999999999994</v>
          </cell>
          <cell r="CG615">
            <v>2142.25</v>
          </cell>
          <cell r="CX615">
            <v>0</v>
          </cell>
          <cell r="CY615">
            <v>0</v>
          </cell>
          <cell r="DB615">
            <v>0</v>
          </cell>
          <cell r="DC615">
            <v>0</v>
          </cell>
          <cell r="DJ615" t="str">
            <v>МОС</v>
          </cell>
          <cell r="DL615">
            <v>39868</v>
          </cell>
          <cell r="DM615">
            <v>35</v>
          </cell>
          <cell r="DO615" t="str">
            <v>тарифи на виробництво, транспортування, постачання теплової енергії та послуги з централізованого опалення</v>
          </cell>
        </row>
        <row r="616">
          <cell r="AF616">
            <v>39861</v>
          </cell>
          <cell r="AG616">
            <v>21</v>
          </cell>
          <cell r="AO616">
            <v>32049.689828333339</v>
          </cell>
          <cell r="AQ616">
            <v>27371.43</v>
          </cell>
          <cell r="AY616">
            <v>5895.4719999999998</v>
          </cell>
          <cell r="AZ616">
            <v>5692.808033989957</v>
          </cell>
          <cell r="BC616">
            <v>0</v>
          </cell>
          <cell r="BD616">
            <v>0</v>
          </cell>
          <cell r="BG616">
            <v>0</v>
          </cell>
          <cell r="BH616">
            <v>0</v>
          </cell>
          <cell r="BI616">
            <v>264.39</v>
          </cell>
          <cell r="BJ616">
            <v>255.3012746234067</v>
          </cell>
          <cell r="BK616">
            <v>0</v>
          </cell>
          <cell r="BL616">
            <v>0</v>
          </cell>
          <cell r="BM616">
            <v>17595.009999999998</v>
          </cell>
          <cell r="BN616">
            <v>16990.16029354963</v>
          </cell>
          <cell r="BO616">
            <v>0</v>
          </cell>
          <cell r="BP616">
            <v>0</v>
          </cell>
          <cell r="BY616">
            <v>1605</v>
          </cell>
          <cell r="CF616">
            <v>2.7519999999999998</v>
          </cell>
          <cell r="CG616">
            <v>2142.25</v>
          </cell>
          <cell r="CX616">
            <v>0</v>
          </cell>
          <cell r="CY616">
            <v>0</v>
          </cell>
          <cell r="DB616">
            <v>0</v>
          </cell>
          <cell r="DC616">
            <v>0</v>
          </cell>
          <cell r="DJ616" t="str">
            <v>МОС</v>
          </cell>
          <cell r="DL616">
            <v>39868</v>
          </cell>
          <cell r="DM616">
            <v>35</v>
          </cell>
          <cell r="DO616" t="str">
            <v>тарифи на виробництво, транспортування, постачання теплової енергії та послуги з централізованого опалення</v>
          </cell>
        </row>
        <row r="617">
          <cell r="AF617">
            <v>39861</v>
          </cell>
          <cell r="AG617">
            <v>19</v>
          </cell>
          <cell r="AM617">
            <v>186.89580000000001</v>
          </cell>
          <cell r="AO617">
            <v>22090.7097684</v>
          </cell>
          <cell r="AQ617">
            <v>21538.69</v>
          </cell>
          <cell r="AU617">
            <v>0</v>
          </cell>
          <cell r="AW617">
            <v>0</v>
          </cell>
          <cell r="AY617">
            <v>18289.91604</v>
          </cell>
          <cell r="AZ617">
            <v>97.861567996712608</v>
          </cell>
          <cell r="BA617">
            <v>0</v>
          </cell>
          <cell r="BB617">
            <v>0</v>
          </cell>
          <cell r="BG617">
            <v>0</v>
          </cell>
          <cell r="BH617">
            <v>0</v>
          </cell>
          <cell r="BI617">
            <v>3248.77</v>
          </cell>
          <cell r="BJ617">
            <v>17.382787628186399</v>
          </cell>
          <cell r="BK617">
            <v>0</v>
          </cell>
          <cell r="BL617">
            <v>0</v>
          </cell>
          <cell r="BO617">
            <v>0</v>
          </cell>
          <cell r="BP617">
            <v>0</v>
          </cell>
          <cell r="CF617">
            <v>25.146999999999998</v>
          </cell>
          <cell r="CG617">
            <v>727.32</v>
          </cell>
          <cell r="CJ617">
            <v>0</v>
          </cell>
          <cell r="CK617">
            <v>0</v>
          </cell>
          <cell r="CL617">
            <v>0</v>
          </cell>
          <cell r="CM617">
            <v>0</v>
          </cell>
          <cell r="CN617">
            <v>0</v>
          </cell>
          <cell r="CO617">
            <v>0</v>
          </cell>
          <cell r="CX617">
            <v>0</v>
          </cell>
          <cell r="CY617">
            <v>0</v>
          </cell>
          <cell r="DJ617" t="str">
            <v>МОС</v>
          </cell>
          <cell r="DL617">
            <v>40542</v>
          </cell>
          <cell r="DM617">
            <v>133</v>
          </cell>
          <cell r="DO617" t="str">
            <v>тарифи на послуги з централізованого опалення</v>
          </cell>
        </row>
        <row r="618">
          <cell r="AF618">
            <v>39861</v>
          </cell>
          <cell r="AG618">
            <v>19</v>
          </cell>
          <cell r="AM618">
            <v>4204.4961000000003</v>
          </cell>
          <cell r="AO618">
            <v>1365031.7038260002</v>
          </cell>
          <cell r="AQ618">
            <v>1285010.3999999999</v>
          </cell>
          <cell r="AU618">
            <v>0</v>
          </cell>
          <cell r="AW618">
            <v>0</v>
          </cell>
          <cell r="AY618">
            <v>1211924.3812500001</v>
          </cell>
          <cell r="AZ618">
            <v>288.24485798666814</v>
          </cell>
          <cell r="BA618">
            <v>0</v>
          </cell>
          <cell r="BB618">
            <v>0</v>
          </cell>
          <cell r="BG618">
            <v>0</v>
          </cell>
          <cell r="BH618">
            <v>0</v>
          </cell>
          <cell r="BI618">
            <v>73086.02</v>
          </cell>
          <cell r="BJ618">
            <v>17.382825019150332</v>
          </cell>
          <cell r="BK618">
            <v>0</v>
          </cell>
          <cell r="BL618">
            <v>0</v>
          </cell>
          <cell r="BO618">
            <v>0</v>
          </cell>
          <cell r="BP618">
            <v>0</v>
          </cell>
          <cell r="CF618">
            <v>565.72500000000002</v>
          </cell>
          <cell r="CG618">
            <v>2142.25</v>
          </cell>
          <cell r="CJ618">
            <v>0</v>
          </cell>
          <cell r="CK618">
            <v>0</v>
          </cell>
          <cell r="CL618">
            <v>0</v>
          </cell>
          <cell r="CM618">
            <v>0</v>
          </cell>
          <cell r="CN618">
            <v>0</v>
          </cell>
          <cell r="CO618">
            <v>0</v>
          </cell>
          <cell r="CX618">
            <v>0</v>
          </cell>
          <cell r="CY618">
            <v>0</v>
          </cell>
          <cell r="DJ618" t="str">
            <v>НКРКП</v>
          </cell>
          <cell r="DL618">
            <v>40816</v>
          </cell>
          <cell r="DM618">
            <v>161</v>
          </cell>
        </row>
        <row r="619">
          <cell r="AF619">
            <v>39861</v>
          </cell>
          <cell r="AG619">
            <v>19</v>
          </cell>
          <cell r="AM619">
            <v>96.080100000000002</v>
          </cell>
          <cell r="AO619">
            <v>34783.878602999997</v>
          </cell>
          <cell r="AQ619">
            <v>29365.17</v>
          </cell>
          <cell r="AU619">
            <v>0</v>
          </cell>
          <cell r="AW619">
            <v>0</v>
          </cell>
          <cell r="AY619">
            <v>27695.008000000002</v>
          </cell>
          <cell r="AZ619">
            <v>288.24915877481396</v>
          </cell>
          <cell r="BA619">
            <v>0</v>
          </cell>
          <cell r="BB619">
            <v>0</v>
          </cell>
          <cell r="BG619">
            <v>0</v>
          </cell>
          <cell r="BH619">
            <v>0</v>
          </cell>
          <cell r="BI619">
            <v>1670.16</v>
          </cell>
          <cell r="BJ619">
            <v>17.382996062660219</v>
          </cell>
          <cell r="BK619">
            <v>0</v>
          </cell>
          <cell r="BL619">
            <v>0</v>
          </cell>
          <cell r="BO619">
            <v>0</v>
          </cell>
          <cell r="BP619">
            <v>0</v>
          </cell>
          <cell r="CF619">
            <v>12.928000000000001</v>
          </cell>
          <cell r="CG619">
            <v>2142.25</v>
          </cell>
          <cell r="CJ619">
            <v>0</v>
          </cell>
          <cell r="CK619">
            <v>0</v>
          </cell>
          <cell r="CL619">
            <v>0</v>
          </cell>
          <cell r="CM619">
            <v>0</v>
          </cell>
          <cell r="CN619">
            <v>0</v>
          </cell>
          <cell r="CO619">
            <v>0</v>
          </cell>
          <cell r="CX619">
            <v>0</v>
          </cell>
          <cell r="CY619">
            <v>0</v>
          </cell>
          <cell r="DJ619" t="str">
            <v>НКРКП</v>
          </cell>
          <cell r="DL619">
            <v>40816</v>
          </cell>
          <cell r="DM619">
            <v>161</v>
          </cell>
        </row>
        <row r="620">
          <cell r="AF620">
            <v>39861</v>
          </cell>
          <cell r="AG620">
            <v>19</v>
          </cell>
          <cell r="AO620">
            <v>26679.207110219999</v>
          </cell>
          <cell r="AQ620">
            <v>25392.34</v>
          </cell>
          <cell r="AY620">
            <v>2736.91</v>
          </cell>
          <cell r="AZ620">
            <v>2677.0406626211411</v>
          </cell>
          <cell r="BC620">
            <v>0</v>
          </cell>
          <cell r="BD620">
            <v>0</v>
          </cell>
          <cell r="BG620">
            <v>0</v>
          </cell>
          <cell r="BH620">
            <v>0</v>
          </cell>
          <cell r="BI620">
            <v>424.62</v>
          </cell>
          <cell r="BJ620">
            <v>415.33152575794924</v>
          </cell>
          <cell r="BK620">
            <v>0</v>
          </cell>
          <cell r="BL620">
            <v>0</v>
          </cell>
          <cell r="BM620">
            <v>18966.02</v>
          </cell>
          <cell r="BN620">
            <v>18551.142254617731</v>
          </cell>
          <cell r="BO620">
            <v>0</v>
          </cell>
          <cell r="BP620">
            <v>0</v>
          </cell>
          <cell r="BY620">
            <v>1605</v>
          </cell>
          <cell r="CF620">
            <v>3.7630066545674525</v>
          </cell>
          <cell r="CG620">
            <v>727.32</v>
          </cell>
          <cell r="CX620">
            <v>0</v>
          </cell>
          <cell r="CY620">
            <v>0</v>
          </cell>
          <cell r="DB620">
            <v>0</v>
          </cell>
          <cell r="DC620">
            <v>0</v>
          </cell>
          <cell r="DJ620" t="str">
            <v>МОС</v>
          </cell>
          <cell r="DL620">
            <v>40542</v>
          </cell>
          <cell r="DM620">
            <v>133</v>
          </cell>
          <cell r="DO620" t="str">
            <v>тарифи на послуги з централізованого опалення</v>
          </cell>
        </row>
        <row r="621">
          <cell r="AF621">
            <v>39861</v>
          </cell>
          <cell r="AG621">
            <v>19</v>
          </cell>
          <cell r="AO621">
            <v>877772.43238950009</v>
          </cell>
          <cell r="AQ621">
            <v>691036.56</v>
          </cell>
          <cell r="AY621">
            <v>181369.31</v>
          </cell>
          <cell r="AZ621">
            <v>7885.4891491395711</v>
          </cell>
          <cell r="BC621">
            <v>0</v>
          </cell>
          <cell r="BD621">
            <v>0</v>
          </cell>
          <cell r="BG621">
            <v>0</v>
          </cell>
          <cell r="BH621">
            <v>0</v>
          </cell>
          <cell r="BI621">
            <v>9552.51</v>
          </cell>
          <cell r="BJ621">
            <v>415.31951547947801</v>
          </cell>
          <cell r="BK621">
            <v>0</v>
          </cell>
          <cell r="BL621">
            <v>0</v>
          </cell>
          <cell r="BM621">
            <v>426631.1</v>
          </cell>
          <cell r="BN621">
            <v>18548.865349575841</v>
          </cell>
          <cell r="BO621">
            <v>0</v>
          </cell>
          <cell r="BP621">
            <v>0</v>
          </cell>
          <cell r="BY621">
            <v>1605</v>
          </cell>
          <cell r="CF621">
            <v>84.662999183101874</v>
          </cell>
          <cell r="CG621">
            <v>2142.25</v>
          </cell>
          <cell r="CX621">
            <v>0</v>
          </cell>
          <cell r="CY621">
            <v>0</v>
          </cell>
          <cell r="DB621">
            <v>0</v>
          </cell>
          <cell r="DC621">
            <v>0</v>
          </cell>
          <cell r="DJ621" t="str">
            <v>МОС</v>
          </cell>
          <cell r="DL621">
            <v>40086</v>
          </cell>
          <cell r="DM621">
            <v>99</v>
          </cell>
          <cell r="DO621" t="str">
            <v>тарифи на виробництво, транспортування, постачання теплової енергії</v>
          </cell>
        </row>
        <row r="622">
          <cell r="AF622">
            <v>39861</v>
          </cell>
          <cell r="AG622">
            <v>19</v>
          </cell>
          <cell r="AO622">
            <v>28436.049889999998</v>
          </cell>
          <cell r="AQ622">
            <v>15792.03</v>
          </cell>
          <cell r="AY622">
            <v>4145.25</v>
          </cell>
          <cell r="AZ622">
            <v>7886.7009132420098</v>
          </cell>
          <cell r="BC622">
            <v>0</v>
          </cell>
          <cell r="BD622">
            <v>0</v>
          </cell>
          <cell r="BG622">
            <v>0</v>
          </cell>
          <cell r="BH622">
            <v>0</v>
          </cell>
          <cell r="BI622">
            <v>218.29</v>
          </cell>
          <cell r="BJ622">
            <v>415.3158295281583</v>
          </cell>
          <cell r="BK622">
            <v>0</v>
          </cell>
          <cell r="BL622">
            <v>0</v>
          </cell>
          <cell r="BM622">
            <v>9748.24</v>
          </cell>
          <cell r="BN622">
            <v>18546.879756468796</v>
          </cell>
          <cell r="BO622">
            <v>0</v>
          </cell>
          <cell r="BP622">
            <v>0</v>
          </cell>
          <cell r="BY622">
            <v>1605</v>
          </cell>
          <cell r="CF622">
            <v>1.9349982495040261</v>
          </cell>
          <cell r="CG622">
            <v>2142.25</v>
          </cell>
          <cell r="CX622">
            <v>0</v>
          </cell>
          <cell r="CY622">
            <v>0</v>
          </cell>
          <cell r="DB622">
            <v>0</v>
          </cell>
          <cell r="DC622">
            <v>0</v>
          </cell>
          <cell r="DJ622" t="str">
            <v>МОС</v>
          </cell>
          <cell r="DL622">
            <v>40086</v>
          </cell>
          <cell r="DM622">
            <v>99</v>
          </cell>
          <cell r="DO622" t="str">
            <v>тарифи на виробництво, транспортування, постачання теплової енергії</v>
          </cell>
        </row>
        <row r="623">
          <cell r="AF623">
            <v>39861</v>
          </cell>
          <cell r="AG623">
            <v>18</v>
          </cell>
          <cell r="AM623">
            <v>1095.0051000000001</v>
          </cell>
          <cell r="AO623">
            <v>335258.25896955002</v>
          </cell>
          <cell r="AQ623">
            <v>324214.68</v>
          </cell>
          <cell r="AU623">
            <v>0</v>
          </cell>
          <cell r="AW623">
            <v>0</v>
          </cell>
          <cell r="AY623">
            <v>313717.51675000001</v>
          </cell>
          <cell r="AZ623">
            <v>286.49868091938566</v>
          </cell>
          <cell r="BA623">
            <v>0</v>
          </cell>
          <cell r="BB623">
            <v>0</v>
          </cell>
          <cell r="BG623">
            <v>0</v>
          </cell>
          <cell r="BH623">
            <v>0</v>
          </cell>
          <cell r="BI623">
            <v>10497.16</v>
          </cell>
          <cell r="BJ623">
            <v>9.586402839584947</v>
          </cell>
          <cell r="BK623">
            <v>0</v>
          </cell>
          <cell r="BL623">
            <v>0</v>
          </cell>
          <cell r="BO623">
            <v>0</v>
          </cell>
          <cell r="BP623">
            <v>0</v>
          </cell>
          <cell r="CF623">
            <v>146.44300000000001</v>
          </cell>
          <cell r="CG623">
            <v>2142.25</v>
          </cell>
          <cell r="CJ623">
            <v>0</v>
          </cell>
          <cell r="CK623">
            <v>0</v>
          </cell>
          <cell r="CL623">
            <v>0</v>
          </cell>
          <cell r="CM623">
            <v>0</v>
          </cell>
          <cell r="CN623">
            <v>0</v>
          </cell>
          <cell r="CO623">
            <v>0</v>
          </cell>
          <cell r="CX623">
            <v>0</v>
          </cell>
          <cell r="CY623">
            <v>0</v>
          </cell>
          <cell r="DJ623" t="str">
            <v>НКРКП</v>
          </cell>
          <cell r="DL623">
            <v>40816</v>
          </cell>
          <cell r="DM623">
            <v>161</v>
          </cell>
        </row>
        <row r="624">
          <cell r="AF624">
            <v>39861</v>
          </cell>
          <cell r="AG624">
            <v>18</v>
          </cell>
          <cell r="AM624">
            <v>85.992900000000006</v>
          </cell>
          <cell r="AO624">
            <v>26327.586264000005</v>
          </cell>
          <cell r="AQ624">
            <v>25460.240000000002</v>
          </cell>
          <cell r="AU624">
            <v>0</v>
          </cell>
          <cell r="AW624">
            <v>0</v>
          </cell>
          <cell r="AY624">
            <v>24635.875</v>
          </cell>
          <cell r="AZ624">
            <v>286.48731465039555</v>
          </cell>
          <cell r="BA624">
            <v>0</v>
          </cell>
          <cell r="BB624">
            <v>0</v>
          </cell>
          <cell r="BG624">
            <v>0</v>
          </cell>
          <cell r="BH624">
            <v>0</v>
          </cell>
          <cell r="BI624">
            <v>824.36</v>
          </cell>
          <cell r="BJ624">
            <v>9.5863728284544418</v>
          </cell>
          <cell r="BK624">
            <v>0</v>
          </cell>
          <cell r="BL624">
            <v>0</v>
          </cell>
          <cell r="BO624">
            <v>0</v>
          </cell>
          <cell r="BP624">
            <v>0</v>
          </cell>
          <cell r="CF624">
            <v>11.5</v>
          </cell>
          <cell r="CG624">
            <v>2142.25</v>
          </cell>
          <cell r="CJ624">
            <v>0</v>
          </cell>
          <cell r="CK624">
            <v>0</v>
          </cell>
          <cell r="CL624">
            <v>0</v>
          </cell>
          <cell r="CM624">
            <v>0</v>
          </cell>
          <cell r="CN624">
            <v>0</v>
          </cell>
          <cell r="CO624">
            <v>0</v>
          </cell>
          <cell r="CX624">
            <v>0</v>
          </cell>
          <cell r="CY624">
            <v>0</v>
          </cell>
          <cell r="DJ624" t="str">
            <v>НКРКП</v>
          </cell>
          <cell r="DL624">
            <v>40816</v>
          </cell>
          <cell r="DM624">
            <v>161</v>
          </cell>
        </row>
        <row r="625">
          <cell r="AF625">
            <v>39861</v>
          </cell>
          <cell r="AG625">
            <v>18</v>
          </cell>
          <cell r="AO625">
            <v>232906.49172578281</v>
          </cell>
          <cell r="AQ625">
            <v>207128.99</v>
          </cell>
          <cell r="AY625">
            <v>46889.568000000007</v>
          </cell>
          <cell r="AZ625">
            <v>7709.918904520433</v>
          </cell>
          <cell r="BC625">
            <v>0</v>
          </cell>
          <cell r="BD625">
            <v>0</v>
          </cell>
          <cell r="BG625">
            <v>0</v>
          </cell>
          <cell r="BH625">
            <v>0</v>
          </cell>
          <cell r="BI625">
            <v>1365.92</v>
          </cell>
          <cell r="BJ625">
            <v>224.59435817498999</v>
          </cell>
          <cell r="BK625">
            <v>0</v>
          </cell>
          <cell r="BL625">
            <v>0</v>
          </cell>
          <cell r="BM625">
            <v>138229.10999999999</v>
          </cell>
          <cell r="BN625">
            <v>22728.621179534734</v>
          </cell>
          <cell r="BO625">
            <v>0</v>
          </cell>
          <cell r="BP625">
            <v>0</v>
          </cell>
          <cell r="BY625">
            <v>1605</v>
          </cell>
          <cell r="CF625">
            <v>21.888000000000002</v>
          </cell>
          <cell r="CG625">
            <v>2142.25</v>
          </cell>
          <cell r="CX625">
            <v>0</v>
          </cell>
          <cell r="CY625">
            <v>0</v>
          </cell>
          <cell r="DB625">
            <v>0</v>
          </cell>
          <cell r="DC625">
            <v>0</v>
          </cell>
          <cell r="DJ625" t="str">
            <v>МОС</v>
          </cell>
          <cell r="DL625">
            <v>39870</v>
          </cell>
          <cell r="DM625">
            <v>39</v>
          </cell>
          <cell r="DO625" t="str">
            <v>тарифи на виробництво, транспортування, постачання теплової енергії та послуги з централізованого опалення</v>
          </cell>
        </row>
        <row r="626">
          <cell r="AF626">
            <v>39861</v>
          </cell>
          <cell r="AG626">
            <v>18</v>
          </cell>
          <cell r="AO626">
            <v>18290.390158333335</v>
          </cell>
          <cell r="AQ626">
            <v>16266.43</v>
          </cell>
          <cell r="AY626">
            <v>3682.5277500000002</v>
          </cell>
          <cell r="AZ626">
            <v>7710.4852386934681</v>
          </cell>
          <cell r="BC626">
            <v>0</v>
          </cell>
          <cell r="BD626">
            <v>0</v>
          </cell>
          <cell r="BG626">
            <v>0</v>
          </cell>
          <cell r="BH626">
            <v>0</v>
          </cell>
          <cell r="BI626">
            <v>107.27</v>
          </cell>
          <cell r="BJ626">
            <v>224.60217755443884</v>
          </cell>
          <cell r="BK626">
            <v>0</v>
          </cell>
          <cell r="BL626">
            <v>0</v>
          </cell>
          <cell r="BM626">
            <v>11090.99</v>
          </cell>
          <cell r="BN626">
            <v>23222.340871021774</v>
          </cell>
          <cell r="BO626">
            <v>0</v>
          </cell>
          <cell r="BP626">
            <v>0</v>
          </cell>
          <cell r="BY626">
            <v>1605</v>
          </cell>
          <cell r="CF626">
            <v>1.7190000000000001</v>
          </cell>
          <cell r="CG626">
            <v>2142.25</v>
          </cell>
          <cell r="CX626">
            <v>0</v>
          </cell>
          <cell r="CY626">
            <v>0</v>
          </cell>
          <cell r="DB626">
            <v>0</v>
          </cell>
          <cell r="DC626">
            <v>0</v>
          </cell>
          <cell r="DJ626" t="str">
            <v>МОС</v>
          </cell>
          <cell r="DL626">
            <v>39870</v>
          </cell>
          <cell r="DM626">
            <v>39</v>
          </cell>
          <cell r="DO626" t="str">
            <v>тарифи на виробництво, транспортування, постачання теплової енергії та послуги з централізованого опалення</v>
          </cell>
        </row>
        <row r="627">
          <cell r="AF627">
            <v>39861</v>
          </cell>
          <cell r="AG627">
            <v>14</v>
          </cell>
          <cell r="AM627">
            <v>3075.7020000000002</v>
          </cell>
          <cell r="AO627">
            <v>1051890.084</v>
          </cell>
          <cell r="AQ627">
            <v>982897.51</v>
          </cell>
          <cell r="AU627">
            <v>0</v>
          </cell>
          <cell r="AW627">
            <v>0</v>
          </cell>
          <cell r="AY627">
            <v>871720.09</v>
          </cell>
          <cell r="AZ627">
            <v>283.42150507428869</v>
          </cell>
          <cell r="BA627">
            <v>0</v>
          </cell>
          <cell r="BB627">
            <v>0</v>
          </cell>
          <cell r="BG627">
            <v>0</v>
          </cell>
          <cell r="BH627">
            <v>0</v>
          </cell>
          <cell r="BI627">
            <v>111177.42</v>
          </cell>
          <cell r="BJ627">
            <v>36.147006439505518</v>
          </cell>
          <cell r="BK627">
            <v>0</v>
          </cell>
          <cell r="BL627">
            <v>0</v>
          </cell>
          <cell r="BO627">
            <v>0</v>
          </cell>
          <cell r="BP627">
            <v>0</v>
          </cell>
          <cell r="CF627">
            <v>406.91800210059517</v>
          </cell>
          <cell r="CG627">
            <v>2142.25</v>
          </cell>
          <cell r="CJ627">
            <v>0</v>
          </cell>
          <cell r="CK627">
            <v>0</v>
          </cell>
          <cell r="CL627">
            <v>0</v>
          </cell>
          <cell r="CM627">
            <v>0</v>
          </cell>
          <cell r="CN627">
            <v>0</v>
          </cell>
          <cell r="CO627">
            <v>0</v>
          </cell>
          <cell r="CX627">
            <v>0</v>
          </cell>
          <cell r="CY627">
            <v>0</v>
          </cell>
          <cell r="DJ627" t="str">
            <v>НКРКП</v>
          </cell>
          <cell r="DL627">
            <v>40816</v>
          </cell>
          <cell r="DM627">
            <v>161</v>
          </cell>
        </row>
        <row r="628">
          <cell r="AF628">
            <v>39861</v>
          </cell>
          <cell r="AG628">
            <v>14</v>
          </cell>
          <cell r="AO628">
            <v>711440.83549108449</v>
          </cell>
          <cell r="AQ628">
            <v>550434.30000000005</v>
          </cell>
          <cell r="AY628">
            <v>79246.109999999986</v>
          </cell>
          <cell r="AZ628">
            <v>4694.1864341600476</v>
          </cell>
          <cell r="BC628">
            <v>0</v>
          </cell>
          <cell r="BD628">
            <v>0</v>
          </cell>
          <cell r="BG628">
            <v>0</v>
          </cell>
          <cell r="BH628">
            <v>0</v>
          </cell>
          <cell r="BI628">
            <v>7857.02</v>
          </cell>
          <cell r="BJ628">
            <v>465.41485376284317</v>
          </cell>
          <cell r="BK628">
            <v>0</v>
          </cell>
          <cell r="BL628">
            <v>0</v>
          </cell>
          <cell r="BM628">
            <v>402260.49</v>
          </cell>
          <cell r="BN628">
            <v>23828.118946867849</v>
          </cell>
          <cell r="BO628">
            <v>0</v>
          </cell>
          <cell r="BP628">
            <v>0</v>
          </cell>
          <cell r="BY628">
            <v>1605</v>
          </cell>
          <cell r="CF628">
            <v>36.991999066402144</v>
          </cell>
          <cell r="CG628">
            <v>2142.25</v>
          </cell>
          <cell r="CX628">
            <v>0</v>
          </cell>
          <cell r="CY628">
            <v>0</v>
          </cell>
          <cell r="DB628">
            <v>0</v>
          </cell>
          <cell r="DC628">
            <v>0</v>
          </cell>
          <cell r="DJ628" t="str">
            <v>МОС</v>
          </cell>
          <cell r="DL628">
            <v>40086</v>
          </cell>
          <cell r="DM628">
            <v>335</v>
          </cell>
          <cell r="DO628" t="str">
            <v>тарифи на виробництво, транспортування та постачання теплової енергії</v>
          </cell>
        </row>
        <row r="629">
          <cell r="AF629">
            <v>39861</v>
          </cell>
          <cell r="AG629">
            <v>15</v>
          </cell>
          <cell r="AM629">
            <v>5069.8047999999999</v>
          </cell>
          <cell r="AO629">
            <v>1686774.7550079999</v>
          </cell>
          <cell r="AQ629">
            <v>1585256.31</v>
          </cell>
          <cell r="AU629">
            <v>0</v>
          </cell>
          <cell r="AW629">
            <v>0</v>
          </cell>
          <cell r="AY629">
            <v>1506299.52</v>
          </cell>
          <cell r="AZ629">
            <v>297.11193614397149</v>
          </cell>
          <cell r="BA629">
            <v>0</v>
          </cell>
          <cell r="BB629">
            <v>0</v>
          </cell>
          <cell r="BG629">
            <v>0</v>
          </cell>
          <cell r="BH629">
            <v>0</v>
          </cell>
          <cell r="BI629">
            <v>78956.789999999994</v>
          </cell>
          <cell r="BJ629">
            <v>15.573930972648098</v>
          </cell>
          <cell r="BK629">
            <v>0</v>
          </cell>
          <cell r="BL629">
            <v>0</v>
          </cell>
          <cell r="BO629">
            <v>0</v>
          </cell>
          <cell r="BP629">
            <v>0</v>
          </cell>
          <cell r="CF629">
            <v>703.13899871630292</v>
          </cell>
          <cell r="CG629">
            <v>2142.25</v>
          </cell>
          <cell r="CJ629">
            <v>0</v>
          </cell>
          <cell r="CK629">
            <v>0</v>
          </cell>
          <cell r="CL629">
            <v>0</v>
          </cell>
          <cell r="CM629">
            <v>0</v>
          </cell>
          <cell r="CN629">
            <v>0</v>
          </cell>
          <cell r="CO629">
            <v>0</v>
          </cell>
          <cell r="CX629">
            <v>0</v>
          </cell>
          <cell r="CY629">
            <v>0</v>
          </cell>
          <cell r="DJ629" t="str">
            <v>НКРКП</v>
          </cell>
          <cell r="DL629">
            <v>40816</v>
          </cell>
          <cell r="DM629">
            <v>161</v>
          </cell>
        </row>
        <row r="630">
          <cell r="AF630">
            <v>39861</v>
          </cell>
          <cell r="AG630">
            <v>15</v>
          </cell>
          <cell r="AM630">
            <v>314.14819999999997</v>
          </cell>
          <cell r="AO630">
            <v>119196.62322959999</v>
          </cell>
          <cell r="AQ630">
            <v>98230.35</v>
          </cell>
          <cell r="AU630">
            <v>0</v>
          </cell>
          <cell r="AW630">
            <v>0</v>
          </cell>
          <cell r="AY630">
            <v>93337.83</v>
          </cell>
          <cell r="AZ630">
            <v>297.11400542801141</v>
          </cell>
          <cell r="BA630">
            <v>0</v>
          </cell>
          <cell r="BB630">
            <v>0</v>
          </cell>
          <cell r="BG630">
            <v>0</v>
          </cell>
          <cell r="BH630">
            <v>0</v>
          </cell>
          <cell r="BI630">
            <v>4892.5200000000004</v>
          </cell>
          <cell r="BJ630">
            <v>15.573923390297958</v>
          </cell>
          <cell r="BK630">
            <v>0</v>
          </cell>
          <cell r="BL630">
            <v>0</v>
          </cell>
          <cell r="BO630">
            <v>0</v>
          </cell>
          <cell r="BP630">
            <v>0</v>
          </cell>
          <cell r="CF630">
            <v>43.569998833002686</v>
          </cell>
          <cell r="CG630">
            <v>2142.25</v>
          </cell>
          <cell r="CJ630">
            <v>0</v>
          </cell>
          <cell r="CK630">
            <v>0</v>
          </cell>
          <cell r="CL630">
            <v>0</v>
          </cell>
          <cell r="CM630">
            <v>0</v>
          </cell>
          <cell r="CN630">
            <v>0</v>
          </cell>
          <cell r="CO630">
            <v>0</v>
          </cell>
          <cell r="CX630">
            <v>0</v>
          </cell>
          <cell r="CY630">
            <v>0</v>
          </cell>
          <cell r="DJ630" t="str">
            <v>НКРКП</v>
          </cell>
          <cell r="DL630">
            <v>40816</v>
          </cell>
          <cell r="DM630">
            <v>161</v>
          </cell>
        </row>
        <row r="631">
          <cell r="AF631">
            <v>39861</v>
          </cell>
          <cell r="AG631" t="str">
            <v>№ 15</v>
          </cell>
          <cell r="AO631">
            <v>907283.79780000006</v>
          </cell>
          <cell r="AQ631">
            <v>670436.1</v>
          </cell>
          <cell r="AY631">
            <v>160336.70000000001</v>
          </cell>
          <cell r="AZ631">
            <v>5666.8893318630362</v>
          </cell>
          <cell r="BC631">
            <v>0</v>
          </cell>
          <cell r="BD631">
            <v>0</v>
          </cell>
          <cell r="BG631">
            <v>0</v>
          </cell>
          <cell r="BH631">
            <v>0</v>
          </cell>
          <cell r="BI631">
            <v>7189.39</v>
          </cell>
          <cell r="BJ631">
            <v>254.09951367093618</v>
          </cell>
          <cell r="BK631">
            <v>0</v>
          </cell>
          <cell r="BL631">
            <v>0</v>
          </cell>
          <cell r="BM631">
            <v>423789.38</v>
          </cell>
          <cell r="BN631">
            <v>14978.277066191646</v>
          </cell>
          <cell r="BO631">
            <v>0</v>
          </cell>
          <cell r="BP631">
            <v>0</v>
          </cell>
          <cell r="BY631">
            <v>1605</v>
          </cell>
          <cell r="CF631">
            <v>74.844999416501352</v>
          </cell>
          <cell r="CG631">
            <v>2142.25</v>
          </cell>
          <cell r="CX631">
            <v>0</v>
          </cell>
          <cell r="CY631">
            <v>0</v>
          </cell>
          <cell r="DB631">
            <v>0</v>
          </cell>
          <cell r="DC631">
            <v>0</v>
          </cell>
          <cell r="DJ631" t="str">
            <v>МОС</v>
          </cell>
          <cell r="DL631">
            <v>40098</v>
          </cell>
          <cell r="DM631">
            <v>98</v>
          </cell>
          <cell r="DO631" t="str">
            <v>тарифи на виробництво, транспортування, постачання теплової енергії</v>
          </cell>
        </row>
        <row r="632">
          <cell r="AF632">
            <v>39861</v>
          </cell>
          <cell r="AG632" t="str">
            <v>№ 15</v>
          </cell>
          <cell r="AO632">
            <v>90464.809537499998</v>
          </cell>
          <cell r="AQ632">
            <v>41543.839999999997</v>
          </cell>
          <cell r="AY632">
            <v>9935.76</v>
          </cell>
          <cell r="AZ632">
            <v>5667.2142368240929</v>
          </cell>
          <cell r="BC632">
            <v>0</v>
          </cell>
          <cell r="BD632">
            <v>0</v>
          </cell>
          <cell r="BG632">
            <v>0</v>
          </cell>
          <cell r="BH632">
            <v>0</v>
          </cell>
          <cell r="BI632">
            <v>445.49</v>
          </cell>
          <cell r="BJ632">
            <v>254.10107232489165</v>
          </cell>
          <cell r="BK632">
            <v>0</v>
          </cell>
          <cell r="BL632">
            <v>0</v>
          </cell>
          <cell r="BM632">
            <v>25815</v>
          </cell>
          <cell r="BN632">
            <v>14724.503764544832</v>
          </cell>
          <cell r="BO632">
            <v>0</v>
          </cell>
          <cell r="BP632">
            <v>0</v>
          </cell>
          <cell r="BY632">
            <v>1605</v>
          </cell>
          <cell r="CF632">
            <v>4.6380021005951688</v>
          </cell>
          <cell r="CG632">
            <v>2142.25</v>
          </cell>
          <cell r="CX632">
            <v>0</v>
          </cell>
          <cell r="CY632">
            <v>0</v>
          </cell>
          <cell r="DB632">
            <v>0</v>
          </cell>
          <cell r="DC632">
            <v>0</v>
          </cell>
          <cell r="DJ632" t="str">
            <v>МОС</v>
          </cell>
          <cell r="DL632">
            <v>40098</v>
          </cell>
          <cell r="DM632">
            <v>98</v>
          </cell>
          <cell r="DO632" t="str">
            <v>тарифи на виробництво, транспортування, постачання теплової енергії</v>
          </cell>
        </row>
        <row r="633">
          <cell r="AF633">
            <v>39861</v>
          </cell>
          <cell r="AG633">
            <v>13</v>
          </cell>
          <cell r="AM633">
            <v>3545.4576999999999</v>
          </cell>
          <cell r="AO633">
            <v>1122775.5444360001</v>
          </cell>
          <cell r="AQ633">
            <v>1083394.32</v>
          </cell>
          <cell r="AU633">
            <v>0</v>
          </cell>
          <cell r="AW633">
            <v>0</v>
          </cell>
          <cell r="AY633">
            <v>1026266.29</v>
          </cell>
          <cell r="AZ633">
            <v>289.45946527580912</v>
          </cell>
          <cell r="BA633">
            <v>0</v>
          </cell>
          <cell r="BB633">
            <v>0</v>
          </cell>
          <cell r="BG633">
            <v>0</v>
          </cell>
          <cell r="BH633">
            <v>0</v>
          </cell>
          <cell r="BI633">
            <v>57128.03</v>
          </cell>
          <cell r="BJ633">
            <v>16.113019766108053</v>
          </cell>
          <cell r="BK633">
            <v>0</v>
          </cell>
          <cell r="BL633">
            <v>0</v>
          </cell>
          <cell r="BO633">
            <v>0</v>
          </cell>
          <cell r="BP633">
            <v>0</v>
          </cell>
          <cell r="CF633">
            <v>479.06000233399465</v>
          </cell>
          <cell r="CG633">
            <v>2142.25</v>
          </cell>
          <cell r="CJ633">
            <v>0</v>
          </cell>
          <cell r="CK633">
            <v>0</v>
          </cell>
          <cell r="CL633">
            <v>0</v>
          </cell>
          <cell r="CM633">
            <v>0</v>
          </cell>
          <cell r="CN633">
            <v>0</v>
          </cell>
          <cell r="CO633">
            <v>0</v>
          </cell>
          <cell r="CX633">
            <v>0</v>
          </cell>
          <cell r="CY633">
            <v>0</v>
          </cell>
          <cell r="DJ633" t="str">
            <v>НКРКП</v>
          </cell>
          <cell r="DL633">
            <v>40816</v>
          </cell>
          <cell r="DM633">
            <v>161</v>
          </cell>
        </row>
        <row r="634">
          <cell r="AF634">
            <v>39861</v>
          </cell>
          <cell r="AG634">
            <v>13</v>
          </cell>
          <cell r="AO634">
            <v>729336.95127562503</v>
          </cell>
          <cell r="AQ634">
            <v>637435.93999999994</v>
          </cell>
          <cell r="AY634">
            <v>113691.35</v>
          </cell>
          <cell r="AZ634">
            <v>5892.3494175096421</v>
          </cell>
          <cell r="BC634">
            <v>0</v>
          </cell>
          <cell r="BD634">
            <v>0</v>
          </cell>
          <cell r="BG634">
            <v>0</v>
          </cell>
          <cell r="BH634">
            <v>0</v>
          </cell>
          <cell r="BI634">
            <v>5300.41</v>
          </cell>
          <cell r="BJ634">
            <v>274.70751095894525</v>
          </cell>
          <cell r="BK634">
            <v>0</v>
          </cell>
          <cell r="BL634">
            <v>0</v>
          </cell>
          <cell r="BM634">
            <v>445810.71</v>
          </cell>
          <cell r="BN634">
            <v>23105.297609607591</v>
          </cell>
          <cell r="BO634">
            <v>0</v>
          </cell>
          <cell r="BP634">
            <v>0</v>
          </cell>
          <cell r="BY634">
            <v>1605</v>
          </cell>
          <cell r="CF634">
            <v>53.071000116699736</v>
          </cell>
          <cell r="CG634">
            <v>2142.25</v>
          </cell>
          <cell r="CX634">
            <v>0</v>
          </cell>
          <cell r="CY634">
            <v>0</v>
          </cell>
          <cell r="DB634">
            <v>0</v>
          </cell>
          <cell r="DC634">
            <v>0</v>
          </cell>
          <cell r="DJ634" t="str">
            <v>МОС</v>
          </cell>
          <cell r="DL634">
            <v>39870</v>
          </cell>
          <cell r="DM634">
            <v>65</v>
          </cell>
          <cell r="DO634" t="str">
            <v>тарифи на виробництво, транспортування, постачання иеплової енергії</v>
          </cell>
        </row>
        <row r="635">
          <cell r="AF635">
            <v>39861</v>
          </cell>
          <cell r="AG635">
            <v>12</v>
          </cell>
          <cell r="AM635">
            <v>169.49</v>
          </cell>
          <cell r="AO635">
            <v>21209.809110000002</v>
          </cell>
          <cell r="AQ635">
            <v>20623.5</v>
          </cell>
          <cell r="AU635">
            <v>0</v>
          </cell>
          <cell r="AW635">
            <v>0</v>
          </cell>
          <cell r="AY635">
            <v>17209.849999999999</v>
          </cell>
          <cell r="AZ635">
            <v>101.53902885125964</v>
          </cell>
          <cell r="BA635">
            <v>0</v>
          </cell>
          <cell r="BB635">
            <v>0</v>
          </cell>
          <cell r="BG635">
            <v>0</v>
          </cell>
          <cell r="BH635">
            <v>0</v>
          </cell>
          <cell r="BI635">
            <v>3413.92</v>
          </cell>
          <cell r="BJ635">
            <v>20.142309280783525</v>
          </cell>
          <cell r="BK635">
            <v>0</v>
          </cell>
          <cell r="BL635">
            <v>0</v>
          </cell>
          <cell r="BO635">
            <v>0</v>
          </cell>
          <cell r="BP635">
            <v>0</v>
          </cell>
          <cell r="CF635">
            <v>23.662005719628219</v>
          </cell>
          <cell r="CG635">
            <v>727.32</v>
          </cell>
          <cell r="CJ635">
            <v>0</v>
          </cell>
          <cell r="CK635">
            <v>0</v>
          </cell>
          <cell r="CL635">
            <v>0</v>
          </cell>
          <cell r="CM635">
            <v>0</v>
          </cell>
          <cell r="CN635">
            <v>0</v>
          </cell>
          <cell r="CO635">
            <v>0</v>
          </cell>
          <cell r="CX635">
            <v>0</v>
          </cell>
          <cell r="CY635">
            <v>0</v>
          </cell>
          <cell r="DJ635" t="str">
            <v>ОДА</v>
          </cell>
          <cell r="DL635">
            <v>40541</v>
          </cell>
          <cell r="DM635" t="str">
            <v>106-В</v>
          </cell>
          <cell r="DO635" t="str">
            <v>тариф на теплову енергію</v>
          </cell>
        </row>
        <row r="636">
          <cell r="AF636">
            <v>39861</v>
          </cell>
          <cell r="AG636">
            <v>12</v>
          </cell>
          <cell r="AM636">
            <v>6177.7462999999998</v>
          </cell>
          <cell r="AO636">
            <v>2113777.6740080002</v>
          </cell>
          <cell r="AQ636">
            <v>1971976.67</v>
          </cell>
          <cell r="AU636">
            <v>0</v>
          </cell>
          <cell r="AW636">
            <v>0</v>
          </cell>
          <cell r="AY636">
            <v>1847544.95</v>
          </cell>
          <cell r="AZ636">
            <v>299.06455530554888</v>
          </cell>
          <cell r="BA636">
            <v>0</v>
          </cell>
          <cell r="BB636">
            <v>0</v>
          </cell>
          <cell r="BG636">
            <v>0</v>
          </cell>
          <cell r="BH636">
            <v>0</v>
          </cell>
          <cell r="BI636">
            <v>124431.66</v>
          </cell>
          <cell r="BJ636">
            <v>20.141918097219371</v>
          </cell>
          <cell r="BK636">
            <v>0</v>
          </cell>
          <cell r="BL636">
            <v>0</v>
          </cell>
          <cell r="BO636">
            <v>0</v>
          </cell>
          <cell r="BP636">
            <v>0</v>
          </cell>
          <cell r="CF636">
            <v>862.43199906640211</v>
          </cell>
          <cell r="CG636">
            <v>2142.25</v>
          </cell>
          <cell r="CJ636">
            <v>0</v>
          </cell>
          <cell r="CK636">
            <v>0</v>
          </cell>
          <cell r="CL636">
            <v>0</v>
          </cell>
          <cell r="CM636">
            <v>0</v>
          </cell>
          <cell r="CN636">
            <v>0</v>
          </cell>
          <cell r="CO636">
            <v>0</v>
          </cell>
          <cell r="CX636">
            <v>0</v>
          </cell>
          <cell r="CY636">
            <v>0</v>
          </cell>
          <cell r="DJ636" t="str">
            <v>НКРКП</v>
          </cell>
          <cell r="DL636">
            <v>40816</v>
          </cell>
          <cell r="DM636">
            <v>161</v>
          </cell>
        </row>
        <row r="637">
          <cell r="AF637">
            <v>39861</v>
          </cell>
          <cell r="AG637">
            <v>12</v>
          </cell>
          <cell r="AO637">
            <v>28718.767432212167</v>
          </cell>
          <cell r="AQ637">
            <v>27349.93</v>
          </cell>
          <cell r="AY637">
            <v>2573.2600000000002</v>
          </cell>
          <cell r="AZ637">
            <v>2707.5540300789489</v>
          </cell>
          <cell r="BC637">
            <v>0</v>
          </cell>
          <cell r="BD637">
            <v>0</v>
          </cell>
          <cell r="BG637">
            <v>0</v>
          </cell>
          <cell r="BH637">
            <v>0</v>
          </cell>
          <cell r="BI637">
            <v>438.2</v>
          </cell>
          <cell r="BJ637">
            <v>461.06890713748135</v>
          </cell>
          <cell r="BK637">
            <v>0</v>
          </cell>
          <cell r="BL637">
            <v>0</v>
          </cell>
          <cell r="BM637">
            <v>21754.85</v>
          </cell>
          <cell r="BN637">
            <v>22890.198344226006</v>
          </cell>
          <cell r="BO637">
            <v>0</v>
          </cell>
          <cell r="BP637">
            <v>0</v>
          </cell>
          <cell r="BY637">
            <v>1605</v>
          </cell>
          <cell r="CF637">
            <v>3.5380025298355608</v>
          </cell>
          <cell r="CG637">
            <v>727.32</v>
          </cell>
          <cell r="CX637">
            <v>0</v>
          </cell>
          <cell r="CY637">
            <v>0</v>
          </cell>
          <cell r="DB637">
            <v>0</v>
          </cell>
          <cell r="DC637">
            <v>0</v>
          </cell>
          <cell r="DJ637" t="str">
            <v>ОДА</v>
          </cell>
          <cell r="DL637">
            <v>40541</v>
          </cell>
          <cell r="DM637" t="str">
            <v>106-В</v>
          </cell>
          <cell r="DO637" t="str">
            <v>тариф на теплову енергію</v>
          </cell>
        </row>
        <row r="638">
          <cell r="AF638">
            <v>39861</v>
          </cell>
          <cell r="AG638">
            <v>12</v>
          </cell>
          <cell r="AO638">
            <v>1510212.1371429835</v>
          </cell>
          <cell r="AQ638">
            <v>1179333.46</v>
          </cell>
          <cell r="AY638">
            <v>276268.84000000003</v>
          </cell>
          <cell r="AZ638">
            <v>7975.3832801638891</v>
          </cell>
          <cell r="BC638">
            <v>0</v>
          </cell>
          <cell r="BD638">
            <v>0</v>
          </cell>
          <cell r="BG638">
            <v>0</v>
          </cell>
          <cell r="BH638">
            <v>0</v>
          </cell>
          <cell r="BI638">
            <v>15971.52</v>
          </cell>
          <cell r="BJ638">
            <v>461.06898471359688</v>
          </cell>
          <cell r="BK638">
            <v>0</v>
          </cell>
          <cell r="BL638">
            <v>0</v>
          </cell>
          <cell r="BM638">
            <v>723869.53</v>
          </cell>
          <cell r="BN638">
            <v>20896.808147390391</v>
          </cell>
          <cell r="BO638">
            <v>0</v>
          </cell>
          <cell r="BP638">
            <v>0</v>
          </cell>
          <cell r="BY638">
            <v>1605</v>
          </cell>
          <cell r="CF638">
            <v>128.96199789940485</v>
          </cell>
          <cell r="CG638">
            <v>2142.25</v>
          </cell>
          <cell r="CX638">
            <v>0</v>
          </cell>
          <cell r="CY638">
            <v>0</v>
          </cell>
          <cell r="DB638">
            <v>0</v>
          </cell>
          <cell r="DC638">
            <v>0</v>
          </cell>
          <cell r="DJ638" t="str">
            <v>МОС</v>
          </cell>
          <cell r="DL638">
            <v>40086</v>
          </cell>
          <cell r="DM638">
            <v>339</v>
          </cell>
          <cell r="DO638" t="str">
            <v>тарифи на виробництво, транспортування, постачання теплової енергії та надання послуг з централізованого опалення</v>
          </cell>
        </row>
        <row r="639">
          <cell r="AF639">
            <v>39861</v>
          </cell>
          <cell r="AG639">
            <v>10</v>
          </cell>
          <cell r="AM639">
            <v>1743.3779999999999</v>
          </cell>
          <cell r="AO639">
            <v>227929.23972000001</v>
          </cell>
          <cell r="AQ639">
            <v>225025.97</v>
          </cell>
          <cell r="AU639">
            <v>0</v>
          </cell>
          <cell r="AW639">
            <v>0</v>
          </cell>
          <cell r="AY639">
            <v>170808.19</v>
          </cell>
          <cell r="AZ639">
            <v>97.975418985440911</v>
          </cell>
          <cell r="BA639">
            <v>0</v>
          </cell>
          <cell r="BB639">
            <v>0</v>
          </cell>
          <cell r="BG639">
            <v>0</v>
          </cell>
          <cell r="BH639">
            <v>0</v>
          </cell>
          <cell r="BI639">
            <v>54217.78</v>
          </cell>
          <cell r="BJ639">
            <v>31.099268202306099</v>
          </cell>
          <cell r="BK639">
            <v>0</v>
          </cell>
          <cell r="BL639">
            <v>0</v>
          </cell>
          <cell r="BO639">
            <v>0</v>
          </cell>
          <cell r="BP639">
            <v>0</v>
          </cell>
          <cell r="CF639">
            <v>234.84599626024308</v>
          </cell>
          <cell r="CG639">
            <v>727.32</v>
          </cell>
          <cell r="CJ639">
            <v>0</v>
          </cell>
          <cell r="CK639">
            <v>0</v>
          </cell>
          <cell r="CL639">
            <v>0</v>
          </cell>
          <cell r="CM639">
            <v>0</v>
          </cell>
          <cell r="CN639">
            <v>0</v>
          </cell>
          <cell r="CO639">
            <v>0</v>
          </cell>
          <cell r="CX639">
            <v>0</v>
          </cell>
          <cell r="CY639">
            <v>0</v>
          </cell>
          <cell r="DJ639" t="str">
            <v>МОС</v>
          </cell>
          <cell r="DL639">
            <v>40563</v>
          </cell>
          <cell r="DM639">
            <v>8</v>
          </cell>
          <cell r="DO639" t="str">
            <v>тарифи на послуги з централізованого опалення</v>
          </cell>
        </row>
        <row r="640">
          <cell r="AF640">
            <v>39861</v>
          </cell>
          <cell r="AG640">
            <v>11</v>
          </cell>
          <cell r="AO640">
            <v>236994.672096075</v>
          </cell>
          <cell r="AQ640">
            <v>230240.36</v>
          </cell>
          <cell r="AY640">
            <v>19996.939999999999</v>
          </cell>
          <cell r="AZ640">
            <v>2068.8507141317091</v>
          </cell>
          <cell r="BC640">
            <v>0</v>
          </cell>
          <cell r="BD640">
            <v>0</v>
          </cell>
          <cell r="BG640">
            <v>0</v>
          </cell>
          <cell r="BH640">
            <v>0</v>
          </cell>
          <cell r="BI640">
            <v>5343.24</v>
          </cell>
          <cell r="BJ640">
            <v>552.8028733284749</v>
          </cell>
          <cell r="BK640">
            <v>0</v>
          </cell>
          <cell r="BL640">
            <v>0</v>
          </cell>
          <cell r="BM640">
            <v>181153.01</v>
          </cell>
          <cell r="BN640">
            <v>18741.794199792999</v>
          </cell>
          <cell r="BO640">
            <v>0</v>
          </cell>
          <cell r="BP640">
            <v>0</v>
          </cell>
          <cell r="BY640">
            <v>1605</v>
          </cell>
          <cell r="CF640">
            <v>27.494005389649669</v>
          </cell>
          <cell r="CG640">
            <v>727.32</v>
          </cell>
          <cell r="CX640">
            <v>0</v>
          </cell>
          <cell r="CY640">
            <v>0</v>
          </cell>
          <cell r="DB640">
            <v>0</v>
          </cell>
          <cell r="DC640">
            <v>0</v>
          </cell>
          <cell r="DJ640" t="str">
            <v>МОС</v>
          </cell>
          <cell r="DL640">
            <v>40563</v>
          </cell>
          <cell r="DM640">
            <v>8</v>
          </cell>
          <cell r="DO640" t="str">
            <v>тарифи на послуги з централізованого опалення</v>
          </cell>
        </row>
        <row r="641">
          <cell r="AF641">
            <v>39861</v>
          </cell>
          <cell r="AG641" t="str">
            <v>№ 22</v>
          </cell>
          <cell r="AM641">
            <v>192.27010000000001</v>
          </cell>
          <cell r="AO641">
            <v>20951.672797000003</v>
          </cell>
          <cell r="AQ641">
            <v>20363.96</v>
          </cell>
          <cell r="AU641">
            <v>0</v>
          </cell>
          <cell r="AW641">
            <v>0</v>
          </cell>
          <cell r="AY641">
            <v>18038.259999999998</v>
          </cell>
          <cell r="AZ641">
            <v>93.817291404123665</v>
          </cell>
          <cell r="BA641">
            <v>0</v>
          </cell>
          <cell r="BB641">
            <v>0</v>
          </cell>
          <cell r="BG641">
            <v>0</v>
          </cell>
          <cell r="BH641">
            <v>0</v>
          </cell>
          <cell r="BI641">
            <v>2325.6999999999998</v>
          </cell>
          <cell r="BJ641">
            <v>12.096004526964929</v>
          </cell>
          <cell r="BK641">
            <v>0</v>
          </cell>
          <cell r="BL641">
            <v>0</v>
          </cell>
          <cell r="BO641">
            <v>0</v>
          </cell>
          <cell r="BP641">
            <v>0</v>
          </cell>
          <cell r="CF641">
            <v>24.800995435296702</v>
          </cell>
          <cell r="CG641">
            <v>727.32</v>
          </cell>
          <cell r="CJ641">
            <v>0</v>
          </cell>
          <cell r="CK641">
            <v>0</v>
          </cell>
          <cell r="CL641">
            <v>0</v>
          </cell>
          <cell r="CM641">
            <v>0</v>
          </cell>
          <cell r="CN641">
            <v>0</v>
          </cell>
          <cell r="CO641">
            <v>0</v>
          </cell>
          <cell r="CX641">
            <v>0</v>
          </cell>
          <cell r="CY641">
            <v>0</v>
          </cell>
          <cell r="DJ641" t="str">
            <v>МОС</v>
          </cell>
          <cell r="DL641">
            <v>40563</v>
          </cell>
          <cell r="DM641">
            <v>11</v>
          </cell>
          <cell r="DO641" t="str">
            <v>тарифи на послуги з централізованого опалення</v>
          </cell>
        </row>
        <row r="642">
          <cell r="AF642">
            <v>39861</v>
          </cell>
          <cell r="AG642" t="str">
            <v>№ 22</v>
          </cell>
          <cell r="AM642">
            <v>1823.6459</v>
          </cell>
          <cell r="AO642">
            <v>562722.41536300001</v>
          </cell>
          <cell r="AQ642">
            <v>525995.32999999996</v>
          </cell>
          <cell r="AU642">
            <v>0</v>
          </cell>
          <cell r="AW642">
            <v>0</v>
          </cell>
          <cell r="AY642">
            <v>503936.46</v>
          </cell>
          <cell r="AZ642">
            <v>276.33459982554729</v>
          </cell>
          <cell r="BA642">
            <v>0</v>
          </cell>
          <cell r="BB642">
            <v>0</v>
          </cell>
          <cell r="BG642">
            <v>0</v>
          </cell>
          <cell r="BH642">
            <v>0</v>
          </cell>
          <cell r="BI642">
            <v>22058.87</v>
          </cell>
          <cell r="BJ642">
            <v>12.096026975412277</v>
          </cell>
          <cell r="BK642">
            <v>0</v>
          </cell>
          <cell r="BL642">
            <v>0</v>
          </cell>
          <cell r="BO642">
            <v>0</v>
          </cell>
          <cell r="BP642">
            <v>0</v>
          </cell>
          <cell r="CF642">
            <v>235.23699848290349</v>
          </cell>
          <cell r="CG642">
            <v>2142.25</v>
          </cell>
          <cell r="CJ642">
            <v>0</v>
          </cell>
          <cell r="CK642">
            <v>0</v>
          </cell>
          <cell r="CL642">
            <v>0</v>
          </cell>
          <cell r="CM642">
            <v>0</v>
          </cell>
          <cell r="CN642">
            <v>0</v>
          </cell>
          <cell r="CO642">
            <v>0</v>
          </cell>
          <cell r="CX642">
            <v>0</v>
          </cell>
          <cell r="CY642">
            <v>0</v>
          </cell>
          <cell r="DJ642" t="str">
            <v>НКРКП</v>
          </cell>
          <cell r="DL642">
            <v>40816</v>
          </cell>
          <cell r="DM642">
            <v>161</v>
          </cell>
        </row>
        <row r="643">
          <cell r="AF643">
            <v>39861</v>
          </cell>
          <cell r="AG643">
            <v>22</v>
          </cell>
          <cell r="AO643">
            <v>26718.398942637599</v>
          </cell>
          <cell r="AQ643">
            <v>25346.02</v>
          </cell>
          <cell r="AY643">
            <v>2694.72</v>
          </cell>
          <cell r="AZ643">
            <v>2525.9274257047086</v>
          </cell>
          <cell r="BC643">
            <v>0</v>
          </cell>
          <cell r="BD643">
            <v>0</v>
          </cell>
          <cell r="BG643">
            <v>0</v>
          </cell>
          <cell r="BH643">
            <v>0</v>
          </cell>
          <cell r="BI643">
            <v>296.63</v>
          </cell>
          <cell r="BJ643">
            <v>278.04961268212941</v>
          </cell>
          <cell r="BK643">
            <v>0</v>
          </cell>
          <cell r="BL643">
            <v>0</v>
          </cell>
          <cell r="BM643">
            <v>18188.830000000002</v>
          </cell>
          <cell r="BN643">
            <v>17049.513321785042</v>
          </cell>
          <cell r="BO643">
            <v>0</v>
          </cell>
          <cell r="BP643">
            <v>0</v>
          </cell>
          <cell r="BY643">
            <v>1605</v>
          </cell>
          <cell r="CF643">
            <v>3.7049991750536209</v>
          </cell>
          <cell r="CG643">
            <v>727.32</v>
          </cell>
          <cell r="CX643">
            <v>0</v>
          </cell>
          <cell r="CY643">
            <v>0</v>
          </cell>
          <cell r="DB643">
            <v>0</v>
          </cell>
          <cell r="DC643">
            <v>0</v>
          </cell>
          <cell r="DJ643" t="str">
            <v>МОС</v>
          </cell>
          <cell r="DL643">
            <v>40563</v>
          </cell>
          <cell r="DM643">
            <v>11</v>
          </cell>
          <cell r="DO643" t="str">
            <v>тарифи на послуги з централізованого опалення</v>
          </cell>
        </row>
        <row r="644">
          <cell r="AF644">
            <v>39861</v>
          </cell>
          <cell r="AG644">
            <v>22</v>
          </cell>
          <cell r="AO644">
            <v>375816.40322381997</v>
          </cell>
          <cell r="AQ644">
            <v>290128.375</v>
          </cell>
          <cell r="AY644">
            <v>75285.09</v>
          </cell>
          <cell r="AZ644">
            <v>7440.5115579069461</v>
          </cell>
          <cell r="BC644">
            <v>0</v>
          </cell>
          <cell r="BD644">
            <v>0</v>
          </cell>
          <cell r="BG644">
            <v>0</v>
          </cell>
          <cell r="BH644">
            <v>0</v>
          </cell>
          <cell r="BI644">
            <v>2813.45</v>
          </cell>
          <cell r="BJ644">
            <v>278.05648160337324</v>
          </cell>
          <cell r="BK644">
            <v>0</v>
          </cell>
          <cell r="BL644">
            <v>0</v>
          </cell>
          <cell r="BM644">
            <v>175027.27</v>
          </cell>
          <cell r="BN644">
            <v>17298.145295222461</v>
          </cell>
          <cell r="BO644">
            <v>0</v>
          </cell>
          <cell r="BP644">
            <v>0</v>
          </cell>
          <cell r="BY644">
            <v>1605</v>
          </cell>
          <cell r="CF644">
            <v>35.142999183101878</v>
          </cell>
          <cell r="CG644">
            <v>2142.25</v>
          </cell>
          <cell r="CX644">
            <v>0</v>
          </cell>
          <cell r="CY644">
            <v>0</v>
          </cell>
          <cell r="DB644">
            <v>0</v>
          </cell>
          <cell r="DC644">
            <v>0</v>
          </cell>
          <cell r="DJ644" t="str">
            <v>МОС</v>
          </cell>
          <cell r="DL644">
            <v>40073</v>
          </cell>
          <cell r="DM644">
            <v>123</v>
          </cell>
          <cell r="DO644" t="str">
            <v>тарифи на виробництво, транспортування, постачання теплової енергії</v>
          </cell>
        </row>
        <row r="645">
          <cell r="W645">
            <v>194.97</v>
          </cell>
          <cell r="AF645">
            <v>40093</v>
          </cell>
          <cell r="AG645">
            <v>432</v>
          </cell>
          <cell r="AH645">
            <v>193.39824945295405</v>
          </cell>
          <cell r="AM645">
            <v>297050</v>
          </cell>
          <cell r="AO645">
            <v>57915838.5</v>
          </cell>
          <cell r="AQ645">
            <v>57448950</v>
          </cell>
          <cell r="AU645">
            <v>0</v>
          </cell>
          <cell r="AW645">
            <v>0</v>
          </cell>
          <cell r="AY645">
            <v>25787900</v>
          </cell>
          <cell r="AZ645">
            <v>86.813331089042251</v>
          </cell>
          <cell r="BA645">
            <v>3967000</v>
          </cell>
          <cell r="BB645">
            <v>13.354654098636594</v>
          </cell>
          <cell r="BC645">
            <v>0</v>
          </cell>
          <cell r="BD645">
            <v>0</v>
          </cell>
          <cell r="BG645">
            <v>1546900</v>
          </cell>
          <cell r="BH645">
            <v>5.2075408180441007</v>
          </cell>
          <cell r="BI645">
            <v>6548900</v>
          </cell>
          <cell r="BJ645">
            <v>22.04645682545026</v>
          </cell>
          <cell r="BK645">
            <v>0</v>
          </cell>
          <cell r="BL645">
            <v>0</v>
          </cell>
          <cell r="BM645">
            <v>12154300</v>
          </cell>
          <cell r="BN645">
            <v>40.916680693485944</v>
          </cell>
          <cell r="BO645">
            <v>0</v>
          </cell>
          <cell r="BP645">
            <v>0</v>
          </cell>
          <cell r="BY645">
            <v>1829.59</v>
          </cell>
          <cell r="CF645">
            <v>35456.057856239342</v>
          </cell>
          <cell r="CG645">
            <v>727.32</v>
          </cell>
          <cell r="CJ645">
            <v>0</v>
          </cell>
          <cell r="CK645">
            <v>0</v>
          </cell>
          <cell r="CL645">
            <v>0</v>
          </cell>
          <cell r="CM645">
            <v>0</v>
          </cell>
          <cell r="CN645">
            <v>0</v>
          </cell>
          <cell r="CO645">
            <v>0</v>
          </cell>
          <cell r="CX645">
            <v>0</v>
          </cell>
          <cell r="CY645">
            <v>0</v>
          </cell>
          <cell r="DB645">
            <v>0</v>
          </cell>
          <cell r="DC645">
            <v>0</v>
          </cell>
          <cell r="DJ645" t="str">
            <v>НКРЕ</v>
          </cell>
          <cell r="DL645">
            <v>40526</v>
          </cell>
          <cell r="DM645">
            <v>1794</v>
          </cell>
          <cell r="DO645" t="str">
            <v>тариф на теплову енергію</v>
          </cell>
          <cell r="DT645">
            <v>243.71</v>
          </cell>
        </row>
        <row r="646">
          <cell r="W646">
            <v>413.77</v>
          </cell>
          <cell r="AF646">
            <v>40093</v>
          </cell>
          <cell r="AG646">
            <v>433</v>
          </cell>
          <cell r="AH646">
            <v>359.79936811666636</v>
          </cell>
          <cell r="AM646">
            <v>56023</v>
          </cell>
          <cell r="AO646">
            <v>23180636.709999997</v>
          </cell>
          <cell r="AQ646">
            <v>20157040</v>
          </cell>
          <cell r="AU646">
            <v>0</v>
          </cell>
          <cell r="AW646">
            <v>0</v>
          </cell>
          <cell r="AY646">
            <v>14217425</v>
          </cell>
          <cell r="AZ646">
            <v>253.77835888831373</v>
          </cell>
          <cell r="BA646">
            <v>807242.8</v>
          </cell>
          <cell r="BB646">
            <v>14.409131963657785</v>
          </cell>
          <cell r="BC646">
            <v>0</v>
          </cell>
          <cell r="BD646">
            <v>0</v>
          </cell>
          <cell r="BG646">
            <v>291758.11</v>
          </cell>
          <cell r="BH646">
            <v>5.2078273209217638</v>
          </cell>
          <cell r="BI646">
            <v>1235063.99</v>
          </cell>
          <cell r="BJ646">
            <v>22.045659639790799</v>
          </cell>
          <cell r="BK646">
            <v>0</v>
          </cell>
          <cell r="BL646">
            <v>0</v>
          </cell>
          <cell r="BM646">
            <v>2292176.91</v>
          </cell>
          <cell r="BN646">
            <v>40.914926191028684</v>
          </cell>
          <cell r="BO646">
            <v>0</v>
          </cell>
          <cell r="BP646">
            <v>0</v>
          </cell>
          <cell r="BY646">
            <v>1829.59</v>
          </cell>
          <cell r="CF646">
            <v>8887.8055117148178</v>
          </cell>
          <cell r="CG646">
            <v>2182.66</v>
          </cell>
          <cell r="CJ646">
            <v>0</v>
          </cell>
          <cell r="CK646">
            <v>0</v>
          </cell>
          <cell r="CL646">
            <v>0</v>
          </cell>
          <cell r="CM646">
            <v>0</v>
          </cell>
          <cell r="CN646">
            <v>0</v>
          </cell>
          <cell r="CO646">
            <v>0</v>
          </cell>
          <cell r="CX646">
            <v>0</v>
          </cell>
          <cell r="CY646">
            <v>0</v>
          </cell>
          <cell r="DB646">
            <v>0</v>
          </cell>
          <cell r="DC646">
            <v>0</v>
          </cell>
          <cell r="DJ646" t="str">
            <v>НКРКП</v>
          </cell>
          <cell r="DL646">
            <v>40816</v>
          </cell>
          <cell r="DM646">
            <v>60</v>
          </cell>
          <cell r="DT646">
            <v>596.23</v>
          </cell>
        </row>
        <row r="647">
          <cell r="W647">
            <v>463.41</v>
          </cell>
          <cell r="AF647">
            <v>40093</v>
          </cell>
          <cell r="AG647">
            <v>434</v>
          </cell>
          <cell r="AH647">
            <v>308.93702700826219</v>
          </cell>
          <cell r="AM647">
            <v>14403</v>
          </cell>
          <cell r="AO647">
            <v>6674494.2300000004</v>
          </cell>
          <cell r="AQ647">
            <v>4449620</v>
          </cell>
          <cell r="AU647">
            <v>0</v>
          </cell>
          <cell r="AW647">
            <v>0</v>
          </cell>
          <cell r="AY647">
            <v>2794845.92882</v>
          </cell>
          <cell r="AZ647">
            <v>194.0460965646046</v>
          </cell>
          <cell r="BA647">
            <v>333076.8</v>
          </cell>
          <cell r="BB647">
            <v>23.125515517600498</v>
          </cell>
          <cell r="BC647">
            <v>0</v>
          </cell>
          <cell r="BD647">
            <v>0</v>
          </cell>
          <cell r="BG647">
            <v>75000</v>
          </cell>
          <cell r="BH647">
            <v>5.2072484898979381</v>
          </cell>
          <cell r="BI647">
            <v>317500</v>
          </cell>
          <cell r="BJ647">
            <v>22.044018607234605</v>
          </cell>
          <cell r="BK647">
            <v>0</v>
          </cell>
          <cell r="BL647">
            <v>0</v>
          </cell>
          <cell r="BM647">
            <v>589200</v>
          </cell>
          <cell r="BN647">
            <v>40.908144136638199</v>
          </cell>
          <cell r="BO647">
            <v>0</v>
          </cell>
          <cell r="BP647">
            <v>0</v>
          </cell>
          <cell r="BY647">
            <v>1828.59</v>
          </cell>
          <cell r="CF647">
            <v>2260.0137367119901</v>
          </cell>
          <cell r="CG647">
            <v>2182.66</v>
          </cell>
          <cell r="CJ647">
            <v>0</v>
          </cell>
          <cell r="CK647">
            <v>0</v>
          </cell>
          <cell r="CL647">
            <v>0</v>
          </cell>
          <cell r="CM647">
            <v>0</v>
          </cell>
          <cell r="CN647">
            <v>0</v>
          </cell>
          <cell r="CO647">
            <v>0</v>
          </cell>
          <cell r="CX647">
            <v>0</v>
          </cell>
          <cell r="CY647">
            <v>0</v>
          </cell>
          <cell r="DB647">
            <v>0</v>
          </cell>
          <cell r="DC647">
            <v>0</v>
          </cell>
          <cell r="DJ647" t="str">
            <v>НКРКП</v>
          </cell>
          <cell r="DL647">
            <v>40816</v>
          </cell>
          <cell r="DM647">
            <v>60</v>
          </cell>
          <cell r="DT647">
            <v>602.91999999999996</v>
          </cell>
        </row>
        <row r="648">
          <cell r="W648">
            <v>184.16</v>
          </cell>
          <cell r="AF648">
            <v>39645</v>
          </cell>
          <cell r="AG648">
            <v>755</v>
          </cell>
          <cell r="AH648">
            <v>175.38512616201859</v>
          </cell>
          <cell r="AM648">
            <v>75300</v>
          </cell>
          <cell r="AO648">
            <v>13867248</v>
          </cell>
          <cell r="AQ648">
            <v>13206500</v>
          </cell>
          <cell r="AU648">
            <v>0</v>
          </cell>
          <cell r="AW648">
            <v>0</v>
          </cell>
          <cell r="AY648">
            <v>7940879.7600000007</v>
          </cell>
          <cell r="AZ648">
            <v>105.4565705179283</v>
          </cell>
          <cell r="BA648">
            <v>0</v>
          </cell>
          <cell r="BB648">
            <v>0</v>
          </cell>
          <cell r="BC648">
            <v>0</v>
          </cell>
          <cell r="BD648">
            <v>0</v>
          </cell>
          <cell r="BG648">
            <v>220954</v>
          </cell>
          <cell r="BH648">
            <v>2.9343160690571048</v>
          </cell>
          <cell r="BI648">
            <v>137667</v>
          </cell>
          <cell r="BJ648">
            <v>1.8282470119521912</v>
          </cell>
          <cell r="BK648">
            <v>0</v>
          </cell>
          <cell r="BL648">
            <v>0</v>
          </cell>
          <cell r="BM648">
            <v>2355833</v>
          </cell>
          <cell r="BN648">
            <v>31.285962815405046</v>
          </cell>
          <cell r="BO648">
            <v>0</v>
          </cell>
          <cell r="BP648">
            <v>0</v>
          </cell>
          <cell r="BY648">
            <v>3435.9</v>
          </cell>
          <cell r="CF648">
            <v>10918</v>
          </cell>
          <cell r="CG648">
            <v>727.32</v>
          </cell>
          <cell r="CJ648">
            <v>0</v>
          </cell>
          <cell r="CK648">
            <v>0</v>
          </cell>
          <cell r="CL648">
            <v>0</v>
          </cell>
          <cell r="CM648">
            <v>0</v>
          </cell>
          <cell r="CN648">
            <v>0</v>
          </cell>
          <cell r="CO648">
            <v>0</v>
          </cell>
          <cell r="CX648">
            <v>0</v>
          </cell>
          <cell r="CY648">
            <v>0</v>
          </cell>
          <cell r="DB648">
            <v>0</v>
          </cell>
          <cell r="DC648">
            <v>0</v>
          </cell>
          <cell r="DJ648" t="str">
            <v>НКРЕ</v>
          </cell>
          <cell r="DL648">
            <v>40526</v>
          </cell>
          <cell r="DM648">
            <v>1755</v>
          </cell>
          <cell r="DO648" t="str">
            <v>тариф на теплову енергію</v>
          </cell>
          <cell r="DT648">
            <v>230.2</v>
          </cell>
        </row>
        <row r="649">
          <cell r="W649">
            <v>431.57</v>
          </cell>
          <cell r="AF649">
            <v>39862</v>
          </cell>
          <cell r="AG649">
            <v>1362</v>
          </cell>
          <cell r="AH649">
            <v>385.33333333333331</v>
          </cell>
          <cell r="AM649">
            <v>4200</v>
          </cell>
          <cell r="AO649">
            <v>1812594</v>
          </cell>
          <cell r="AQ649">
            <v>1618400</v>
          </cell>
          <cell r="AU649">
            <v>0</v>
          </cell>
          <cell r="AW649">
            <v>0</v>
          </cell>
          <cell r="AY649">
            <v>1301631.1000000001</v>
          </cell>
          <cell r="AZ649">
            <v>309.91216666666668</v>
          </cell>
          <cell r="BA649">
            <v>0</v>
          </cell>
          <cell r="BB649">
            <v>0</v>
          </cell>
          <cell r="BC649">
            <v>0</v>
          </cell>
          <cell r="BD649">
            <v>0</v>
          </cell>
          <cell r="BG649">
            <v>17305</v>
          </cell>
          <cell r="BH649">
            <v>4.1202380952380953</v>
          </cell>
          <cell r="BI649">
            <v>10499</v>
          </cell>
          <cell r="BJ649">
            <v>2.4997619047619049</v>
          </cell>
          <cell r="BK649">
            <v>0</v>
          </cell>
          <cell r="BL649">
            <v>0</v>
          </cell>
          <cell r="BM649">
            <v>131401</v>
          </cell>
          <cell r="BN649">
            <v>31.285952380952381</v>
          </cell>
          <cell r="BO649">
            <v>0</v>
          </cell>
          <cell r="BP649">
            <v>0</v>
          </cell>
          <cell r="BY649">
            <v>3435.9</v>
          </cell>
          <cell r="CF649">
            <v>607.6</v>
          </cell>
          <cell r="CG649">
            <v>2142.25</v>
          </cell>
          <cell r="CJ649">
            <v>0</v>
          </cell>
          <cell r="CK649">
            <v>0</v>
          </cell>
          <cell r="CL649">
            <v>0</v>
          </cell>
          <cell r="CM649">
            <v>0</v>
          </cell>
          <cell r="CN649">
            <v>0</v>
          </cell>
          <cell r="CO649">
            <v>0</v>
          </cell>
          <cell r="CX649">
            <v>0</v>
          </cell>
          <cell r="CY649">
            <v>0</v>
          </cell>
          <cell r="DB649">
            <v>0</v>
          </cell>
          <cell r="DC649">
            <v>0</v>
          </cell>
          <cell r="DJ649" t="str">
            <v>НКРКП</v>
          </cell>
          <cell r="DL649">
            <v>40816</v>
          </cell>
          <cell r="DM649">
            <v>94</v>
          </cell>
          <cell r="DT649">
            <v>652.52</v>
          </cell>
        </row>
        <row r="650">
          <cell r="W650">
            <v>436.06</v>
          </cell>
          <cell r="AF650">
            <v>39862</v>
          </cell>
          <cell r="AG650">
            <v>1363</v>
          </cell>
          <cell r="AH650">
            <v>389.33718244803697</v>
          </cell>
          <cell r="AM650">
            <v>173200</v>
          </cell>
          <cell r="AO650">
            <v>75525592</v>
          </cell>
          <cell r="AQ650">
            <v>67433200</v>
          </cell>
          <cell r="AU650">
            <v>0</v>
          </cell>
          <cell r="AW650">
            <v>4168988</v>
          </cell>
          <cell r="AY650">
            <v>49893645.174999997</v>
          </cell>
          <cell r="AZ650">
            <v>288.06954489030022</v>
          </cell>
          <cell r="BA650">
            <v>0</v>
          </cell>
          <cell r="BB650">
            <v>0</v>
          </cell>
          <cell r="BC650">
            <v>0</v>
          </cell>
          <cell r="BD650">
            <v>0</v>
          </cell>
          <cell r="BG650">
            <v>713629</v>
          </cell>
          <cell r="BH650">
            <v>4.1202598152424939</v>
          </cell>
          <cell r="BI650">
            <v>432917</v>
          </cell>
          <cell r="BJ650">
            <v>2.4995207852193997</v>
          </cell>
          <cell r="BK650">
            <v>0</v>
          </cell>
          <cell r="BL650">
            <v>0</v>
          </cell>
          <cell r="BM650">
            <v>5418729</v>
          </cell>
          <cell r="BN650">
            <v>31.285964203233256</v>
          </cell>
          <cell r="BO650">
            <v>0</v>
          </cell>
          <cell r="BP650">
            <v>0</v>
          </cell>
          <cell r="BY650">
            <v>3435.9</v>
          </cell>
          <cell r="CF650">
            <v>23290.3</v>
          </cell>
          <cell r="CG650">
            <v>2142.25</v>
          </cell>
          <cell r="CJ650">
            <v>0</v>
          </cell>
          <cell r="CK650">
            <v>0</v>
          </cell>
          <cell r="CL650">
            <v>0</v>
          </cell>
          <cell r="CM650">
            <v>13360</v>
          </cell>
          <cell r="CN650">
            <v>312.05</v>
          </cell>
          <cell r="CO650">
            <v>587.72</v>
          </cell>
          <cell r="CX650">
            <v>0</v>
          </cell>
          <cell r="CY650">
            <v>0</v>
          </cell>
          <cell r="DB650">
            <v>0</v>
          </cell>
          <cell r="DC650">
            <v>0</v>
          </cell>
          <cell r="DJ650" t="str">
            <v>НКРКП</v>
          </cell>
          <cell r="DL650">
            <v>40816</v>
          </cell>
          <cell r="DM650">
            <v>94</v>
          </cell>
          <cell r="DT650">
            <v>652.52</v>
          </cell>
        </row>
        <row r="651">
          <cell r="W651">
            <v>487.5</v>
          </cell>
          <cell r="AF651">
            <v>39857</v>
          </cell>
          <cell r="AG651">
            <v>1346</v>
          </cell>
          <cell r="AH651">
            <v>446.41117915642565</v>
          </cell>
          <cell r="AM651">
            <v>33167.440000000002</v>
          </cell>
          <cell r="AO651">
            <v>16169127.000000002</v>
          </cell>
          <cell r="AQ651">
            <v>14806316</v>
          </cell>
          <cell r="AU651">
            <v>0</v>
          </cell>
          <cell r="AW651">
            <v>0</v>
          </cell>
          <cell r="AY651">
            <v>10302787.192499999</v>
          </cell>
          <cell r="AZ651">
            <v>310.62955695404884</v>
          </cell>
          <cell r="BA651">
            <v>0</v>
          </cell>
          <cell r="BB651">
            <v>0</v>
          </cell>
          <cell r="BC651">
            <v>0</v>
          </cell>
          <cell r="BD651">
            <v>0</v>
          </cell>
          <cell r="BG651">
            <v>0</v>
          </cell>
          <cell r="BH651">
            <v>0</v>
          </cell>
          <cell r="BI651">
            <v>480657</v>
          </cell>
          <cell r="BJ651">
            <v>14.491832954246695</v>
          </cell>
          <cell r="BK651">
            <v>0</v>
          </cell>
          <cell r="BL651">
            <v>0</v>
          </cell>
          <cell r="BM651">
            <v>1119300</v>
          </cell>
          <cell r="BN651">
            <v>33.74695182986688</v>
          </cell>
          <cell r="BO651">
            <v>0</v>
          </cell>
          <cell r="BP651">
            <v>0</v>
          </cell>
          <cell r="BY651">
            <v>995.92</v>
          </cell>
          <cell r="CF651">
            <v>4809.33</v>
          </cell>
          <cell r="CG651">
            <v>2142.25</v>
          </cell>
          <cell r="CJ651">
            <v>0</v>
          </cell>
          <cell r="CK651">
            <v>0</v>
          </cell>
          <cell r="CL651">
            <v>0</v>
          </cell>
          <cell r="CM651">
            <v>0</v>
          </cell>
          <cell r="CN651">
            <v>0</v>
          </cell>
          <cell r="CO651">
            <v>0</v>
          </cell>
          <cell r="CX651">
            <v>0</v>
          </cell>
          <cell r="CY651">
            <v>0</v>
          </cell>
          <cell r="DB651">
            <v>0</v>
          </cell>
          <cell r="DC651">
            <v>0</v>
          </cell>
          <cell r="DJ651" t="str">
            <v>НКРКП</v>
          </cell>
          <cell r="DL651">
            <v>40816</v>
          </cell>
          <cell r="DM651">
            <v>96</v>
          </cell>
          <cell r="DT651">
            <v>720.91</v>
          </cell>
        </row>
        <row r="652">
          <cell r="W652">
            <v>488.66</v>
          </cell>
          <cell r="AF652">
            <v>39857</v>
          </cell>
          <cell r="AG652">
            <v>1347</v>
          </cell>
          <cell r="AH652">
            <v>432.82665937147351</v>
          </cell>
          <cell r="AM652">
            <v>1754.58</v>
          </cell>
          <cell r="AO652">
            <v>857393.06279999996</v>
          </cell>
          <cell r="AQ652">
            <v>759429</v>
          </cell>
          <cell r="AU652">
            <v>0</v>
          </cell>
          <cell r="AW652">
            <v>0</v>
          </cell>
          <cell r="AY652">
            <v>589118.75</v>
          </cell>
          <cell r="AZ652">
            <v>335.76055238290644</v>
          </cell>
          <cell r="BA652">
            <v>0</v>
          </cell>
          <cell r="BB652">
            <v>0</v>
          </cell>
          <cell r="BC652">
            <v>0</v>
          </cell>
          <cell r="BD652">
            <v>0</v>
          </cell>
          <cell r="BG652">
            <v>0</v>
          </cell>
          <cell r="BH652">
            <v>0</v>
          </cell>
          <cell r="BI652">
            <v>19634</v>
          </cell>
          <cell r="BJ652">
            <v>11.190142370253851</v>
          </cell>
          <cell r="BK652">
            <v>0</v>
          </cell>
          <cell r="BL652">
            <v>0</v>
          </cell>
          <cell r="BM652">
            <v>59212</v>
          </cell>
          <cell r="BN652">
            <v>33.747107569902774</v>
          </cell>
          <cell r="BO652">
            <v>0</v>
          </cell>
          <cell r="BP652">
            <v>0</v>
          </cell>
          <cell r="BY652">
            <v>995.92</v>
          </cell>
          <cell r="CF652">
            <v>275</v>
          </cell>
          <cell r="CG652">
            <v>2142.25</v>
          </cell>
          <cell r="CJ652">
            <v>0</v>
          </cell>
          <cell r="CK652">
            <v>0</v>
          </cell>
          <cell r="CL652">
            <v>0</v>
          </cell>
          <cell r="CM652">
            <v>0</v>
          </cell>
          <cell r="CN652">
            <v>0</v>
          </cell>
          <cell r="CO652">
            <v>0</v>
          </cell>
          <cell r="CX652">
            <v>0</v>
          </cell>
          <cell r="CY652">
            <v>0</v>
          </cell>
          <cell r="DB652">
            <v>0</v>
          </cell>
          <cell r="DC652">
            <v>0</v>
          </cell>
          <cell r="DJ652" t="str">
            <v>НКРКП</v>
          </cell>
          <cell r="DL652">
            <v>40816</v>
          </cell>
          <cell r="DM652">
            <v>96</v>
          </cell>
          <cell r="DT652">
            <v>741.37</v>
          </cell>
        </row>
        <row r="653">
          <cell r="W653">
            <v>496.51</v>
          </cell>
          <cell r="AF653">
            <v>39694</v>
          </cell>
          <cell r="AG653">
            <v>909</v>
          </cell>
          <cell r="AH653">
            <v>451.37741935483871</v>
          </cell>
          <cell r="AM653">
            <v>620</v>
          </cell>
          <cell r="AO653">
            <v>307836.2</v>
          </cell>
          <cell r="AQ653">
            <v>279854</v>
          </cell>
          <cell r="AU653">
            <v>0</v>
          </cell>
          <cell r="AW653">
            <v>0</v>
          </cell>
          <cell r="AY653">
            <v>85823.760000000009</v>
          </cell>
          <cell r="AZ653">
            <v>138.42541935483874</v>
          </cell>
          <cell r="BA653">
            <v>0</v>
          </cell>
          <cell r="BB653">
            <v>0</v>
          </cell>
          <cell r="BC653">
            <v>0</v>
          </cell>
          <cell r="BD653">
            <v>0</v>
          </cell>
          <cell r="BG653">
            <v>0</v>
          </cell>
          <cell r="BH653">
            <v>0</v>
          </cell>
          <cell r="BI653">
            <v>23371</v>
          </cell>
          <cell r="BJ653">
            <v>37.695161290322581</v>
          </cell>
          <cell r="BK653">
            <v>0</v>
          </cell>
          <cell r="BL653">
            <v>0</v>
          </cell>
          <cell r="BM653">
            <v>49283</v>
          </cell>
          <cell r="BN653">
            <v>79.488709677419351</v>
          </cell>
          <cell r="BO653">
            <v>0</v>
          </cell>
          <cell r="BP653">
            <v>0</v>
          </cell>
          <cell r="BY653">
            <v>688.52</v>
          </cell>
          <cell r="CF653">
            <v>118</v>
          </cell>
          <cell r="CG653">
            <v>727.32</v>
          </cell>
          <cell r="CJ653">
            <v>0</v>
          </cell>
          <cell r="CK653">
            <v>0</v>
          </cell>
          <cell r="CL653">
            <v>0</v>
          </cell>
          <cell r="CM653">
            <v>0</v>
          </cell>
          <cell r="CN653">
            <v>0</v>
          </cell>
          <cell r="CO653">
            <v>0</v>
          </cell>
          <cell r="CX653">
            <v>0</v>
          </cell>
          <cell r="CY653">
            <v>0</v>
          </cell>
          <cell r="DB653">
            <v>0</v>
          </cell>
          <cell r="DC653">
            <v>0</v>
          </cell>
          <cell r="DJ653" t="str">
            <v>НКРЕ</v>
          </cell>
          <cell r="DL653">
            <v>40526</v>
          </cell>
          <cell r="DM653">
            <v>1752</v>
          </cell>
          <cell r="DO653" t="str">
            <v>на теплову енергію</v>
          </cell>
          <cell r="DT653">
            <v>293.8</v>
          </cell>
        </row>
        <row r="654">
          <cell r="W654">
            <v>628.38</v>
          </cell>
          <cell r="AF654">
            <v>39867</v>
          </cell>
          <cell r="AG654">
            <v>1415</v>
          </cell>
          <cell r="AH654">
            <v>587.27389179167369</v>
          </cell>
          <cell r="AM654">
            <v>5933</v>
          </cell>
          <cell r="AO654">
            <v>3728178.54</v>
          </cell>
          <cell r="AQ654">
            <v>3484296</v>
          </cell>
          <cell r="AU654">
            <v>0</v>
          </cell>
          <cell r="AW654">
            <v>0</v>
          </cell>
          <cell r="AY654">
            <v>2302918.75</v>
          </cell>
          <cell r="AZ654">
            <v>388.15418001011295</v>
          </cell>
          <cell r="BA654">
            <v>0</v>
          </cell>
          <cell r="BB654">
            <v>0</v>
          </cell>
          <cell r="BC654">
            <v>0</v>
          </cell>
          <cell r="BD654">
            <v>0</v>
          </cell>
          <cell r="BG654">
            <v>0</v>
          </cell>
          <cell r="BH654">
            <v>0</v>
          </cell>
          <cell r="BI654">
            <v>220397</v>
          </cell>
          <cell r="BJ654">
            <v>37.147648744311475</v>
          </cell>
          <cell r="BK654">
            <v>0</v>
          </cell>
          <cell r="BL654">
            <v>0</v>
          </cell>
          <cell r="BM654">
            <v>471603</v>
          </cell>
          <cell r="BN654">
            <v>79.48811730996124</v>
          </cell>
          <cell r="BO654">
            <v>0</v>
          </cell>
          <cell r="BP654">
            <v>0</v>
          </cell>
          <cell r="BY654">
            <v>688.52</v>
          </cell>
          <cell r="CF654">
            <v>1075</v>
          </cell>
          <cell r="CG654">
            <v>2142.25</v>
          </cell>
          <cell r="CJ654">
            <v>0</v>
          </cell>
          <cell r="CK654">
            <v>0</v>
          </cell>
          <cell r="CL654">
            <v>0</v>
          </cell>
          <cell r="CM654">
            <v>0</v>
          </cell>
          <cell r="CN654">
            <v>0</v>
          </cell>
          <cell r="CO654">
            <v>0</v>
          </cell>
          <cell r="CX654">
            <v>0</v>
          </cell>
          <cell r="CY654">
            <v>0</v>
          </cell>
          <cell r="DB654">
            <v>0</v>
          </cell>
          <cell r="DC654">
            <v>0</v>
          </cell>
          <cell r="DJ654" t="str">
            <v>НКРКП</v>
          </cell>
          <cell r="DL654">
            <v>40816</v>
          </cell>
          <cell r="DM654">
            <v>96</v>
          </cell>
          <cell r="DT654">
            <v>920.03</v>
          </cell>
        </row>
        <row r="655">
          <cell r="W655">
            <v>724.83</v>
          </cell>
          <cell r="AF655">
            <v>39867</v>
          </cell>
          <cell r="AG655">
            <v>1416</v>
          </cell>
          <cell r="AH655">
            <v>604.02654867256638</v>
          </cell>
          <cell r="AM655">
            <v>565</v>
          </cell>
          <cell r="AO655">
            <v>409528.95</v>
          </cell>
          <cell r="AQ655">
            <v>341275</v>
          </cell>
          <cell r="AU655">
            <v>0</v>
          </cell>
          <cell r="AW655">
            <v>0</v>
          </cell>
          <cell r="AY655">
            <v>220651.75</v>
          </cell>
          <cell r="AZ655">
            <v>390.53407079646018</v>
          </cell>
          <cell r="BA655">
            <v>0</v>
          </cell>
          <cell r="BB655">
            <v>0</v>
          </cell>
          <cell r="BC655">
            <v>0</v>
          </cell>
          <cell r="BD655">
            <v>0</v>
          </cell>
          <cell r="BG655">
            <v>0</v>
          </cell>
          <cell r="BH655">
            <v>0</v>
          </cell>
          <cell r="BI655">
            <v>22008</v>
          </cell>
          <cell r="BJ655">
            <v>38.952212389380534</v>
          </cell>
          <cell r="BK655">
            <v>0</v>
          </cell>
          <cell r="BL655">
            <v>0</v>
          </cell>
          <cell r="BM655">
            <v>44911</v>
          </cell>
          <cell r="BN655">
            <v>79.488495575221236</v>
          </cell>
          <cell r="BO655">
            <v>0</v>
          </cell>
          <cell r="BP655">
            <v>0</v>
          </cell>
          <cell r="BY655">
            <v>688.52</v>
          </cell>
          <cell r="CF655">
            <v>103</v>
          </cell>
          <cell r="CG655">
            <v>2142.25</v>
          </cell>
          <cell r="CJ655">
            <v>0</v>
          </cell>
          <cell r="CK655">
            <v>0</v>
          </cell>
          <cell r="CL655">
            <v>0</v>
          </cell>
          <cell r="CM655">
            <v>0</v>
          </cell>
          <cell r="CN655">
            <v>0</v>
          </cell>
          <cell r="CO655">
            <v>0</v>
          </cell>
          <cell r="CX655">
            <v>0</v>
          </cell>
          <cell r="CY655">
            <v>0</v>
          </cell>
          <cell r="DB655">
            <v>0</v>
          </cell>
          <cell r="DC655">
            <v>0</v>
          </cell>
          <cell r="DJ655" t="str">
            <v>НКРКП</v>
          </cell>
          <cell r="DL655">
            <v>40816</v>
          </cell>
          <cell r="DM655">
            <v>96</v>
          </cell>
          <cell r="DT655">
            <v>999.9</v>
          </cell>
        </row>
        <row r="656">
          <cell r="W656">
            <v>267.08999999999997</v>
          </cell>
          <cell r="AF656">
            <v>39682</v>
          </cell>
          <cell r="AG656">
            <v>832</v>
          </cell>
          <cell r="AH656">
            <v>267.09269162210336</v>
          </cell>
          <cell r="AM656">
            <v>1683</v>
          </cell>
          <cell r="AO656">
            <v>449512.47</v>
          </cell>
          <cell r="AQ656">
            <v>449517</v>
          </cell>
          <cell r="AU656">
            <v>0</v>
          </cell>
          <cell r="AW656">
            <v>0</v>
          </cell>
          <cell r="AY656">
            <v>216741.36000000002</v>
          </cell>
          <cell r="AZ656">
            <v>128.78274509803921</v>
          </cell>
          <cell r="BA656">
            <v>0</v>
          </cell>
          <cell r="BB656">
            <v>0</v>
          </cell>
          <cell r="BC656">
            <v>0</v>
          </cell>
          <cell r="BD656">
            <v>0</v>
          </cell>
          <cell r="BG656">
            <v>0</v>
          </cell>
          <cell r="BH656">
            <v>0</v>
          </cell>
          <cell r="BI656">
            <v>37734</v>
          </cell>
          <cell r="BJ656">
            <v>22.420677361853834</v>
          </cell>
          <cell r="BK656">
            <v>0</v>
          </cell>
          <cell r="BL656">
            <v>0</v>
          </cell>
          <cell r="BM656">
            <v>95955</v>
          </cell>
          <cell r="BN656">
            <v>57.014260249554368</v>
          </cell>
          <cell r="BO656">
            <v>0</v>
          </cell>
          <cell r="BP656">
            <v>0</v>
          </cell>
          <cell r="BY656">
            <v>913.52</v>
          </cell>
          <cell r="CF656">
            <v>298</v>
          </cell>
          <cell r="CG656">
            <v>727.32</v>
          </cell>
          <cell r="CJ656">
            <v>0</v>
          </cell>
          <cell r="CK656">
            <v>0</v>
          </cell>
          <cell r="CL656">
            <v>0</v>
          </cell>
          <cell r="CM656">
            <v>0</v>
          </cell>
          <cell r="CN656">
            <v>0</v>
          </cell>
          <cell r="CO656">
            <v>0</v>
          </cell>
          <cell r="CX656">
            <v>0</v>
          </cell>
          <cell r="CY656">
            <v>0</v>
          </cell>
          <cell r="DB656">
            <v>0</v>
          </cell>
          <cell r="DC656">
            <v>0</v>
          </cell>
          <cell r="DJ656" t="str">
            <v>НКРЕ</v>
          </cell>
          <cell r="DL656">
            <v>40526</v>
          </cell>
          <cell r="DM656">
            <v>1752</v>
          </cell>
          <cell r="DO656" t="str">
            <v>Тариф на теплову енергію</v>
          </cell>
          <cell r="DT656">
            <v>293.8</v>
          </cell>
        </row>
        <row r="657">
          <cell r="W657">
            <v>573.77</v>
          </cell>
          <cell r="AF657">
            <v>39883</v>
          </cell>
          <cell r="AG657">
            <v>1518</v>
          </cell>
          <cell r="AH657">
            <v>521.60805084745766</v>
          </cell>
          <cell r="AM657">
            <v>3304</v>
          </cell>
          <cell r="AO657">
            <v>1895736.0799999998</v>
          </cell>
          <cell r="AQ657">
            <v>1723393</v>
          </cell>
          <cell r="AU657">
            <v>0</v>
          </cell>
          <cell r="AW657">
            <v>0</v>
          </cell>
          <cell r="AY657">
            <v>1251074</v>
          </cell>
          <cell r="AZ657">
            <v>378.65435835351087</v>
          </cell>
          <cell r="BA657">
            <v>0</v>
          </cell>
          <cell r="BB657">
            <v>0</v>
          </cell>
          <cell r="BC657">
            <v>0</v>
          </cell>
          <cell r="BD657">
            <v>0</v>
          </cell>
          <cell r="BG657">
            <v>0</v>
          </cell>
          <cell r="BH657">
            <v>0</v>
          </cell>
          <cell r="BI657">
            <v>90014</v>
          </cell>
          <cell r="BJ657">
            <v>27.243946731234868</v>
          </cell>
          <cell r="BK657">
            <v>0</v>
          </cell>
          <cell r="BL657">
            <v>0</v>
          </cell>
          <cell r="BM657">
            <v>188376</v>
          </cell>
          <cell r="BN657">
            <v>57.014527845036319</v>
          </cell>
          <cell r="BO657">
            <v>0</v>
          </cell>
          <cell r="BP657">
            <v>0</v>
          </cell>
          <cell r="BY657">
            <v>913.52</v>
          </cell>
          <cell r="CF657">
            <v>584</v>
          </cell>
          <cell r="CG657">
            <v>2142.25</v>
          </cell>
          <cell r="CJ657">
            <v>0</v>
          </cell>
          <cell r="CK657">
            <v>0</v>
          </cell>
          <cell r="CL657">
            <v>0</v>
          </cell>
          <cell r="CM657">
            <v>0</v>
          </cell>
          <cell r="CN657">
            <v>0</v>
          </cell>
          <cell r="CO657">
            <v>0</v>
          </cell>
          <cell r="CX657">
            <v>0</v>
          </cell>
          <cell r="CY657">
            <v>0</v>
          </cell>
          <cell r="DB657">
            <v>0</v>
          </cell>
          <cell r="DC657">
            <v>0</v>
          </cell>
          <cell r="DJ657" t="str">
            <v>НКРКП</v>
          </cell>
          <cell r="DL657">
            <v>40816</v>
          </cell>
          <cell r="DM657">
            <v>96</v>
          </cell>
          <cell r="DT657">
            <v>858.32</v>
          </cell>
        </row>
        <row r="658">
          <cell r="W658">
            <v>610.64</v>
          </cell>
          <cell r="AF658">
            <v>39883</v>
          </cell>
          <cell r="AG658">
            <v>1518</v>
          </cell>
          <cell r="AH658">
            <v>524.58379373848982</v>
          </cell>
          <cell r="AM658">
            <v>543</v>
          </cell>
          <cell r="AO658">
            <v>331577.52</v>
          </cell>
          <cell r="AQ658">
            <v>284849</v>
          </cell>
          <cell r="AU658">
            <v>0</v>
          </cell>
          <cell r="AW658">
            <v>0</v>
          </cell>
          <cell r="AY658">
            <v>207798.25</v>
          </cell>
          <cell r="AZ658">
            <v>382.68554327808471</v>
          </cell>
          <cell r="BA658">
            <v>0</v>
          </cell>
          <cell r="BB658">
            <v>0</v>
          </cell>
          <cell r="BC658">
            <v>0</v>
          </cell>
          <cell r="BD658">
            <v>0</v>
          </cell>
          <cell r="BG658">
            <v>0</v>
          </cell>
          <cell r="BH658">
            <v>0</v>
          </cell>
          <cell r="BI658">
            <v>14918</v>
          </cell>
          <cell r="BJ658">
            <v>27.47329650092081</v>
          </cell>
          <cell r="BK658">
            <v>0</v>
          </cell>
          <cell r="BL658">
            <v>0</v>
          </cell>
          <cell r="BM658">
            <v>30959</v>
          </cell>
          <cell r="BN658">
            <v>57.014732965009209</v>
          </cell>
          <cell r="BO658">
            <v>0</v>
          </cell>
          <cell r="BP658">
            <v>0</v>
          </cell>
          <cell r="BY658">
            <v>913.52</v>
          </cell>
          <cell r="CF658">
            <v>97</v>
          </cell>
          <cell r="CG658">
            <v>2142.25</v>
          </cell>
          <cell r="CJ658">
            <v>0</v>
          </cell>
          <cell r="CK658">
            <v>0</v>
          </cell>
          <cell r="CL658">
            <v>0</v>
          </cell>
          <cell r="CM658">
            <v>0</v>
          </cell>
          <cell r="CN658">
            <v>0</v>
          </cell>
          <cell r="CO658">
            <v>0</v>
          </cell>
          <cell r="CX658">
            <v>0</v>
          </cell>
          <cell r="CY658">
            <v>0</v>
          </cell>
          <cell r="DB658">
            <v>0</v>
          </cell>
          <cell r="DC658">
            <v>0</v>
          </cell>
          <cell r="DJ658" t="str">
            <v>НКРКП</v>
          </cell>
          <cell r="DL658">
            <v>40816</v>
          </cell>
          <cell r="DM658">
            <v>96</v>
          </cell>
          <cell r="DT658">
            <v>897.24</v>
          </cell>
        </row>
        <row r="659">
          <cell r="W659">
            <v>705.02</v>
          </cell>
          <cell r="AF659">
            <v>39883</v>
          </cell>
          <cell r="AG659">
            <v>1522</v>
          </cell>
          <cell r="AH659">
            <v>629.482905982906</v>
          </cell>
          <cell r="AM659">
            <v>234</v>
          </cell>
          <cell r="AO659">
            <v>164974.68</v>
          </cell>
          <cell r="AQ659">
            <v>147299</v>
          </cell>
          <cell r="AU659">
            <v>0</v>
          </cell>
          <cell r="AW659">
            <v>0</v>
          </cell>
          <cell r="AY659">
            <v>87832.25</v>
          </cell>
          <cell r="AZ659">
            <v>375.35149572649573</v>
          </cell>
          <cell r="BA659">
            <v>0</v>
          </cell>
          <cell r="BB659">
            <v>0</v>
          </cell>
          <cell r="BC659">
            <v>0</v>
          </cell>
          <cell r="BD659">
            <v>0</v>
          </cell>
          <cell r="BG659">
            <v>0</v>
          </cell>
          <cell r="BH659">
            <v>0</v>
          </cell>
          <cell r="BI659">
            <v>6042</v>
          </cell>
          <cell r="BJ659">
            <v>25.820512820512821</v>
          </cell>
          <cell r="BK659">
            <v>0</v>
          </cell>
          <cell r="BL659">
            <v>0</v>
          </cell>
          <cell r="BM659">
            <v>39394</v>
          </cell>
          <cell r="BN659">
            <v>168.35042735042734</v>
          </cell>
          <cell r="BO659">
            <v>0</v>
          </cell>
          <cell r="BP659">
            <v>0</v>
          </cell>
          <cell r="BY659">
            <v>798.97</v>
          </cell>
          <cell r="CF659">
            <v>41</v>
          </cell>
          <cell r="CG659">
            <v>2142.25</v>
          </cell>
          <cell r="CJ659">
            <v>0</v>
          </cell>
          <cell r="CK659">
            <v>0</v>
          </cell>
          <cell r="CL659">
            <v>0</v>
          </cell>
          <cell r="CM659">
            <v>0</v>
          </cell>
          <cell r="CN659">
            <v>0</v>
          </cell>
          <cell r="CO659">
            <v>0</v>
          </cell>
          <cell r="CX659">
            <v>0</v>
          </cell>
          <cell r="CY659">
            <v>0</v>
          </cell>
          <cell r="DB659">
            <v>0</v>
          </cell>
          <cell r="DC659">
            <v>0</v>
          </cell>
          <cell r="DJ659" t="str">
            <v>НКРКП</v>
          </cell>
          <cell r="DL659">
            <v>40816</v>
          </cell>
          <cell r="DM659">
            <v>96</v>
          </cell>
          <cell r="DT659">
            <v>987.75</v>
          </cell>
        </row>
        <row r="660">
          <cell r="W660">
            <v>640.44000000000005</v>
          </cell>
          <cell r="AF660">
            <v>39883</v>
          </cell>
          <cell r="AG660">
            <v>1523</v>
          </cell>
          <cell r="AH660">
            <v>571.82058047493399</v>
          </cell>
          <cell r="AM660">
            <v>379</v>
          </cell>
          <cell r="AO660">
            <v>242726.76</v>
          </cell>
          <cell r="AQ660">
            <v>216720</v>
          </cell>
          <cell r="AU660">
            <v>0</v>
          </cell>
          <cell r="AW660">
            <v>0</v>
          </cell>
          <cell r="AY660">
            <v>143530.75</v>
          </cell>
          <cell r="AZ660">
            <v>378.7091029023747</v>
          </cell>
          <cell r="BA660">
            <v>0</v>
          </cell>
          <cell r="BB660">
            <v>0</v>
          </cell>
          <cell r="BC660">
            <v>0</v>
          </cell>
          <cell r="BD660">
            <v>0</v>
          </cell>
          <cell r="BG660">
            <v>0</v>
          </cell>
          <cell r="BH660">
            <v>0</v>
          </cell>
          <cell r="BI660">
            <v>11594</v>
          </cell>
          <cell r="BJ660">
            <v>30.591029023746703</v>
          </cell>
          <cell r="BK660">
            <v>0</v>
          </cell>
          <cell r="BL660">
            <v>0</v>
          </cell>
          <cell r="BM660">
            <v>45763</v>
          </cell>
          <cell r="BN660">
            <v>120.74670184696571</v>
          </cell>
          <cell r="BO660">
            <v>0</v>
          </cell>
          <cell r="BP660">
            <v>0</v>
          </cell>
          <cell r="BY660">
            <v>928.17</v>
          </cell>
          <cell r="CF660">
            <v>67</v>
          </cell>
          <cell r="CG660">
            <v>2142.25</v>
          </cell>
          <cell r="CJ660">
            <v>0</v>
          </cell>
          <cell r="CK660">
            <v>0</v>
          </cell>
          <cell r="CL660">
            <v>0</v>
          </cell>
          <cell r="CM660">
            <v>0</v>
          </cell>
          <cell r="CN660">
            <v>0</v>
          </cell>
          <cell r="CO660">
            <v>0</v>
          </cell>
          <cell r="CX660">
            <v>0</v>
          </cell>
          <cell r="CY660">
            <v>0</v>
          </cell>
          <cell r="DB660">
            <v>0</v>
          </cell>
          <cell r="DC660">
            <v>0</v>
          </cell>
          <cell r="DJ660" t="str">
            <v>НКРКП</v>
          </cell>
          <cell r="DL660">
            <v>40816</v>
          </cell>
          <cell r="DM660">
            <v>96</v>
          </cell>
          <cell r="DT660">
            <v>925.3</v>
          </cell>
        </row>
        <row r="661">
          <cell r="W661">
            <v>615.77</v>
          </cell>
          <cell r="AF661">
            <v>39883</v>
          </cell>
          <cell r="AG661">
            <v>1520</v>
          </cell>
          <cell r="AH661">
            <v>549.79115479115478</v>
          </cell>
          <cell r="AM661">
            <v>407</v>
          </cell>
          <cell r="AO661">
            <v>250618.38999999998</v>
          </cell>
          <cell r="AQ661">
            <v>223765</v>
          </cell>
          <cell r="AU661">
            <v>0</v>
          </cell>
          <cell r="AW661">
            <v>0</v>
          </cell>
          <cell r="AY661">
            <v>139246.25</v>
          </cell>
          <cell r="AZ661">
            <v>342.12837837837839</v>
          </cell>
          <cell r="BA661">
            <v>0</v>
          </cell>
          <cell r="BB661">
            <v>0</v>
          </cell>
          <cell r="BC661">
            <v>0</v>
          </cell>
          <cell r="BD661">
            <v>0</v>
          </cell>
          <cell r="BG661">
            <v>0</v>
          </cell>
          <cell r="BH661">
            <v>0</v>
          </cell>
          <cell r="BI661">
            <v>8383</v>
          </cell>
          <cell r="BJ661">
            <v>20.597051597051596</v>
          </cell>
          <cell r="BK661">
            <v>0</v>
          </cell>
          <cell r="BL661">
            <v>0</v>
          </cell>
          <cell r="BM661">
            <v>51631</v>
          </cell>
          <cell r="BN661">
            <v>126.85749385749386</v>
          </cell>
          <cell r="BO661">
            <v>0</v>
          </cell>
          <cell r="BP661">
            <v>0</v>
          </cell>
          <cell r="BY661">
            <v>1047.17</v>
          </cell>
          <cell r="CF661">
            <v>65</v>
          </cell>
          <cell r="CG661">
            <v>2142.25</v>
          </cell>
          <cell r="CJ661">
            <v>0</v>
          </cell>
          <cell r="CK661">
            <v>0</v>
          </cell>
          <cell r="CL661">
            <v>0</v>
          </cell>
          <cell r="CM661">
            <v>0</v>
          </cell>
          <cell r="CN661">
            <v>0</v>
          </cell>
          <cell r="CO661">
            <v>0</v>
          </cell>
          <cell r="CX661">
            <v>0</v>
          </cell>
          <cell r="CY661">
            <v>0</v>
          </cell>
          <cell r="DB661">
            <v>0</v>
          </cell>
          <cell r="DC661">
            <v>0</v>
          </cell>
          <cell r="DJ661" t="str">
            <v>НКРКП</v>
          </cell>
          <cell r="DL661">
            <v>40816</v>
          </cell>
          <cell r="DM661">
            <v>96</v>
          </cell>
          <cell r="DT661">
            <v>873.13</v>
          </cell>
        </row>
        <row r="662">
          <cell r="W662">
            <v>551.04999999999995</v>
          </cell>
          <cell r="AF662">
            <v>39883</v>
          </cell>
          <cell r="AG662">
            <v>1524</v>
          </cell>
          <cell r="AH662">
            <v>492.00908173562061</v>
          </cell>
          <cell r="AM662">
            <v>991</v>
          </cell>
          <cell r="AO662">
            <v>546090.54999999993</v>
          </cell>
          <cell r="AQ662">
            <v>487581</v>
          </cell>
          <cell r="AU662">
            <v>0</v>
          </cell>
          <cell r="AW662">
            <v>0</v>
          </cell>
          <cell r="AY662">
            <v>377036</v>
          </cell>
          <cell r="AZ662">
            <v>380.46014127144298</v>
          </cell>
          <cell r="BA662">
            <v>0</v>
          </cell>
          <cell r="BB662">
            <v>0</v>
          </cell>
          <cell r="BC662">
            <v>0</v>
          </cell>
          <cell r="BD662">
            <v>0</v>
          </cell>
          <cell r="BG662">
            <v>0</v>
          </cell>
          <cell r="BH662">
            <v>0</v>
          </cell>
          <cell r="BI662">
            <v>16440</v>
          </cell>
          <cell r="BJ662">
            <v>16.589303733602421</v>
          </cell>
          <cell r="BK662">
            <v>0</v>
          </cell>
          <cell r="BL662">
            <v>0</v>
          </cell>
          <cell r="BM662">
            <v>71504</v>
          </cell>
          <cell r="BN662">
            <v>72.153380423814326</v>
          </cell>
          <cell r="BO662">
            <v>0</v>
          </cell>
          <cell r="BP662">
            <v>0</v>
          </cell>
          <cell r="BY662">
            <v>1087.67</v>
          </cell>
          <cell r="CF662">
            <v>176</v>
          </cell>
          <cell r="CG662">
            <v>2142.25</v>
          </cell>
          <cell r="CJ662">
            <v>0</v>
          </cell>
          <cell r="CK662">
            <v>0</v>
          </cell>
          <cell r="CL662">
            <v>0</v>
          </cell>
          <cell r="CM662">
            <v>0</v>
          </cell>
          <cell r="CN662">
            <v>0</v>
          </cell>
          <cell r="CO662">
            <v>0</v>
          </cell>
          <cell r="CX662">
            <v>0</v>
          </cell>
          <cell r="CY662">
            <v>0</v>
          </cell>
          <cell r="DB662">
            <v>0</v>
          </cell>
          <cell r="DC662">
            <v>0</v>
          </cell>
          <cell r="DJ662" t="str">
            <v>НКРКП</v>
          </cell>
          <cell r="DL662">
            <v>40816</v>
          </cell>
          <cell r="DM662">
            <v>96</v>
          </cell>
          <cell r="DT662">
            <v>836.51</v>
          </cell>
        </row>
        <row r="663">
          <cell r="W663">
            <v>665.89</v>
          </cell>
          <cell r="AF663">
            <v>39891</v>
          </cell>
          <cell r="AG663">
            <v>1553</v>
          </cell>
          <cell r="AH663">
            <v>590.01044826423993</v>
          </cell>
          <cell r="AM663">
            <v>2967</v>
          </cell>
          <cell r="AO663">
            <v>1975695.63</v>
          </cell>
          <cell r="AQ663">
            <v>1750561</v>
          </cell>
          <cell r="AU663">
            <v>0</v>
          </cell>
          <cell r="AW663">
            <v>0</v>
          </cell>
          <cell r="AY663">
            <v>998288.5</v>
          </cell>
          <cell r="AZ663">
            <v>336.46393663633302</v>
          </cell>
          <cell r="BA663">
            <v>0</v>
          </cell>
          <cell r="BB663">
            <v>0</v>
          </cell>
          <cell r="BC663">
            <v>0</v>
          </cell>
          <cell r="BD663">
            <v>0</v>
          </cell>
          <cell r="BG663">
            <v>0</v>
          </cell>
          <cell r="BH663">
            <v>0</v>
          </cell>
          <cell r="BI663">
            <v>80340</v>
          </cell>
          <cell r="BJ663">
            <v>27.077856420626897</v>
          </cell>
          <cell r="BK663">
            <v>0</v>
          </cell>
          <cell r="BL663">
            <v>0</v>
          </cell>
          <cell r="BM663">
            <v>395054</v>
          </cell>
          <cell r="BN663">
            <v>133.14930906639702</v>
          </cell>
          <cell r="BO663">
            <v>0</v>
          </cell>
          <cell r="BP663">
            <v>0</v>
          </cell>
          <cell r="BY663">
            <v>1066.23</v>
          </cell>
          <cell r="CF663">
            <v>466</v>
          </cell>
          <cell r="CG663">
            <v>2142.25</v>
          </cell>
          <cell r="CJ663">
            <v>0</v>
          </cell>
          <cell r="CK663">
            <v>0</v>
          </cell>
          <cell r="CL663">
            <v>0</v>
          </cell>
          <cell r="CM663">
            <v>0</v>
          </cell>
          <cell r="CN663">
            <v>0</v>
          </cell>
          <cell r="CO663">
            <v>0</v>
          </cell>
          <cell r="CX663">
            <v>0</v>
          </cell>
          <cell r="CY663">
            <v>0</v>
          </cell>
          <cell r="DB663">
            <v>0</v>
          </cell>
          <cell r="DC663">
            <v>0</v>
          </cell>
          <cell r="DJ663" t="str">
            <v>НКРКП</v>
          </cell>
          <cell r="DL663">
            <v>40816</v>
          </cell>
          <cell r="DM663">
            <v>96</v>
          </cell>
          <cell r="DT663">
            <v>918.56</v>
          </cell>
        </row>
        <row r="664">
          <cell r="W664">
            <v>670.91</v>
          </cell>
          <cell r="AF664">
            <v>39891</v>
          </cell>
          <cell r="AG664">
            <v>1554</v>
          </cell>
          <cell r="AH664">
            <v>599.66666666666663</v>
          </cell>
          <cell r="AM664">
            <v>60</v>
          </cell>
          <cell r="AO664">
            <v>40254.6</v>
          </cell>
          <cell r="AQ664">
            <v>35980</v>
          </cell>
          <cell r="AU664">
            <v>0</v>
          </cell>
          <cell r="AW664">
            <v>0</v>
          </cell>
          <cell r="AY664">
            <v>21422.5</v>
          </cell>
          <cell r="AZ664">
            <v>357.04166666666669</v>
          </cell>
          <cell r="BA664">
            <v>0</v>
          </cell>
          <cell r="BB664">
            <v>0</v>
          </cell>
          <cell r="BC664">
            <v>0</v>
          </cell>
          <cell r="BD664">
            <v>0</v>
          </cell>
          <cell r="BG664">
            <v>0</v>
          </cell>
          <cell r="BH664">
            <v>0</v>
          </cell>
          <cell r="BI664">
            <v>1378</v>
          </cell>
          <cell r="BJ664">
            <v>22.966666666666665</v>
          </cell>
          <cell r="BK664">
            <v>0</v>
          </cell>
          <cell r="BL664">
            <v>0</v>
          </cell>
          <cell r="BM664">
            <v>7989</v>
          </cell>
          <cell r="BN664">
            <v>133.15</v>
          </cell>
          <cell r="BO664">
            <v>0</v>
          </cell>
          <cell r="BP664">
            <v>0</v>
          </cell>
          <cell r="BY664">
            <v>1066.23</v>
          </cell>
          <cell r="CF664">
            <v>10</v>
          </cell>
          <cell r="CG664">
            <v>2142.25</v>
          </cell>
          <cell r="CJ664">
            <v>0</v>
          </cell>
          <cell r="CK664">
            <v>0</v>
          </cell>
          <cell r="CL664">
            <v>0</v>
          </cell>
          <cell r="CM664">
            <v>0</v>
          </cell>
          <cell r="CN664">
            <v>0</v>
          </cell>
          <cell r="CO664">
            <v>0</v>
          </cell>
          <cell r="CX664">
            <v>0</v>
          </cell>
          <cell r="CY664">
            <v>0</v>
          </cell>
          <cell r="DB664">
            <v>0</v>
          </cell>
          <cell r="DC664">
            <v>0</v>
          </cell>
          <cell r="DJ664" t="str">
            <v>НКРКП</v>
          </cell>
          <cell r="DL664">
            <v>40816</v>
          </cell>
          <cell r="DM664">
            <v>96</v>
          </cell>
          <cell r="DT664">
            <v>932.35</v>
          </cell>
        </row>
        <row r="665">
          <cell r="W665">
            <v>771.66</v>
          </cell>
          <cell r="AF665">
            <v>39891</v>
          </cell>
          <cell r="AG665">
            <v>1555</v>
          </cell>
          <cell r="AH665">
            <v>662.09767929723353</v>
          </cell>
          <cell r="AM665">
            <v>7627</v>
          </cell>
          <cell r="AO665">
            <v>5885450.8199999994</v>
          </cell>
          <cell r="AQ665">
            <v>5049819</v>
          </cell>
          <cell r="AU665">
            <v>0</v>
          </cell>
          <cell r="AW665">
            <v>0</v>
          </cell>
          <cell r="AY665">
            <v>2874899.5</v>
          </cell>
          <cell r="AZ665">
            <v>376.93713124426381</v>
          </cell>
          <cell r="BA665">
            <v>0</v>
          </cell>
          <cell r="BB665">
            <v>0</v>
          </cell>
          <cell r="BC665">
            <v>0</v>
          </cell>
          <cell r="BD665">
            <v>0</v>
          </cell>
          <cell r="BG665">
            <v>0</v>
          </cell>
          <cell r="BH665">
            <v>0</v>
          </cell>
          <cell r="BI665">
            <v>255875</v>
          </cell>
          <cell r="BJ665">
            <v>33.548577422315461</v>
          </cell>
          <cell r="BK665">
            <v>0</v>
          </cell>
          <cell r="BL665">
            <v>0</v>
          </cell>
          <cell r="BM665">
            <v>1044062</v>
          </cell>
          <cell r="BN665">
            <v>136.89025829290676</v>
          </cell>
          <cell r="BO665">
            <v>0</v>
          </cell>
          <cell r="BP665">
            <v>0</v>
          </cell>
          <cell r="BY665">
            <v>1003.46</v>
          </cell>
          <cell r="CF665">
            <v>1342</v>
          </cell>
          <cell r="CG665">
            <v>2142.25</v>
          </cell>
          <cell r="CJ665">
            <v>0</v>
          </cell>
          <cell r="CK665">
            <v>0</v>
          </cell>
          <cell r="CL665">
            <v>0</v>
          </cell>
          <cell r="CM665">
            <v>0</v>
          </cell>
          <cell r="CN665">
            <v>0</v>
          </cell>
          <cell r="CO665">
            <v>0</v>
          </cell>
          <cell r="CX665">
            <v>0</v>
          </cell>
          <cell r="CY665">
            <v>0</v>
          </cell>
          <cell r="DB665">
            <v>0</v>
          </cell>
          <cell r="DC665">
            <v>0</v>
          </cell>
          <cell r="DJ665" t="str">
            <v>НКРКП</v>
          </cell>
          <cell r="DL665">
            <v>40904</v>
          </cell>
          <cell r="DM665">
            <v>236</v>
          </cell>
          <cell r="DT665">
            <v>999.9</v>
          </cell>
        </row>
        <row r="666">
          <cell r="W666">
            <v>767.3</v>
          </cell>
          <cell r="AF666">
            <v>39891</v>
          </cell>
          <cell r="AG666">
            <v>1556</v>
          </cell>
          <cell r="AH666">
            <v>655.53921568627447</v>
          </cell>
          <cell r="AM666">
            <v>204</v>
          </cell>
          <cell r="AO666">
            <v>156529.19999999998</v>
          </cell>
          <cell r="AQ666">
            <v>133730</v>
          </cell>
          <cell r="AU666">
            <v>0</v>
          </cell>
          <cell r="AW666">
            <v>0</v>
          </cell>
          <cell r="AY666">
            <v>72836.5</v>
          </cell>
          <cell r="AZ666">
            <v>357.04166666666669</v>
          </cell>
          <cell r="BA666">
            <v>0</v>
          </cell>
          <cell r="BB666">
            <v>0</v>
          </cell>
          <cell r="BC666">
            <v>0</v>
          </cell>
          <cell r="BD666">
            <v>0</v>
          </cell>
          <cell r="BG666">
            <v>0</v>
          </cell>
          <cell r="BH666">
            <v>0</v>
          </cell>
          <cell r="BI666">
            <v>9506</v>
          </cell>
          <cell r="BJ666">
            <v>46.598039215686278</v>
          </cell>
          <cell r="BK666">
            <v>0</v>
          </cell>
          <cell r="BL666">
            <v>0</v>
          </cell>
          <cell r="BM666">
            <v>27926</v>
          </cell>
          <cell r="BN666">
            <v>136.89215686274511</v>
          </cell>
          <cell r="BO666">
            <v>0</v>
          </cell>
          <cell r="BP666">
            <v>0</v>
          </cell>
          <cell r="BY666">
            <v>1003.46</v>
          </cell>
          <cell r="CF666">
            <v>34</v>
          </cell>
          <cell r="CG666">
            <v>2142.25</v>
          </cell>
          <cell r="CJ666">
            <v>0</v>
          </cell>
          <cell r="CK666">
            <v>0</v>
          </cell>
          <cell r="CL666">
            <v>0</v>
          </cell>
          <cell r="CM666">
            <v>0</v>
          </cell>
          <cell r="CN666">
            <v>0</v>
          </cell>
          <cell r="CO666">
            <v>0</v>
          </cell>
          <cell r="CX666">
            <v>0</v>
          </cell>
          <cell r="CY666">
            <v>0</v>
          </cell>
          <cell r="DB666">
            <v>0</v>
          </cell>
          <cell r="DC666">
            <v>0</v>
          </cell>
          <cell r="DJ666" t="str">
            <v>НКРКП</v>
          </cell>
          <cell r="DL666">
            <v>40904</v>
          </cell>
          <cell r="DM666">
            <v>236</v>
          </cell>
          <cell r="DT666">
            <v>999.9</v>
          </cell>
        </row>
        <row r="667">
          <cell r="W667">
            <v>441.3</v>
          </cell>
          <cell r="AF667">
            <v>39773</v>
          </cell>
          <cell r="AG667">
            <v>1093</v>
          </cell>
          <cell r="AH667">
            <v>401.18041154889136</v>
          </cell>
          <cell r="AM667">
            <v>250.76</v>
          </cell>
          <cell r="AO667">
            <v>110660.38799999999</v>
          </cell>
          <cell r="AQ667">
            <v>100600</v>
          </cell>
          <cell r="AU667">
            <v>0</v>
          </cell>
          <cell r="AW667">
            <v>0</v>
          </cell>
          <cell r="AY667">
            <v>32002.080000000002</v>
          </cell>
          <cell r="AZ667">
            <v>127.62035412346468</v>
          </cell>
          <cell r="BA667">
            <v>0</v>
          </cell>
          <cell r="BB667">
            <v>0</v>
          </cell>
          <cell r="BC667">
            <v>0</v>
          </cell>
          <cell r="BD667">
            <v>0</v>
          </cell>
          <cell r="BG667">
            <v>0</v>
          </cell>
          <cell r="BH667">
            <v>0</v>
          </cell>
          <cell r="BI667">
            <v>17558</v>
          </cell>
          <cell r="BJ667">
            <v>70.01914180890094</v>
          </cell>
          <cell r="BK667">
            <v>0</v>
          </cell>
          <cell r="BL667">
            <v>0</v>
          </cell>
          <cell r="BM667">
            <v>26717</v>
          </cell>
          <cell r="BN667">
            <v>106.54410591800925</v>
          </cell>
          <cell r="BO667">
            <v>0</v>
          </cell>
          <cell r="BP667">
            <v>0</v>
          </cell>
          <cell r="BY667">
            <v>928.68</v>
          </cell>
          <cell r="CF667">
            <v>44</v>
          </cell>
          <cell r="CG667">
            <v>727.32</v>
          </cell>
          <cell r="CJ667">
            <v>0</v>
          </cell>
          <cell r="CK667">
            <v>0</v>
          </cell>
          <cell r="CL667">
            <v>0</v>
          </cell>
          <cell r="CM667">
            <v>0</v>
          </cell>
          <cell r="CN667">
            <v>0</v>
          </cell>
          <cell r="CO667">
            <v>0</v>
          </cell>
          <cell r="CX667">
            <v>0</v>
          </cell>
          <cell r="CY667">
            <v>0</v>
          </cell>
          <cell r="DB667">
            <v>0</v>
          </cell>
          <cell r="DC667">
            <v>0</v>
          </cell>
          <cell r="DJ667" t="str">
            <v>НКРЕ</v>
          </cell>
          <cell r="DL667">
            <v>40526</v>
          </cell>
          <cell r="DM667">
            <v>1752</v>
          </cell>
          <cell r="DO667" t="str">
            <v>на теплову енергію</v>
          </cell>
          <cell r="DT667">
            <v>485.43</v>
          </cell>
        </row>
        <row r="668">
          <cell r="W668">
            <v>701.43</v>
          </cell>
          <cell r="AF668">
            <v>39882</v>
          </cell>
          <cell r="AG668">
            <v>1508</v>
          </cell>
          <cell r="AH668">
            <v>608.19018964433496</v>
          </cell>
          <cell r="AM668">
            <v>1573.4190000000001</v>
          </cell>
          <cell r="AO668">
            <v>1103643.28917</v>
          </cell>
          <cell r="AQ668">
            <v>956938</v>
          </cell>
          <cell r="AU668">
            <v>0</v>
          </cell>
          <cell r="AW668">
            <v>0</v>
          </cell>
          <cell r="AY668">
            <v>584834.25</v>
          </cell>
          <cell r="AZ668">
            <v>371.69644576555891</v>
          </cell>
          <cell r="BA668">
            <v>0</v>
          </cell>
          <cell r="BB668">
            <v>0</v>
          </cell>
          <cell r="BC668">
            <v>0</v>
          </cell>
          <cell r="BD668">
            <v>0</v>
          </cell>
          <cell r="BG668">
            <v>0</v>
          </cell>
          <cell r="BH668">
            <v>0</v>
          </cell>
          <cell r="BI668">
            <v>68305</v>
          </cell>
          <cell r="BJ668">
            <v>43.411831177836291</v>
          </cell>
          <cell r="BK668">
            <v>0</v>
          </cell>
          <cell r="BL668">
            <v>0</v>
          </cell>
          <cell r="BM668">
            <v>167640</v>
          </cell>
          <cell r="BN668">
            <v>106.54504617015556</v>
          </cell>
          <cell r="BO668">
            <v>0</v>
          </cell>
          <cell r="BP668">
            <v>0</v>
          </cell>
          <cell r="BY668">
            <v>928.68</v>
          </cell>
          <cell r="CF668">
            <v>273</v>
          </cell>
          <cell r="CG668">
            <v>2142.25</v>
          </cell>
          <cell r="CJ668">
            <v>0</v>
          </cell>
          <cell r="CK668">
            <v>0</v>
          </cell>
          <cell r="CL668">
            <v>0</v>
          </cell>
          <cell r="CM668">
            <v>0</v>
          </cell>
          <cell r="CN668">
            <v>0</v>
          </cell>
          <cell r="CO668">
            <v>0</v>
          </cell>
          <cell r="CX668">
            <v>0</v>
          </cell>
          <cell r="CY668">
            <v>0</v>
          </cell>
          <cell r="DB668">
            <v>0</v>
          </cell>
          <cell r="DC668">
            <v>0</v>
          </cell>
          <cell r="DJ668" t="str">
            <v>НКРКП</v>
          </cell>
          <cell r="DL668">
            <v>40816</v>
          </cell>
          <cell r="DM668">
            <v>96</v>
          </cell>
          <cell r="DT668">
            <v>981.03</v>
          </cell>
        </row>
        <row r="669">
          <cell r="W669">
            <v>829.12</v>
          </cell>
          <cell r="AF669">
            <v>39882</v>
          </cell>
          <cell r="AG669">
            <v>1509</v>
          </cell>
          <cell r="AH669">
            <v>675.54232476088089</v>
          </cell>
          <cell r="AM669">
            <v>181.39500000000001</v>
          </cell>
          <cell r="AO669">
            <v>150398.2224</v>
          </cell>
          <cell r="AQ669">
            <v>122540</v>
          </cell>
          <cell r="AU669">
            <v>0</v>
          </cell>
          <cell r="AW669">
            <v>0</v>
          </cell>
          <cell r="AY669">
            <v>68552</v>
          </cell>
          <cell r="AZ669">
            <v>377.91559855563821</v>
          </cell>
          <cell r="BA669">
            <v>0</v>
          </cell>
          <cell r="BB669">
            <v>0</v>
          </cell>
          <cell r="BC669">
            <v>0</v>
          </cell>
          <cell r="BD669">
            <v>0</v>
          </cell>
          <cell r="BG669">
            <v>0</v>
          </cell>
          <cell r="BH669">
            <v>0</v>
          </cell>
          <cell r="BI669">
            <v>16842</v>
          </cell>
          <cell r="BJ669">
            <v>92.847101629041589</v>
          </cell>
          <cell r="BK669">
            <v>0</v>
          </cell>
          <cell r="BL669">
            <v>0</v>
          </cell>
          <cell r="BM669">
            <v>19327</v>
          </cell>
          <cell r="BN669">
            <v>106.54648694837233</v>
          </cell>
          <cell r="BO669">
            <v>0</v>
          </cell>
          <cell r="BP669">
            <v>0</v>
          </cell>
          <cell r="BY669">
            <v>928.68</v>
          </cell>
          <cell r="CF669">
            <v>32</v>
          </cell>
          <cell r="CG669">
            <v>2142.25</v>
          </cell>
          <cell r="CJ669">
            <v>0</v>
          </cell>
          <cell r="CK669">
            <v>0</v>
          </cell>
          <cell r="CL669">
            <v>0</v>
          </cell>
          <cell r="CM669">
            <v>0</v>
          </cell>
          <cell r="CN669">
            <v>0</v>
          </cell>
          <cell r="CO669">
            <v>0</v>
          </cell>
          <cell r="CX669">
            <v>0</v>
          </cell>
          <cell r="CY669">
            <v>0</v>
          </cell>
          <cell r="DB669">
            <v>0</v>
          </cell>
          <cell r="DC669">
            <v>0</v>
          </cell>
          <cell r="DJ669" t="str">
            <v>НКРКП</v>
          </cell>
          <cell r="DL669">
            <v>40816</v>
          </cell>
          <cell r="DM669">
            <v>96</v>
          </cell>
          <cell r="DT669">
            <v>999.9</v>
          </cell>
        </row>
        <row r="670">
          <cell r="W670">
            <v>645.86</v>
          </cell>
          <cell r="AF670">
            <v>39877</v>
          </cell>
          <cell r="AG670">
            <v>1490</v>
          </cell>
          <cell r="AH670">
            <v>598.01878787878786</v>
          </cell>
          <cell r="AM670">
            <v>1650</v>
          </cell>
          <cell r="AO670">
            <v>1065669</v>
          </cell>
          <cell r="AQ670">
            <v>986731</v>
          </cell>
          <cell r="AU670">
            <v>0</v>
          </cell>
          <cell r="AW670">
            <v>0</v>
          </cell>
          <cell r="AY670">
            <v>608470</v>
          </cell>
          <cell r="AZ670">
            <v>368.76969696969695</v>
          </cell>
          <cell r="BA670">
            <v>0</v>
          </cell>
          <cell r="BB670">
            <v>0</v>
          </cell>
          <cell r="BC670">
            <v>0</v>
          </cell>
          <cell r="BD670">
            <v>0</v>
          </cell>
          <cell r="BG670">
            <v>0</v>
          </cell>
          <cell r="BH670">
            <v>0</v>
          </cell>
          <cell r="BI670">
            <v>49186</v>
          </cell>
          <cell r="BJ670">
            <v>29.809696969696969</v>
          </cell>
          <cell r="BK670">
            <v>0</v>
          </cell>
          <cell r="BL670">
            <v>0</v>
          </cell>
          <cell r="BM670">
            <v>150977</v>
          </cell>
          <cell r="BN670">
            <v>91.50121212121212</v>
          </cell>
          <cell r="BO670">
            <v>0</v>
          </cell>
          <cell r="BP670">
            <v>0</v>
          </cell>
          <cell r="BY670">
            <v>772.68</v>
          </cell>
          <cell r="CF670">
            <v>284</v>
          </cell>
          <cell r="CG670">
            <v>2142.5</v>
          </cell>
          <cell r="CJ670">
            <v>0</v>
          </cell>
          <cell r="CK670">
            <v>0</v>
          </cell>
          <cell r="CL670">
            <v>0</v>
          </cell>
          <cell r="CM670">
            <v>0</v>
          </cell>
          <cell r="CN670">
            <v>0</v>
          </cell>
          <cell r="CO670">
            <v>0</v>
          </cell>
          <cell r="CX670">
            <v>0</v>
          </cell>
          <cell r="CY670">
            <v>0</v>
          </cell>
          <cell r="DB670">
            <v>0</v>
          </cell>
          <cell r="DC670">
            <v>0</v>
          </cell>
          <cell r="DJ670" t="str">
            <v>НКРКП</v>
          </cell>
          <cell r="DL670">
            <v>40816</v>
          </cell>
          <cell r="DM670">
            <v>96</v>
          </cell>
          <cell r="DT670">
            <v>923.21</v>
          </cell>
        </row>
        <row r="671">
          <cell r="W671">
            <v>739.92</v>
          </cell>
          <cell r="AF671">
            <v>39877</v>
          </cell>
          <cell r="AG671">
            <v>1491</v>
          </cell>
          <cell r="AH671">
            <v>616.59726962457341</v>
          </cell>
          <cell r="AM671">
            <v>293</v>
          </cell>
          <cell r="AO671">
            <v>216796.56</v>
          </cell>
          <cell r="AQ671">
            <v>180663</v>
          </cell>
          <cell r="AU671">
            <v>0</v>
          </cell>
          <cell r="AW671">
            <v>0</v>
          </cell>
          <cell r="AY671">
            <v>104982.5</v>
          </cell>
          <cell r="AZ671">
            <v>358.30204778156997</v>
          </cell>
          <cell r="BA671">
            <v>0</v>
          </cell>
          <cell r="BB671">
            <v>0</v>
          </cell>
          <cell r="BC671">
            <v>0</v>
          </cell>
          <cell r="BD671">
            <v>0</v>
          </cell>
          <cell r="BG671">
            <v>0</v>
          </cell>
          <cell r="BH671">
            <v>0</v>
          </cell>
          <cell r="BI671">
            <v>18078</v>
          </cell>
          <cell r="BJ671">
            <v>61.69965870307167</v>
          </cell>
          <cell r="BK671">
            <v>0</v>
          </cell>
          <cell r="BL671">
            <v>0</v>
          </cell>
          <cell r="BM671">
            <v>26810</v>
          </cell>
          <cell r="BN671">
            <v>91.501706484641645</v>
          </cell>
          <cell r="BO671">
            <v>0</v>
          </cell>
          <cell r="BP671">
            <v>0</v>
          </cell>
          <cell r="BY671">
            <v>772.68</v>
          </cell>
          <cell r="CF671">
            <v>49</v>
          </cell>
          <cell r="CG671">
            <v>2142.5</v>
          </cell>
          <cell r="CJ671">
            <v>0</v>
          </cell>
          <cell r="CK671">
            <v>0</v>
          </cell>
          <cell r="CL671">
            <v>0</v>
          </cell>
          <cell r="CM671">
            <v>0</v>
          </cell>
          <cell r="CN671">
            <v>0</v>
          </cell>
          <cell r="CO671">
            <v>0</v>
          </cell>
          <cell r="CX671">
            <v>0</v>
          </cell>
          <cell r="CY671">
            <v>0</v>
          </cell>
          <cell r="DB671">
            <v>0</v>
          </cell>
          <cell r="DC671">
            <v>0</v>
          </cell>
          <cell r="DJ671" t="str">
            <v>НКРКП</v>
          </cell>
          <cell r="DL671">
            <v>40816</v>
          </cell>
          <cell r="DM671">
            <v>96</v>
          </cell>
          <cell r="DT671">
            <v>999.9</v>
          </cell>
        </row>
        <row r="672">
          <cell r="W672">
            <v>677.35</v>
          </cell>
          <cell r="AF672">
            <v>39877</v>
          </cell>
          <cell r="AG672">
            <v>1502</v>
          </cell>
          <cell r="AH672">
            <v>604.77072554907295</v>
          </cell>
          <cell r="AM672">
            <v>678.05200000000002</v>
          </cell>
          <cell r="AO672">
            <v>459278.52220000001</v>
          </cell>
          <cell r="AQ672">
            <v>410066</v>
          </cell>
          <cell r="AU672">
            <v>0</v>
          </cell>
          <cell r="AW672">
            <v>0</v>
          </cell>
          <cell r="AY672">
            <v>252785.5</v>
          </cell>
          <cell r="AZ672">
            <v>372.81137729849627</v>
          </cell>
          <cell r="BA672">
            <v>0</v>
          </cell>
          <cell r="BB672">
            <v>0</v>
          </cell>
          <cell r="BC672">
            <v>0</v>
          </cell>
          <cell r="BD672">
            <v>0</v>
          </cell>
          <cell r="BG672">
            <v>0</v>
          </cell>
          <cell r="BH672">
            <v>0</v>
          </cell>
          <cell r="BI672">
            <v>13532</v>
          </cell>
          <cell r="BJ672">
            <v>19.957171426380278</v>
          </cell>
          <cell r="BK672">
            <v>0</v>
          </cell>
          <cell r="BL672">
            <v>0</v>
          </cell>
          <cell r="BM672">
            <v>80100</v>
          </cell>
          <cell r="BN672">
            <v>118.13253260811855</v>
          </cell>
          <cell r="BO672">
            <v>0</v>
          </cell>
          <cell r="BP672">
            <v>0</v>
          </cell>
          <cell r="BY672">
            <v>696.24</v>
          </cell>
          <cell r="CF672">
            <v>118</v>
          </cell>
          <cell r="CG672">
            <v>2142.25</v>
          </cell>
          <cell r="CJ672">
            <v>0</v>
          </cell>
          <cell r="CK672">
            <v>0</v>
          </cell>
          <cell r="CL672">
            <v>0</v>
          </cell>
          <cell r="CM672">
            <v>0</v>
          </cell>
          <cell r="CN672">
            <v>0</v>
          </cell>
          <cell r="CO672">
            <v>0</v>
          </cell>
          <cell r="CX672">
            <v>0</v>
          </cell>
          <cell r="CY672">
            <v>0</v>
          </cell>
          <cell r="DB672">
            <v>0</v>
          </cell>
          <cell r="DC672">
            <v>0</v>
          </cell>
          <cell r="DJ672" t="str">
            <v>НКРКП</v>
          </cell>
          <cell r="DL672">
            <v>40816</v>
          </cell>
          <cell r="DM672">
            <v>96</v>
          </cell>
          <cell r="DT672">
            <v>958.52</v>
          </cell>
        </row>
        <row r="673">
          <cell r="W673">
            <v>564.21</v>
          </cell>
          <cell r="AF673">
            <v>39877</v>
          </cell>
          <cell r="AG673">
            <v>1497</v>
          </cell>
          <cell r="AH673">
            <v>503.75784737413085</v>
          </cell>
          <cell r="AM673">
            <v>562.29</v>
          </cell>
          <cell r="AO673">
            <v>317249.6409</v>
          </cell>
          <cell r="AQ673">
            <v>283258</v>
          </cell>
          <cell r="AU673">
            <v>0</v>
          </cell>
          <cell r="AW673">
            <v>0</v>
          </cell>
          <cell r="AY673">
            <v>187232.65000000002</v>
          </cell>
          <cell r="AZ673">
            <v>332.98235785804485</v>
          </cell>
          <cell r="BA673">
            <v>0</v>
          </cell>
          <cell r="BB673">
            <v>0</v>
          </cell>
          <cell r="BC673">
            <v>0</v>
          </cell>
          <cell r="BD673">
            <v>0</v>
          </cell>
          <cell r="BG673">
            <v>0</v>
          </cell>
          <cell r="BH673">
            <v>0</v>
          </cell>
          <cell r="BI673">
            <v>6374</v>
          </cell>
          <cell r="BJ673">
            <v>11.335787582919846</v>
          </cell>
          <cell r="BK673">
            <v>0</v>
          </cell>
          <cell r="BL673">
            <v>0</v>
          </cell>
          <cell r="BM673">
            <v>40161</v>
          </cell>
          <cell r="BN673">
            <v>71.423998292695941</v>
          </cell>
          <cell r="BO673">
            <v>0</v>
          </cell>
          <cell r="BP673">
            <v>0</v>
          </cell>
          <cell r="BY673">
            <v>814.53</v>
          </cell>
          <cell r="CF673">
            <v>87.4</v>
          </cell>
          <cell r="CG673">
            <v>2142.25</v>
          </cell>
          <cell r="CJ673">
            <v>0</v>
          </cell>
          <cell r="CK673">
            <v>0</v>
          </cell>
          <cell r="CL673">
            <v>0</v>
          </cell>
          <cell r="CM673">
            <v>0</v>
          </cell>
          <cell r="CN673">
            <v>0</v>
          </cell>
          <cell r="CO673">
            <v>0</v>
          </cell>
          <cell r="CX673">
            <v>0</v>
          </cell>
          <cell r="CY673">
            <v>0</v>
          </cell>
          <cell r="DB673">
            <v>0</v>
          </cell>
          <cell r="DC673">
            <v>0</v>
          </cell>
          <cell r="DJ673" t="str">
            <v>НКРКП</v>
          </cell>
          <cell r="DL673">
            <v>40816</v>
          </cell>
          <cell r="DM673">
            <v>96</v>
          </cell>
          <cell r="DT673">
            <v>814.41</v>
          </cell>
        </row>
        <row r="674">
          <cell r="W674">
            <v>729.97</v>
          </cell>
          <cell r="AF674">
            <v>39877</v>
          </cell>
          <cell r="AG674">
            <v>1499</v>
          </cell>
          <cell r="AH674">
            <v>651.75579192772841</v>
          </cell>
          <cell r="AM674">
            <v>144.12299999999999</v>
          </cell>
          <cell r="AO674">
            <v>105205.46631</v>
          </cell>
          <cell r="AQ674">
            <v>93933</v>
          </cell>
          <cell r="AU674">
            <v>0</v>
          </cell>
          <cell r="AW674">
            <v>0</v>
          </cell>
          <cell r="AY674">
            <v>46529.67</v>
          </cell>
          <cell r="AZ674">
            <v>322.84694323598592</v>
          </cell>
          <cell r="BA674">
            <v>0</v>
          </cell>
          <cell r="BB674">
            <v>0</v>
          </cell>
          <cell r="BC674">
            <v>0</v>
          </cell>
          <cell r="BD674">
            <v>0</v>
          </cell>
          <cell r="BG674">
            <v>0</v>
          </cell>
          <cell r="BH674">
            <v>0</v>
          </cell>
          <cell r="BI674">
            <v>21</v>
          </cell>
          <cell r="BJ674">
            <v>0.14570887367040652</v>
          </cell>
          <cell r="BK674">
            <v>0</v>
          </cell>
          <cell r="BL674">
            <v>0</v>
          </cell>
          <cell r="BM674">
            <v>22661</v>
          </cell>
          <cell r="BN674">
            <v>157.23375172595632</v>
          </cell>
          <cell r="BO674">
            <v>0</v>
          </cell>
          <cell r="BP674">
            <v>0</v>
          </cell>
          <cell r="BY674">
            <v>689.36</v>
          </cell>
          <cell r="CF674">
            <v>21.72</v>
          </cell>
          <cell r="CG674">
            <v>2142.25</v>
          </cell>
          <cell r="CJ674">
            <v>0</v>
          </cell>
          <cell r="CK674">
            <v>0</v>
          </cell>
          <cell r="CL674">
            <v>0</v>
          </cell>
          <cell r="CM674">
            <v>0</v>
          </cell>
          <cell r="CN674">
            <v>0</v>
          </cell>
          <cell r="CO674">
            <v>0</v>
          </cell>
          <cell r="CX674">
            <v>0</v>
          </cell>
          <cell r="CY674">
            <v>0</v>
          </cell>
          <cell r="DB674">
            <v>0</v>
          </cell>
          <cell r="DC674">
            <v>0</v>
          </cell>
          <cell r="DJ674" t="str">
            <v>НКРКП</v>
          </cell>
          <cell r="DL674">
            <v>40816</v>
          </cell>
          <cell r="DM674">
            <v>96</v>
          </cell>
          <cell r="DT674">
            <v>972.56</v>
          </cell>
        </row>
        <row r="675">
          <cell r="W675">
            <v>698.01</v>
          </cell>
          <cell r="AF675">
            <v>39877</v>
          </cell>
          <cell r="AG675">
            <v>1500</v>
          </cell>
          <cell r="AH675">
            <v>623.22495750863538</v>
          </cell>
          <cell r="AM675">
            <v>310.06299999999999</v>
          </cell>
          <cell r="AO675">
            <v>216427.07462999999</v>
          </cell>
          <cell r="AQ675">
            <v>193239</v>
          </cell>
          <cell r="AU675">
            <v>0</v>
          </cell>
          <cell r="AW675">
            <v>0</v>
          </cell>
          <cell r="AY675">
            <v>109254.75</v>
          </cell>
          <cell r="AZ675">
            <v>352.36306815066615</v>
          </cell>
          <cell r="BA675">
            <v>0</v>
          </cell>
          <cell r="BB675">
            <v>0</v>
          </cell>
          <cell r="BC675">
            <v>0</v>
          </cell>
          <cell r="BD675">
            <v>0</v>
          </cell>
          <cell r="BG675">
            <v>0</v>
          </cell>
          <cell r="BH675">
            <v>0</v>
          </cell>
          <cell r="BI675">
            <v>3506</v>
          </cell>
          <cell r="BJ675">
            <v>11.307379468043592</v>
          </cell>
          <cell r="BK675">
            <v>0</v>
          </cell>
          <cell r="BL675">
            <v>0</v>
          </cell>
          <cell r="BM675">
            <v>41521</v>
          </cell>
          <cell r="BN675">
            <v>133.91149540577237</v>
          </cell>
          <cell r="BO675">
            <v>0</v>
          </cell>
          <cell r="BP675">
            <v>0</v>
          </cell>
          <cell r="BY675">
            <v>631.58000000000004</v>
          </cell>
          <cell r="CF675">
            <v>51</v>
          </cell>
          <cell r="CG675">
            <v>2142.25</v>
          </cell>
          <cell r="CJ675">
            <v>0</v>
          </cell>
          <cell r="CK675">
            <v>0</v>
          </cell>
          <cell r="CL675">
            <v>0</v>
          </cell>
          <cell r="CM675">
            <v>0</v>
          </cell>
          <cell r="CN675">
            <v>0</v>
          </cell>
          <cell r="CO675">
            <v>0</v>
          </cell>
          <cell r="CX675">
            <v>0</v>
          </cell>
          <cell r="CY675">
            <v>0</v>
          </cell>
          <cell r="DB675">
            <v>0</v>
          </cell>
          <cell r="DC675">
            <v>0</v>
          </cell>
          <cell r="DJ675" t="str">
            <v>НКРКП</v>
          </cell>
          <cell r="DL675">
            <v>40816</v>
          </cell>
          <cell r="DM675">
            <v>96</v>
          </cell>
          <cell r="DT675">
            <v>964.28</v>
          </cell>
        </row>
        <row r="676">
          <cell r="W676">
            <v>573.69000000000005</v>
          </cell>
          <cell r="AF676">
            <v>39877</v>
          </cell>
          <cell r="AG676">
            <v>1496</v>
          </cell>
          <cell r="AH676">
            <v>512.22815533980588</v>
          </cell>
          <cell r="AM676">
            <v>412</v>
          </cell>
          <cell r="AO676">
            <v>236360.28000000003</v>
          </cell>
          <cell r="AQ676">
            <v>211038</v>
          </cell>
          <cell r="AU676">
            <v>0</v>
          </cell>
          <cell r="AW676">
            <v>0</v>
          </cell>
          <cell r="AY676">
            <v>134961.75</v>
          </cell>
          <cell r="AZ676">
            <v>327.57706310679612</v>
          </cell>
          <cell r="BA676">
            <v>0</v>
          </cell>
          <cell r="BB676">
            <v>0</v>
          </cell>
          <cell r="BC676">
            <v>0</v>
          </cell>
          <cell r="BD676">
            <v>0</v>
          </cell>
          <cell r="BG676">
            <v>0</v>
          </cell>
          <cell r="BH676">
            <v>0</v>
          </cell>
          <cell r="BI676">
            <v>5631</v>
          </cell>
          <cell r="BJ676">
            <v>13.66747572815534</v>
          </cell>
          <cell r="BK676">
            <v>0</v>
          </cell>
          <cell r="BL676">
            <v>0</v>
          </cell>
          <cell r="BM676">
            <v>37029</v>
          </cell>
          <cell r="BN676">
            <v>89.876213592233015</v>
          </cell>
          <cell r="BO676">
            <v>0</v>
          </cell>
          <cell r="BP676">
            <v>0</v>
          </cell>
          <cell r="BY676">
            <v>751</v>
          </cell>
          <cell r="CF676">
            <v>63</v>
          </cell>
          <cell r="CG676">
            <v>2142.25</v>
          </cell>
          <cell r="CJ676">
            <v>0</v>
          </cell>
          <cell r="CK676">
            <v>0</v>
          </cell>
          <cell r="CL676">
            <v>0</v>
          </cell>
          <cell r="CM676">
            <v>0</v>
          </cell>
          <cell r="CN676">
            <v>0</v>
          </cell>
          <cell r="CO676">
            <v>0</v>
          </cell>
          <cell r="CX676">
            <v>0</v>
          </cell>
          <cell r="CY676">
            <v>0</v>
          </cell>
          <cell r="DB676">
            <v>0</v>
          </cell>
          <cell r="DC676">
            <v>0</v>
          </cell>
          <cell r="DJ676" t="str">
            <v>НКРКП</v>
          </cell>
          <cell r="DL676">
            <v>40816</v>
          </cell>
          <cell r="DM676">
            <v>96</v>
          </cell>
          <cell r="DT676">
            <v>821.08</v>
          </cell>
        </row>
        <row r="677">
          <cell r="W677">
            <v>735.92</v>
          </cell>
          <cell r="AF677">
            <v>39877</v>
          </cell>
          <cell r="AG677">
            <v>1495</v>
          </cell>
          <cell r="AH677">
            <v>657.08117758507615</v>
          </cell>
          <cell r="AM677">
            <v>439.13600000000002</v>
          </cell>
          <cell r="AO677">
            <v>323168.96512000001</v>
          </cell>
          <cell r="AQ677">
            <v>288548</v>
          </cell>
          <cell r="AU677">
            <v>0</v>
          </cell>
          <cell r="AW677">
            <v>0</v>
          </cell>
          <cell r="AY677">
            <v>162811</v>
          </cell>
          <cell r="AZ677">
            <v>370.75302412009034</v>
          </cell>
          <cell r="BA677">
            <v>0</v>
          </cell>
          <cell r="BB677">
            <v>0</v>
          </cell>
          <cell r="BC677">
            <v>0</v>
          </cell>
          <cell r="BD677">
            <v>0</v>
          </cell>
          <cell r="BG677">
            <v>0</v>
          </cell>
          <cell r="BH677">
            <v>0</v>
          </cell>
          <cell r="BI677">
            <v>14649</v>
          </cell>
          <cell r="BJ677">
            <v>33.358686147343874</v>
          </cell>
          <cell r="BK677">
            <v>0</v>
          </cell>
          <cell r="BL677">
            <v>0</v>
          </cell>
          <cell r="BM677">
            <v>74027</v>
          </cell>
          <cell r="BN677">
            <v>168.57420024775922</v>
          </cell>
          <cell r="BO677">
            <v>0</v>
          </cell>
          <cell r="BP677">
            <v>0</v>
          </cell>
          <cell r="BY677">
            <v>750.69</v>
          </cell>
          <cell r="CF677">
            <v>76</v>
          </cell>
          <cell r="CG677">
            <v>2142.25</v>
          </cell>
          <cell r="CJ677">
            <v>0</v>
          </cell>
          <cell r="CK677">
            <v>0</v>
          </cell>
          <cell r="CL677">
            <v>0</v>
          </cell>
          <cell r="CM677">
            <v>0</v>
          </cell>
          <cell r="CN677">
            <v>0</v>
          </cell>
          <cell r="CO677">
            <v>0</v>
          </cell>
          <cell r="CX677">
            <v>0</v>
          </cell>
          <cell r="CY677">
            <v>0</v>
          </cell>
          <cell r="DB677">
            <v>0</v>
          </cell>
          <cell r="DC677">
            <v>0</v>
          </cell>
          <cell r="DJ677" t="str">
            <v>НКРКП</v>
          </cell>
          <cell r="DL677">
            <v>40816</v>
          </cell>
          <cell r="DM677">
            <v>96</v>
          </cell>
          <cell r="DT677">
            <v>999.9</v>
          </cell>
        </row>
        <row r="678">
          <cell r="W678">
            <v>524.70117609099998</v>
          </cell>
          <cell r="AF678">
            <v>39811</v>
          </cell>
          <cell r="AG678">
            <v>1268</v>
          </cell>
          <cell r="AH678">
            <v>437.25097470597711</v>
          </cell>
          <cell r="AM678">
            <v>31035</v>
          </cell>
          <cell r="AO678">
            <v>16284100.999984184</v>
          </cell>
          <cell r="AQ678">
            <v>13570084</v>
          </cell>
          <cell r="AU678">
            <v>0</v>
          </cell>
          <cell r="AW678">
            <v>0</v>
          </cell>
          <cell r="AY678">
            <v>8196947.9999940712</v>
          </cell>
          <cell r="AZ678">
            <v>264.11947800850879</v>
          </cell>
          <cell r="BA678">
            <v>0</v>
          </cell>
          <cell r="BB678">
            <v>0</v>
          </cell>
          <cell r="BC678">
            <v>0</v>
          </cell>
          <cell r="BD678">
            <v>0</v>
          </cell>
          <cell r="BG678">
            <v>0</v>
          </cell>
          <cell r="BH678">
            <v>0</v>
          </cell>
          <cell r="BI678">
            <v>790916</v>
          </cell>
          <cell r="BJ678">
            <v>25.484646367004995</v>
          </cell>
          <cell r="BK678">
            <v>0</v>
          </cell>
          <cell r="BL678">
            <v>0</v>
          </cell>
          <cell r="BM678">
            <v>3304537</v>
          </cell>
          <cell r="BN678">
            <v>106.47775092637345</v>
          </cell>
          <cell r="BO678">
            <v>0</v>
          </cell>
          <cell r="BP678">
            <v>0</v>
          </cell>
          <cell r="BY678">
            <v>1336.18</v>
          </cell>
          <cell r="CF678">
            <v>5346.1610706700003</v>
          </cell>
          <cell r="CG678">
            <v>1533.24</v>
          </cell>
          <cell r="CJ678">
            <v>0</v>
          </cell>
          <cell r="CK678">
            <v>0</v>
          </cell>
          <cell r="CL678">
            <v>0</v>
          </cell>
          <cell r="CM678">
            <v>0</v>
          </cell>
          <cell r="CN678">
            <v>0</v>
          </cell>
          <cell r="CO678">
            <v>0</v>
          </cell>
          <cell r="CX678">
            <v>0</v>
          </cell>
          <cell r="CY678">
            <v>0</v>
          </cell>
          <cell r="DB678">
            <v>0</v>
          </cell>
          <cell r="DC678">
            <v>0</v>
          </cell>
          <cell r="DJ678" t="str">
            <v>НКРКП</v>
          </cell>
          <cell r="DL678">
            <v>40816</v>
          </cell>
          <cell r="DM678">
            <v>100</v>
          </cell>
          <cell r="DT678">
            <v>906.84</v>
          </cell>
        </row>
        <row r="679">
          <cell r="W679">
            <v>701.57</v>
          </cell>
          <cell r="AF679">
            <v>39877</v>
          </cell>
          <cell r="AG679">
            <v>1492</v>
          </cell>
          <cell r="AH679">
            <v>626.40436964341222</v>
          </cell>
          <cell r="AM679">
            <v>180.15199999999999</v>
          </cell>
          <cell r="AO679">
            <v>126389.23864</v>
          </cell>
          <cell r="AQ679">
            <v>112848</v>
          </cell>
          <cell r="AU679">
            <v>0</v>
          </cell>
          <cell r="AW679">
            <v>0</v>
          </cell>
          <cell r="AY679">
            <v>64717.372500000005</v>
          </cell>
          <cell r="AZ679">
            <v>359.2376021359741</v>
          </cell>
          <cell r="BA679">
            <v>0</v>
          </cell>
          <cell r="BB679">
            <v>0</v>
          </cell>
          <cell r="BC679">
            <v>0</v>
          </cell>
          <cell r="BD679">
            <v>0</v>
          </cell>
          <cell r="BG679">
            <v>0</v>
          </cell>
          <cell r="BH679">
            <v>0</v>
          </cell>
          <cell r="BI679">
            <v>1675</v>
          </cell>
          <cell r="BJ679">
            <v>9.2977041609307705</v>
          </cell>
          <cell r="BK679">
            <v>0</v>
          </cell>
          <cell r="BL679">
            <v>0</v>
          </cell>
          <cell r="BM679">
            <v>19625</v>
          </cell>
          <cell r="BN679">
            <v>108.93578755717395</v>
          </cell>
          <cell r="BO679">
            <v>0</v>
          </cell>
          <cell r="BP679">
            <v>0</v>
          </cell>
          <cell r="BY679">
            <v>702.4</v>
          </cell>
          <cell r="CF679">
            <v>30.21</v>
          </cell>
          <cell r="CG679">
            <v>2142.25</v>
          </cell>
          <cell r="CJ679">
            <v>0</v>
          </cell>
          <cell r="CK679">
            <v>0</v>
          </cell>
          <cell r="CL679">
            <v>0</v>
          </cell>
          <cell r="CM679">
            <v>0</v>
          </cell>
          <cell r="CN679">
            <v>0</v>
          </cell>
          <cell r="CO679">
            <v>0</v>
          </cell>
          <cell r="CX679">
            <v>0</v>
          </cell>
          <cell r="CY679">
            <v>0</v>
          </cell>
          <cell r="DB679">
            <v>0</v>
          </cell>
          <cell r="DC679">
            <v>0</v>
          </cell>
          <cell r="DJ679" t="str">
            <v>НКРКП</v>
          </cell>
          <cell r="DL679">
            <v>40816</v>
          </cell>
          <cell r="DM679">
            <v>96</v>
          </cell>
          <cell r="DT679">
            <v>971.52</v>
          </cell>
        </row>
        <row r="680">
          <cell r="W680">
            <v>764.48</v>
          </cell>
          <cell r="AF680">
            <v>39877</v>
          </cell>
          <cell r="AG680">
            <v>1498</v>
          </cell>
          <cell r="AH680">
            <v>696.42531682482593</v>
          </cell>
          <cell r="AM680">
            <v>164.602</v>
          </cell>
          <cell r="AO680">
            <v>125834.93696000001</v>
          </cell>
          <cell r="AQ680">
            <v>114633</v>
          </cell>
          <cell r="AU680">
            <v>0</v>
          </cell>
          <cell r="AW680">
            <v>0</v>
          </cell>
          <cell r="AY680">
            <v>57204.75</v>
          </cell>
          <cell r="AZ680">
            <v>347.53374807110487</v>
          </cell>
          <cell r="BA680">
            <v>0</v>
          </cell>
          <cell r="BB680">
            <v>0</v>
          </cell>
          <cell r="BC680">
            <v>0</v>
          </cell>
          <cell r="BD680">
            <v>0</v>
          </cell>
          <cell r="BG680">
            <v>0</v>
          </cell>
          <cell r="BH680">
            <v>0</v>
          </cell>
          <cell r="BI680">
            <v>2256</v>
          </cell>
          <cell r="BJ680">
            <v>13.705787292985503</v>
          </cell>
          <cell r="BK680">
            <v>0</v>
          </cell>
          <cell r="BL680">
            <v>0</v>
          </cell>
          <cell r="BM680">
            <v>33705</v>
          </cell>
          <cell r="BN680">
            <v>204.76664925092041</v>
          </cell>
          <cell r="BO680">
            <v>0</v>
          </cell>
          <cell r="BP680">
            <v>0</v>
          </cell>
          <cell r="BY680">
            <v>638.58000000000004</v>
          </cell>
          <cell r="CF680">
            <v>26.7</v>
          </cell>
          <cell r="CG680">
            <v>2142.5</v>
          </cell>
          <cell r="CJ680">
            <v>0</v>
          </cell>
          <cell r="CK680">
            <v>0</v>
          </cell>
          <cell r="CL680">
            <v>0</v>
          </cell>
          <cell r="CM680">
            <v>0</v>
          </cell>
          <cell r="CN680">
            <v>0</v>
          </cell>
          <cell r="CO680">
            <v>0</v>
          </cell>
          <cell r="CX680">
            <v>0</v>
          </cell>
          <cell r="CY680">
            <v>0</v>
          </cell>
          <cell r="DB680">
            <v>0</v>
          </cell>
          <cell r="DC680">
            <v>0</v>
          </cell>
          <cell r="DJ680" t="str">
            <v>НКРКП</v>
          </cell>
          <cell r="DL680">
            <v>40816</v>
          </cell>
          <cell r="DM680">
            <v>96</v>
          </cell>
          <cell r="DT680">
            <v>999.9</v>
          </cell>
        </row>
        <row r="681">
          <cell r="W681">
            <v>695.44</v>
          </cell>
          <cell r="AF681">
            <v>39877</v>
          </cell>
          <cell r="AG681">
            <v>1493</v>
          </cell>
          <cell r="AH681">
            <v>620.93229166666663</v>
          </cell>
          <cell r="AM681">
            <v>192</v>
          </cell>
          <cell r="AO681">
            <v>133524.48000000001</v>
          </cell>
          <cell r="AQ681">
            <v>119219</v>
          </cell>
          <cell r="AU681">
            <v>0</v>
          </cell>
          <cell r="AW681">
            <v>0</v>
          </cell>
          <cell r="AY681">
            <v>64267.5</v>
          </cell>
          <cell r="AZ681">
            <v>334.7265625</v>
          </cell>
          <cell r="BA681">
            <v>0</v>
          </cell>
          <cell r="BB681">
            <v>0</v>
          </cell>
          <cell r="BC681">
            <v>0</v>
          </cell>
          <cell r="BD681">
            <v>0</v>
          </cell>
          <cell r="BG681">
            <v>0</v>
          </cell>
          <cell r="BH681">
            <v>0</v>
          </cell>
          <cell r="BI681">
            <v>128</v>
          </cell>
          <cell r="BJ681">
            <v>0.66666666666666663</v>
          </cell>
          <cell r="BK681">
            <v>0</v>
          </cell>
          <cell r="BL681">
            <v>0</v>
          </cell>
          <cell r="BM681">
            <v>25209</v>
          </cell>
          <cell r="BN681">
            <v>131.296875</v>
          </cell>
          <cell r="BO681">
            <v>0</v>
          </cell>
          <cell r="BP681">
            <v>0</v>
          </cell>
          <cell r="BY681">
            <v>766.92</v>
          </cell>
          <cell r="CF681">
            <v>30</v>
          </cell>
          <cell r="CG681">
            <v>2142.25</v>
          </cell>
          <cell r="CJ681">
            <v>0</v>
          </cell>
          <cell r="CK681">
            <v>0</v>
          </cell>
          <cell r="CL681">
            <v>0</v>
          </cell>
          <cell r="CM681">
            <v>0</v>
          </cell>
          <cell r="CN681">
            <v>0</v>
          </cell>
          <cell r="CO681">
            <v>0</v>
          </cell>
          <cell r="CX681">
            <v>0</v>
          </cell>
          <cell r="CY681">
            <v>0</v>
          </cell>
          <cell r="DB681">
            <v>0</v>
          </cell>
          <cell r="DC681">
            <v>0</v>
          </cell>
          <cell r="DJ681" t="str">
            <v>НКРКП</v>
          </cell>
          <cell r="DL681">
            <v>40816</v>
          </cell>
          <cell r="DM681">
            <v>96</v>
          </cell>
          <cell r="DT681">
            <v>946.71</v>
          </cell>
        </row>
        <row r="682">
          <cell r="W682">
            <v>523.23</v>
          </cell>
          <cell r="AF682">
            <v>39877</v>
          </cell>
          <cell r="AG682">
            <v>1494</v>
          </cell>
          <cell r="AH682">
            <v>467.17289719626166</v>
          </cell>
          <cell r="AM682">
            <v>428</v>
          </cell>
          <cell r="AO682">
            <v>223942.44</v>
          </cell>
          <cell r="AQ682">
            <v>199950</v>
          </cell>
          <cell r="AU682">
            <v>0</v>
          </cell>
          <cell r="AW682">
            <v>0</v>
          </cell>
          <cell r="AY682">
            <v>141388.5</v>
          </cell>
          <cell r="AZ682">
            <v>330.34696261682245</v>
          </cell>
          <cell r="BA682">
            <v>0</v>
          </cell>
          <cell r="BB682">
            <v>0</v>
          </cell>
          <cell r="BC682">
            <v>0</v>
          </cell>
          <cell r="BD682">
            <v>0</v>
          </cell>
          <cell r="BG682">
            <v>0</v>
          </cell>
          <cell r="BH682">
            <v>0</v>
          </cell>
          <cell r="BI682">
            <v>2473</v>
          </cell>
          <cell r="BJ682">
            <v>5.77803738317757</v>
          </cell>
          <cell r="BK682">
            <v>0</v>
          </cell>
          <cell r="BL682">
            <v>0</v>
          </cell>
          <cell r="BM682">
            <v>28206</v>
          </cell>
          <cell r="BN682">
            <v>65.901869158878512</v>
          </cell>
          <cell r="BO682">
            <v>0</v>
          </cell>
          <cell r="BP682">
            <v>0</v>
          </cell>
          <cell r="BY682">
            <v>858.08</v>
          </cell>
          <cell r="CF682">
            <v>66</v>
          </cell>
          <cell r="CG682">
            <v>2142.25</v>
          </cell>
          <cell r="CJ682">
            <v>0</v>
          </cell>
          <cell r="CK682">
            <v>0</v>
          </cell>
          <cell r="CL682">
            <v>0</v>
          </cell>
          <cell r="CM682">
            <v>0</v>
          </cell>
          <cell r="CN682">
            <v>0</v>
          </cell>
          <cell r="CO682">
            <v>0</v>
          </cell>
          <cell r="CX682">
            <v>0</v>
          </cell>
          <cell r="CY682">
            <v>0</v>
          </cell>
          <cell r="DB682">
            <v>0</v>
          </cell>
          <cell r="DC682">
            <v>0</v>
          </cell>
          <cell r="DJ682" t="str">
            <v>НКРКП</v>
          </cell>
          <cell r="DL682">
            <v>40816</v>
          </cell>
          <cell r="DM682">
            <v>96</v>
          </cell>
          <cell r="DT682">
            <v>770.18</v>
          </cell>
        </row>
        <row r="683">
          <cell r="W683">
            <v>398.17</v>
          </cell>
          <cell r="AF683">
            <v>39721</v>
          </cell>
          <cell r="AG683">
            <v>961</v>
          </cell>
          <cell r="AH683">
            <v>361.96670792079209</v>
          </cell>
          <cell r="AM683">
            <v>8080</v>
          </cell>
          <cell r="AO683">
            <v>3217213.6</v>
          </cell>
          <cell r="AQ683">
            <v>2924691</v>
          </cell>
          <cell r="AU683">
            <v>0</v>
          </cell>
          <cell r="AW683">
            <v>0</v>
          </cell>
          <cell r="AY683">
            <v>944788.68</v>
          </cell>
          <cell r="AZ683">
            <v>116.92929207920793</v>
          </cell>
          <cell r="BA683">
            <v>0</v>
          </cell>
          <cell r="BB683">
            <v>0</v>
          </cell>
          <cell r="BC683">
            <v>0</v>
          </cell>
          <cell r="BD683">
            <v>0</v>
          </cell>
          <cell r="BG683">
            <v>0</v>
          </cell>
          <cell r="BH683">
            <v>0</v>
          </cell>
          <cell r="BI683">
            <v>260117</v>
          </cell>
          <cell r="BJ683">
            <v>32.192698019801981</v>
          </cell>
          <cell r="BK683">
            <v>0</v>
          </cell>
          <cell r="BL683">
            <v>0</v>
          </cell>
          <cell r="BM683">
            <v>1219187</v>
          </cell>
          <cell r="BN683">
            <v>150.88948019801981</v>
          </cell>
          <cell r="BO683">
            <v>0</v>
          </cell>
          <cell r="BP683">
            <v>0</v>
          </cell>
          <cell r="BY683">
            <v>1243.3499999999999</v>
          </cell>
          <cell r="CF683">
            <v>1299</v>
          </cell>
          <cell r="CG683">
            <v>727.32</v>
          </cell>
          <cell r="CJ683">
            <v>0</v>
          </cell>
          <cell r="CK683">
            <v>0</v>
          </cell>
          <cell r="CL683">
            <v>0</v>
          </cell>
          <cell r="CM683">
            <v>0</v>
          </cell>
          <cell r="CN683">
            <v>0</v>
          </cell>
          <cell r="CO683">
            <v>0</v>
          </cell>
          <cell r="CX683">
            <v>0</v>
          </cell>
          <cell r="CY683">
            <v>0</v>
          </cell>
          <cell r="DB683">
            <v>0</v>
          </cell>
          <cell r="DC683">
            <v>0</v>
          </cell>
          <cell r="DJ683" t="str">
            <v>НКРЕ</v>
          </cell>
          <cell r="DL683">
            <v>40526</v>
          </cell>
          <cell r="DM683">
            <v>1752</v>
          </cell>
          <cell r="DO683" t="str">
            <v>Тариф на теплову енергію</v>
          </cell>
          <cell r="DT683">
            <v>437.99</v>
          </cell>
        </row>
        <row r="684">
          <cell r="W684">
            <v>660</v>
          </cell>
          <cell r="AF684">
            <v>39871</v>
          </cell>
          <cell r="AG684">
            <v>1428</v>
          </cell>
          <cell r="AH684">
            <v>600.00042964554245</v>
          </cell>
          <cell r="AM684">
            <v>4655</v>
          </cell>
          <cell r="AO684">
            <v>3072300</v>
          </cell>
          <cell r="AQ684">
            <v>2793002</v>
          </cell>
          <cell r="AU684">
            <v>0</v>
          </cell>
          <cell r="AW684">
            <v>0</v>
          </cell>
          <cell r="AY684">
            <v>1692377.5</v>
          </cell>
          <cell r="AZ684">
            <v>363.5612244897959</v>
          </cell>
          <cell r="BA684">
            <v>0</v>
          </cell>
          <cell r="BB684">
            <v>0</v>
          </cell>
          <cell r="BC684">
            <v>0</v>
          </cell>
          <cell r="BD684">
            <v>0</v>
          </cell>
          <cell r="BG684">
            <v>0</v>
          </cell>
          <cell r="BH684">
            <v>0</v>
          </cell>
          <cell r="BI684">
            <v>58993</v>
          </cell>
          <cell r="BJ684">
            <v>12.673039742212675</v>
          </cell>
          <cell r="BK684">
            <v>0</v>
          </cell>
          <cell r="BL684">
            <v>0</v>
          </cell>
          <cell r="BM684">
            <v>702404</v>
          </cell>
          <cell r="BN684">
            <v>150.89237379162191</v>
          </cell>
          <cell r="BO684">
            <v>0</v>
          </cell>
          <cell r="BP684">
            <v>0</v>
          </cell>
          <cell r="BY684">
            <v>1243.3499999999999</v>
          </cell>
          <cell r="CF684">
            <v>790</v>
          </cell>
          <cell r="CG684">
            <v>2142.25</v>
          </cell>
          <cell r="CJ684">
            <v>0</v>
          </cell>
          <cell r="CK684">
            <v>0</v>
          </cell>
          <cell r="CL684">
            <v>0</v>
          </cell>
          <cell r="CM684">
            <v>0</v>
          </cell>
          <cell r="CN684">
            <v>0</v>
          </cell>
          <cell r="CO684">
            <v>0</v>
          </cell>
          <cell r="CX684">
            <v>0</v>
          </cell>
          <cell r="CY684">
            <v>0</v>
          </cell>
          <cell r="DB684">
            <v>0</v>
          </cell>
          <cell r="DC684">
            <v>0</v>
          </cell>
          <cell r="DJ684" t="str">
            <v>НКРКП</v>
          </cell>
          <cell r="DL684">
            <v>40816</v>
          </cell>
          <cell r="DM684">
            <v>96</v>
          </cell>
          <cell r="DT684">
            <v>933.16</v>
          </cell>
        </row>
        <row r="685">
          <cell r="W685">
            <v>1168.8800000000001</v>
          </cell>
          <cell r="AF685">
            <v>39871</v>
          </cell>
          <cell r="AG685">
            <v>1429</v>
          </cell>
          <cell r="AH685">
            <v>601.89097744360902</v>
          </cell>
          <cell r="AM685">
            <v>266</v>
          </cell>
          <cell r="AO685">
            <v>310922.08</v>
          </cell>
          <cell r="AQ685">
            <v>160103</v>
          </cell>
          <cell r="AU685">
            <v>0</v>
          </cell>
          <cell r="AW685">
            <v>0</v>
          </cell>
          <cell r="AY685">
            <v>92116.75</v>
          </cell>
          <cell r="AZ685">
            <v>346.30357142857144</v>
          </cell>
          <cell r="BA685">
            <v>0</v>
          </cell>
          <cell r="BB685">
            <v>0</v>
          </cell>
          <cell r="BC685">
            <v>0</v>
          </cell>
          <cell r="BD685">
            <v>0</v>
          </cell>
          <cell r="BG685">
            <v>0</v>
          </cell>
          <cell r="BH685">
            <v>0</v>
          </cell>
          <cell r="BI685">
            <v>9309</v>
          </cell>
          <cell r="BJ685">
            <v>34.996240601503757</v>
          </cell>
          <cell r="BK685">
            <v>0</v>
          </cell>
          <cell r="BL685">
            <v>0</v>
          </cell>
          <cell r="BM685">
            <v>40137</v>
          </cell>
          <cell r="BN685">
            <v>150.89097744360902</v>
          </cell>
          <cell r="BO685">
            <v>0</v>
          </cell>
          <cell r="BP685">
            <v>0</v>
          </cell>
          <cell r="BY685">
            <v>1243.3499999999999</v>
          </cell>
          <cell r="CF685">
            <v>43</v>
          </cell>
          <cell r="CG685">
            <v>2142.25</v>
          </cell>
          <cell r="CJ685">
            <v>0</v>
          </cell>
          <cell r="CK685">
            <v>0</v>
          </cell>
          <cell r="CL685">
            <v>0</v>
          </cell>
          <cell r="CM685">
            <v>0</v>
          </cell>
          <cell r="CN685">
            <v>0</v>
          </cell>
          <cell r="CO685">
            <v>0</v>
          </cell>
          <cell r="CX685">
            <v>0</v>
          </cell>
          <cell r="CY685">
            <v>0</v>
          </cell>
          <cell r="DB685">
            <v>0</v>
          </cell>
          <cell r="DC685">
            <v>0</v>
          </cell>
          <cell r="DJ685" t="str">
            <v>НКРКП</v>
          </cell>
          <cell r="DL685">
            <v>40816</v>
          </cell>
          <cell r="DM685">
            <v>96</v>
          </cell>
          <cell r="DT685">
            <v>1168.8800000000001</v>
          </cell>
        </row>
        <row r="686">
          <cell r="W686">
            <v>604.39</v>
          </cell>
          <cell r="AF686">
            <v>39895</v>
          </cell>
          <cell r="AG686">
            <v>1577</v>
          </cell>
          <cell r="AH686">
            <v>538.88146399055495</v>
          </cell>
          <cell r="AM686">
            <v>4235</v>
          </cell>
          <cell r="AO686">
            <v>2559591.65</v>
          </cell>
          <cell r="AQ686">
            <v>2282163</v>
          </cell>
          <cell r="AU686">
            <v>0</v>
          </cell>
          <cell r="AW686">
            <v>0</v>
          </cell>
          <cell r="AY686">
            <v>1649532.5</v>
          </cell>
          <cell r="AZ686">
            <v>389.5</v>
          </cell>
          <cell r="BA686">
            <v>0</v>
          </cell>
          <cell r="BB686">
            <v>0</v>
          </cell>
          <cell r="BC686">
            <v>0</v>
          </cell>
          <cell r="BD686">
            <v>0</v>
          </cell>
          <cell r="BG686">
            <v>0</v>
          </cell>
          <cell r="BH686">
            <v>0</v>
          </cell>
          <cell r="BI686">
            <v>49184</v>
          </cell>
          <cell r="BJ686">
            <v>11.613695395513577</v>
          </cell>
          <cell r="BK686">
            <v>0</v>
          </cell>
          <cell r="BL686">
            <v>0</v>
          </cell>
          <cell r="BM686">
            <v>319292</v>
          </cell>
          <cell r="BN686">
            <v>75.393624557260921</v>
          </cell>
          <cell r="BO686">
            <v>0</v>
          </cell>
          <cell r="BP686">
            <v>0</v>
          </cell>
          <cell r="BY686">
            <v>1142.78</v>
          </cell>
          <cell r="CF686">
            <v>770</v>
          </cell>
          <cell r="CG686">
            <v>2142.25</v>
          </cell>
          <cell r="CJ686">
            <v>0</v>
          </cell>
          <cell r="CK686">
            <v>0</v>
          </cell>
          <cell r="CL686">
            <v>0</v>
          </cell>
          <cell r="CM686">
            <v>0</v>
          </cell>
          <cell r="CN686">
            <v>0</v>
          </cell>
          <cell r="CO686">
            <v>0</v>
          </cell>
          <cell r="CX686">
            <v>0</v>
          </cell>
          <cell r="CY686">
            <v>0</v>
          </cell>
          <cell r="DB686">
            <v>0</v>
          </cell>
          <cell r="DC686">
            <v>0</v>
          </cell>
          <cell r="DJ686" t="str">
            <v>НКРКП</v>
          </cell>
          <cell r="DL686">
            <v>40816</v>
          </cell>
          <cell r="DM686">
            <v>96</v>
          </cell>
          <cell r="DT686">
            <v>897.17</v>
          </cell>
        </row>
        <row r="687">
          <cell r="W687">
            <v>684.25</v>
          </cell>
          <cell r="AF687">
            <v>39871</v>
          </cell>
          <cell r="AG687">
            <v>1433</v>
          </cell>
          <cell r="AH687">
            <v>684.25250836120404</v>
          </cell>
          <cell r="AM687">
            <v>598</v>
          </cell>
          <cell r="AO687">
            <v>409181.5</v>
          </cell>
          <cell r="AQ687">
            <v>409183</v>
          </cell>
          <cell r="AU687">
            <v>0</v>
          </cell>
          <cell r="AW687">
            <v>0</v>
          </cell>
          <cell r="AY687">
            <v>218509.5</v>
          </cell>
          <cell r="AZ687">
            <v>365.40050167224081</v>
          </cell>
          <cell r="BA687">
            <v>0</v>
          </cell>
          <cell r="BB687">
            <v>0</v>
          </cell>
          <cell r="BC687">
            <v>0</v>
          </cell>
          <cell r="BD687">
            <v>0</v>
          </cell>
          <cell r="BG687">
            <v>0</v>
          </cell>
          <cell r="BH687">
            <v>0</v>
          </cell>
          <cell r="BI687">
            <v>34423</v>
          </cell>
          <cell r="BJ687">
            <v>57.563545150501675</v>
          </cell>
          <cell r="BK687">
            <v>0</v>
          </cell>
          <cell r="BL687">
            <v>0</v>
          </cell>
          <cell r="BM687">
            <v>100160</v>
          </cell>
          <cell r="BN687">
            <v>167.49163879598663</v>
          </cell>
          <cell r="BO687">
            <v>0</v>
          </cell>
          <cell r="BP687">
            <v>0</v>
          </cell>
          <cell r="BY687">
            <v>1218.8499999999999</v>
          </cell>
          <cell r="CF687">
            <v>102</v>
          </cell>
          <cell r="CG687">
            <v>2142.25</v>
          </cell>
          <cell r="CJ687">
            <v>0</v>
          </cell>
          <cell r="CK687">
            <v>0</v>
          </cell>
          <cell r="CL687">
            <v>0</v>
          </cell>
          <cell r="CM687">
            <v>0</v>
          </cell>
          <cell r="CN687">
            <v>0</v>
          </cell>
          <cell r="CO687">
            <v>0</v>
          </cell>
          <cell r="CX687">
            <v>0</v>
          </cell>
          <cell r="CY687">
            <v>0</v>
          </cell>
          <cell r="DB687">
            <v>0</v>
          </cell>
          <cell r="DC687">
            <v>0</v>
          </cell>
          <cell r="DJ687" t="str">
            <v>НКРКП</v>
          </cell>
          <cell r="DL687">
            <v>40816</v>
          </cell>
          <cell r="DM687">
            <v>96</v>
          </cell>
          <cell r="DT687">
            <v>958.32</v>
          </cell>
        </row>
        <row r="688">
          <cell r="W688">
            <v>943.08</v>
          </cell>
          <cell r="AF688">
            <v>39871</v>
          </cell>
          <cell r="AG688">
            <v>1431</v>
          </cell>
          <cell r="AH688">
            <v>857.61111111111109</v>
          </cell>
          <cell r="AM688">
            <v>234</v>
          </cell>
          <cell r="AO688">
            <v>220680.72</v>
          </cell>
          <cell r="AQ688">
            <v>200681</v>
          </cell>
          <cell r="AU688">
            <v>0</v>
          </cell>
          <cell r="AW688">
            <v>0</v>
          </cell>
          <cell r="AY688">
            <v>94259</v>
          </cell>
          <cell r="AZ688">
            <v>402.81623931623932</v>
          </cell>
          <cell r="BA688">
            <v>0</v>
          </cell>
          <cell r="BB688">
            <v>0</v>
          </cell>
          <cell r="BC688">
            <v>0</v>
          </cell>
          <cell r="BD688">
            <v>0</v>
          </cell>
          <cell r="BG688">
            <v>0</v>
          </cell>
          <cell r="BH688">
            <v>0</v>
          </cell>
          <cell r="BI688">
            <v>13982</v>
          </cell>
          <cell r="BJ688">
            <v>59.752136752136749</v>
          </cell>
          <cell r="BK688">
            <v>0</v>
          </cell>
          <cell r="BL688">
            <v>0</v>
          </cell>
          <cell r="BM688">
            <v>61747</v>
          </cell>
          <cell r="BN688">
            <v>263.87606837606836</v>
          </cell>
          <cell r="BO688">
            <v>0</v>
          </cell>
          <cell r="BP688">
            <v>0</v>
          </cell>
          <cell r="BY688">
            <v>751.4</v>
          </cell>
          <cell r="CF688">
            <v>44</v>
          </cell>
          <cell r="CG688">
            <v>2142.25</v>
          </cell>
          <cell r="CJ688">
            <v>0</v>
          </cell>
          <cell r="CK688">
            <v>0</v>
          </cell>
          <cell r="CL688">
            <v>0</v>
          </cell>
          <cell r="CM688">
            <v>0</v>
          </cell>
          <cell r="CN688">
            <v>0</v>
          </cell>
          <cell r="CO688">
            <v>0</v>
          </cell>
          <cell r="CX688">
            <v>0</v>
          </cell>
          <cell r="CY688">
            <v>0</v>
          </cell>
          <cell r="DB688">
            <v>0</v>
          </cell>
          <cell r="DC688">
            <v>0</v>
          </cell>
          <cell r="DJ688" t="str">
            <v>НКРКП</v>
          </cell>
          <cell r="DL688">
            <v>40816</v>
          </cell>
          <cell r="DM688">
            <v>96</v>
          </cell>
          <cell r="DT688">
            <v>999.9</v>
          </cell>
        </row>
        <row r="689">
          <cell r="W689">
            <v>794.26</v>
          </cell>
          <cell r="AF689">
            <v>39871</v>
          </cell>
          <cell r="AG689">
            <v>1435</v>
          </cell>
          <cell r="AH689">
            <v>697.4741784037559</v>
          </cell>
          <cell r="AM689">
            <v>852</v>
          </cell>
          <cell r="AO689">
            <v>676709.52</v>
          </cell>
          <cell r="AQ689">
            <v>594248</v>
          </cell>
          <cell r="AU689">
            <v>0</v>
          </cell>
          <cell r="AW689">
            <v>0</v>
          </cell>
          <cell r="AY689">
            <v>310626.25</v>
          </cell>
          <cell r="AZ689">
            <v>364.58480046948358</v>
          </cell>
          <cell r="BA689">
            <v>0</v>
          </cell>
          <cell r="BB689">
            <v>0</v>
          </cell>
          <cell r="BC689">
            <v>0</v>
          </cell>
          <cell r="BD689">
            <v>0</v>
          </cell>
          <cell r="BG689">
            <v>0</v>
          </cell>
          <cell r="BH689">
            <v>0</v>
          </cell>
          <cell r="BI689">
            <v>50053</v>
          </cell>
          <cell r="BJ689">
            <v>58.747652582159624</v>
          </cell>
          <cell r="BK689">
            <v>0</v>
          </cell>
          <cell r="BL689">
            <v>0</v>
          </cell>
          <cell r="BM689">
            <v>129139</v>
          </cell>
          <cell r="BN689">
            <v>151.57159624413146</v>
          </cell>
          <cell r="BO689">
            <v>0</v>
          </cell>
          <cell r="BP689">
            <v>0</v>
          </cell>
          <cell r="BY689">
            <v>1232.72</v>
          </cell>
          <cell r="CF689">
            <v>145</v>
          </cell>
          <cell r="CG689">
            <v>2142.25</v>
          </cell>
          <cell r="CJ689">
            <v>0</v>
          </cell>
          <cell r="CK689">
            <v>0</v>
          </cell>
          <cell r="CL689">
            <v>0</v>
          </cell>
          <cell r="CM689">
            <v>0</v>
          </cell>
          <cell r="CN689">
            <v>0</v>
          </cell>
          <cell r="CO689">
            <v>0</v>
          </cell>
          <cell r="CX689">
            <v>0</v>
          </cell>
          <cell r="CY689">
            <v>0</v>
          </cell>
          <cell r="DB689">
            <v>0</v>
          </cell>
          <cell r="DC689">
            <v>0</v>
          </cell>
          <cell r="DJ689" t="str">
            <v>НКРКП</v>
          </cell>
          <cell r="DL689">
            <v>40816</v>
          </cell>
          <cell r="DM689">
            <v>96</v>
          </cell>
          <cell r="DT689">
            <v>999.9</v>
          </cell>
        </row>
        <row r="690">
          <cell r="W690">
            <v>1310.18</v>
          </cell>
          <cell r="AF690">
            <v>39871</v>
          </cell>
          <cell r="AG690">
            <v>1430</v>
          </cell>
          <cell r="AH690">
            <v>1162.0320156308894</v>
          </cell>
          <cell r="AM690">
            <v>129.999</v>
          </cell>
          <cell r="AO690">
            <v>170322.08981999999</v>
          </cell>
          <cell r="AQ690">
            <v>151063</v>
          </cell>
          <cell r="AU690">
            <v>0</v>
          </cell>
          <cell r="AW690">
            <v>0</v>
          </cell>
          <cell r="AY690">
            <v>47129.5</v>
          </cell>
          <cell r="AZ690">
            <v>362.53740413387794</v>
          </cell>
          <cell r="BA690">
            <v>0</v>
          </cell>
          <cell r="BB690">
            <v>0</v>
          </cell>
          <cell r="BC690">
            <v>0</v>
          </cell>
          <cell r="BD690">
            <v>0</v>
          </cell>
          <cell r="BG690">
            <v>0</v>
          </cell>
          <cell r="BH690">
            <v>0</v>
          </cell>
          <cell r="BI690">
            <v>11794</v>
          </cell>
          <cell r="BJ690">
            <v>90.723774798267684</v>
          </cell>
          <cell r="BK690">
            <v>0</v>
          </cell>
          <cell r="BL690">
            <v>0</v>
          </cell>
          <cell r="BM690">
            <v>50287</v>
          </cell>
          <cell r="BN690">
            <v>386.82605250809621</v>
          </cell>
          <cell r="BO690">
            <v>0</v>
          </cell>
          <cell r="BP690">
            <v>0</v>
          </cell>
          <cell r="BY690">
            <v>1019.99</v>
          </cell>
          <cell r="CF690">
            <v>22</v>
          </cell>
          <cell r="CG690">
            <v>2142.25</v>
          </cell>
          <cell r="CJ690">
            <v>0</v>
          </cell>
          <cell r="CK690">
            <v>0</v>
          </cell>
          <cell r="CL690">
            <v>0</v>
          </cell>
          <cell r="CM690">
            <v>0</v>
          </cell>
          <cell r="CN690">
            <v>0</v>
          </cell>
          <cell r="CO690">
            <v>0</v>
          </cell>
          <cell r="CX690">
            <v>0</v>
          </cell>
          <cell r="CY690">
            <v>0</v>
          </cell>
          <cell r="DB690">
            <v>0</v>
          </cell>
          <cell r="DC690">
            <v>0</v>
          </cell>
          <cell r="DJ690" t="str">
            <v>НКРКП</v>
          </cell>
          <cell r="DL690">
            <v>40816</v>
          </cell>
          <cell r="DM690">
            <v>96</v>
          </cell>
          <cell r="DT690">
            <v>1336.34</v>
          </cell>
        </row>
        <row r="691">
          <cell r="W691">
            <v>287.98</v>
          </cell>
          <cell r="AF691">
            <v>39769</v>
          </cell>
          <cell r="AG691">
            <v>1071</v>
          </cell>
          <cell r="AH691">
            <v>261.80306778304822</v>
          </cell>
          <cell r="AM691">
            <v>3824.26</v>
          </cell>
          <cell r="AO691">
            <v>1101310.3948000001</v>
          </cell>
          <cell r="AQ691">
            <v>1001203</v>
          </cell>
          <cell r="AU691">
            <v>0</v>
          </cell>
          <cell r="AW691">
            <v>0</v>
          </cell>
          <cell r="AY691">
            <v>427664.16000000003</v>
          </cell>
          <cell r="AZ691">
            <v>111.82925847091987</v>
          </cell>
          <cell r="BA691">
            <v>0</v>
          </cell>
          <cell r="BB691">
            <v>0</v>
          </cell>
          <cell r="BC691">
            <v>0</v>
          </cell>
          <cell r="BD691">
            <v>0</v>
          </cell>
          <cell r="BG691">
            <v>0</v>
          </cell>
          <cell r="BH691">
            <v>0</v>
          </cell>
          <cell r="BI691">
            <v>65318</v>
          </cell>
          <cell r="BJ691">
            <v>17.079905654950238</v>
          </cell>
          <cell r="BK691">
            <v>0</v>
          </cell>
          <cell r="BL691">
            <v>0</v>
          </cell>
          <cell r="BM691">
            <v>364629</v>
          </cell>
          <cell r="BN691">
            <v>95.346289216737347</v>
          </cell>
          <cell r="BO691">
            <v>0</v>
          </cell>
          <cell r="BP691">
            <v>0</v>
          </cell>
          <cell r="BY691">
            <v>1478.46</v>
          </cell>
          <cell r="CF691">
            <v>588</v>
          </cell>
          <cell r="CG691">
            <v>727.32</v>
          </cell>
          <cell r="CJ691">
            <v>0</v>
          </cell>
          <cell r="CK691">
            <v>0</v>
          </cell>
          <cell r="CL691">
            <v>0</v>
          </cell>
          <cell r="CM691">
            <v>0</v>
          </cell>
          <cell r="CN691">
            <v>0</v>
          </cell>
          <cell r="CO691">
            <v>0</v>
          </cell>
          <cell r="CX691">
            <v>0</v>
          </cell>
          <cell r="CY691">
            <v>0</v>
          </cell>
          <cell r="DB691">
            <v>0</v>
          </cell>
          <cell r="DC691">
            <v>0</v>
          </cell>
          <cell r="DJ691" t="str">
            <v>НКРЕ</v>
          </cell>
          <cell r="DL691">
            <v>40526</v>
          </cell>
          <cell r="DM691">
            <v>1752</v>
          </cell>
          <cell r="DO691" t="str">
            <v>Тариф на теплову енергію</v>
          </cell>
          <cell r="DT691">
            <v>316.77999999999997</v>
          </cell>
        </row>
        <row r="692">
          <cell r="W692">
            <v>604.19000000000005</v>
          </cell>
          <cell r="AF692">
            <v>39875</v>
          </cell>
          <cell r="AG692">
            <v>1466</v>
          </cell>
          <cell r="AH692">
            <v>517.33813892529486</v>
          </cell>
          <cell r="AM692">
            <v>763</v>
          </cell>
          <cell r="AO692">
            <v>460996.97000000003</v>
          </cell>
          <cell r="AQ692">
            <v>394729</v>
          </cell>
          <cell r="AU692">
            <v>0</v>
          </cell>
          <cell r="AW692">
            <v>0</v>
          </cell>
          <cell r="AY692">
            <v>278492.5</v>
          </cell>
          <cell r="AZ692">
            <v>364.9967234600262</v>
          </cell>
          <cell r="BA692">
            <v>0</v>
          </cell>
          <cell r="BB692">
            <v>0</v>
          </cell>
          <cell r="BC692">
            <v>0</v>
          </cell>
          <cell r="BD692">
            <v>0</v>
          </cell>
          <cell r="BG692">
            <v>0</v>
          </cell>
          <cell r="BH692">
            <v>0</v>
          </cell>
          <cell r="BI692">
            <v>14193</v>
          </cell>
          <cell r="BJ692">
            <v>18.601572739187418</v>
          </cell>
          <cell r="BK692">
            <v>0</v>
          </cell>
          <cell r="BL692">
            <v>0</v>
          </cell>
          <cell r="BM692">
            <v>72749</v>
          </cell>
          <cell r="BN692">
            <v>95.346002621231975</v>
          </cell>
          <cell r="BO692">
            <v>0</v>
          </cell>
          <cell r="BP692">
            <v>0</v>
          </cell>
          <cell r="BY692">
            <v>1478.46</v>
          </cell>
          <cell r="CF692">
            <v>130</v>
          </cell>
          <cell r="CG692">
            <v>2142.25</v>
          </cell>
          <cell r="CJ692">
            <v>0</v>
          </cell>
          <cell r="CK692">
            <v>0</v>
          </cell>
          <cell r="CL692">
            <v>0</v>
          </cell>
          <cell r="CM692">
            <v>0</v>
          </cell>
          <cell r="CN692">
            <v>0</v>
          </cell>
          <cell r="CO692">
            <v>0</v>
          </cell>
          <cell r="CX692">
            <v>0</v>
          </cell>
          <cell r="CY692">
            <v>0</v>
          </cell>
          <cell r="DB692">
            <v>0</v>
          </cell>
          <cell r="DC692">
            <v>0</v>
          </cell>
          <cell r="DJ692" t="str">
            <v>НКРКП</v>
          </cell>
          <cell r="DL692">
            <v>40816</v>
          </cell>
          <cell r="DM692">
            <v>96</v>
          </cell>
          <cell r="DT692">
            <v>879.09</v>
          </cell>
        </row>
        <row r="693">
          <cell r="W693">
            <v>286.38</v>
          </cell>
          <cell r="AF693">
            <v>39764</v>
          </cell>
          <cell r="AG693">
            <v>1077</v>
          </cell>
          <cell r="AH693">
            <v>260.34977549479578</v>
          </cell>
          <cell r="AM693">
            <v>5258.23</v>
          </cell>
          <cell r="AO693">
            <v>1505851.9073999999</v>
          </cell>
          <cell r="AQ693">
            <v>1368979</v>
          </cell>
          <cell r="AU693">
            <v>0</v>
          </cell>
          <cell r="AW693">
            <v>0</v>
          </cell>
          <cell r="AY693">
            <v>636405</v>
          </cell>
          <cell r="AZ693">
            <v>121.03027064240248</v>
          </cell>
          <cell r="BA693">
            <v>0</v>
          </cell>
          <cell r="BB693">
            <v>0</v>
          </cell>
          <cell r="BC693">
            <v>0</v>
          </cell>
          <cell r="BD693">
            <v>0</v>
          </cell>
          <cell r="BG693">
            <v>0</v>
          </cell>
          <cell r="BH693">
            <v>0</v>
          </cell>
          <cell r="BI693">
            <v>100503</v>
          </cell>
          <cell r="BJ693">
            <v>19.113465938157898</v>
          </cell>
          <cell r="BK693">
            <v>0</v>
          </cell>
          <cell r="BL693">
            <v>0</v>
          </cell>
          <cell r="BM693">
            <v>428783</v>
          </cell>
          <cell r="BN693">
            <v>81.54512069650815</v>
          </cell>
          <cell r="BO693">
            <v>0</v>
          </cell>
          <cell r="BP693">
            <v>0</v>
          </cell>
          <cell r="BY693">
            <v>1789.9</v>
          </cell>
          <cell r="CF693">
            <v>875</v>
          </cell>
          <cell r="CG693">
            <v>727.32</v>
          </cell>
          <cell r="CJ693">
            <v>0</v>
          </cell>
          <cell r="CK693">
            <v>0</v>
          </cell>
          <cell r="CL693">
            <v>0</v>
          </cell>
          <cell r="CM693">
            <v>0</v>
          </cell>
          <cell r="CN693">
            <v>0</v>
          </cell>
          <cell r="CO693">
            <v>0</v>
          </cell>
          <cell r="CX693">
            <v>0</v>
          </cell>
          <cell r="CY693">
            <v>0</v>
          </cell>
          <cell r="DB693">
            <v>0</v>
          </cell>
          <cell r="DC693">
            <v>0</v>
          </cell>
          <cell r="DJ693" t="str">
            <v>НКРЕ</v>
          </cell>
          <cell r="DL693">
            <v>40526</v>
          </cell>
          <cell r="DM693">
            <v>1752</v>
          </cell>
          <cell r="DO693" t="str">
            <v>на теплову енергію</v>
          </cell>
          <cell r="DT693">
            <v>315.02</v>
          </cell>
        </row>
        <row r="694">
          <cell r="W694">
            <v>518.25</v>
          </cell>
          <cell r="AF694">
            <v>39863</v>
          </cell>
          <cell r="AG694">
            <v>1391</v>
          </cell>
          <cell r="AH694">
            <v>469.42194497760715</v>
          </cell>
          <cell r="AM694">
            <v>3126</v>
          </cell>
          <cell r="AO694">
            <v>1620049.5</v>
          </cell>
          <cell r="AQ694">
            <v>1467413</v>
          </cell>
          <cell r="AU694">
            <v>0</v>
          </cell>
          <cell r="AW694">
            <v>0</v>
          </cell>
          <cell r="AY694">
            <v>1036849</v>
          </cell>
          <cell r="AZ694">
            <v>331.68554062699934</v>
          </cell>
          <cell r="BA694">
            <v>0</v>
          </cell>
          <cell r="BB694">
            <v>0</v>
          </cell>
          <cell r="BC694">
            <v>0</v>
          </cell>
          <cell r="BD694">
            <v>0</v>
          </cell>
          <cell r="BG694">
            <v>0</v>
          </cell>
          <cell r="BH694">
            <v>0</v>
          </cell>
          <cell r="BI694">
            <v>54239</v>
          </cell>
          <cell r="BJ694">
            <v>17.350927703134996</v>
          </cell>
          <cell r="BK694">
            <v>0</v>
          </cell>
          <cell r="BL694">
            <v>0</v>
          </cell>
          <cell r="BM694">
            <v>254910</v>
          </cell>
          <cell r="BN694">
            <v>81.545105566218808</v>
          </cell>
          <cell r="BO694">
            <v>0</v>
          </cell>
          <cell r="BP694">
            <v>0</v>
          </cell>
          <cell r="BY694">
            <v>1789.9</v>
          </cell>
          <cell r="CF694">
            <v>484</v>
          </cell>
          <cell r="CG694">
            <v>2142.25</v>
          </cell>
          <cell r="CJ694">
            <v>0</v>
          </cell>
          <cell r="CK694">
            <v>0</v>
          </cell>
          <cell r="CL694">
            <v>0</v>
          </cell>
          <cell r="CM694">
            <v>0</v>
          </cell>
          <cell r="CN694">
            <v>0</v>
          </cell>
          <cell r="CO694">
            <v>0</v>
          </cell>
          <cell r="CX694">
            <v>0</v>
          </cell>
          <cell r="CY694">
            <v>0</v>
          </cell>
          <cell r="DB694">
            <v>0</v>
          </cell>
          <cell r="DC694">
            <v>0</v>
          </cell>
          <cell r="DJ694" t="str">
            <v>НКРКП</v>
          </cell>
          <cell r="DL694">
            <v>40816</v>
          </cell>
          <cell r="DM694">
            <v>96</v>
          </cell>
          <cell r="DT694">
            <v>767.62</v>
          </cell>
        </row>
        <row r="695">
          <cell r="W695">
            <v>557.79</v>
          </cell>
          <cell r="AF695">
            <v>39863</v>
          </cell>
          <cell r="AG695">
            <v>1392</v>
          </cell>
          <cell r="AH695">
            <v>497.57732201791606</v>
          </cell>
          <cell r="AM695">
            <v>4242</v>
          </cell>
          <cell r="AO695">
            <v>2366145.1799999997</v>
          </cell>
          <cell r="AQ695">
            <v>2110723</v>
          </cell>
          <cell r="AU695">
            <v>0</v>
          </cell>
          <cell r="AW695">
            <v>0</v>
          </cell>
          <cell r="AY695">
            <v>1495290.5</v>
          </cell>
          <cell r="AZ695">
            <v>352.49658180103722</v>
          </cell>
          <cell r="BA695">
            <v>0</v>
          </cell>
          <cell r="BB695">
            <v>0</v>
          </cell>
          <cell r="BC695">
            <v>0</v>
          </cell>
          <cell r="BD695">
            <v>0</v>
          </cell>
          <cell r="BG695">
            <v>0</v>
          </cell>
          <cell r="BH695">
            <v>0</v>
          </cell>
          <cell r="BI695">
            <v>104640</v>
          </cell>
          <cell r="BJ695">
            <v>24.667609618104667</v>
          </cell>
          <cell r="BK695">
            <v>0</v>
          </cell>
          <cell r="BL695">
            <v>0</v>
          </cell>
          <cell r="BM695">
            <v>345914</v>
          </cell>
          <cell r="BN695">
            <v>81.545025931164545</v>
          </cell>
          <cell r="BO695">
            <v>0</v>
          </cell>
          <cell r="BP695">
            <v>0</v>
          </cell>
          <cell r="BY695">
            <v>1789.9</v>
          </cell>
          <cell r="CF695">
            <v>698</v>
          </cell>
          <cell r="CG695">
            <v>2142.25</v>
          </cell>
          <cell r="CJ695">
            <v>0</v>
          </cell>
          <cell r="CK695">
            <v>0</v>
          </cell>
          <cell r="CL695">
            <v>0</v>
          </cell>
          <cell r="CM695">
            <v>0</v>
          </cell>
          <cell r="CN695">
            <v>0</v>
          </cell>
          <cell r="CO695">
            <v>0</v>
          </cell>
          <cell r="CX695">
            <v>0</v>
          </cell>
          <cell r="CY695">
            <v>0</v>
          </cell>
          <cell r="DB695">
            <v>0</v>
          </cell>
          <cell r="DC695">
            <v>0</v>
          </cell>
          <cell r="DJ695" t="str">
            <v>НКРКП</v>
          </cell>
          <cell r="DL695">
            <v>40816</v>
          </cell>
          <cell r="DM695">
            <v>96</v>
          </cell>
          <cell r="DT695">
            <v>822.79</v>
          </cell>
        </row>
        <row r="696">
          <cell r="W696">
            <v>672.19</v>
          </cell>
          <cell r="AF696">
            <v>39875</v>
          </cell>
          <cell r="AG696">
            <v>1464</v>
          </cell>
          <cell r="AH696">
            <v>579.14968814968813</v>
          </cell>
          <cell r="AM696">
            <v>481</v>
          </cell>
          <cell r="AO696">
            <v>323323.39</v>
          </cell>
          <cell r="AQ696">
            <v>278571</v>
          </cell>
          <cell r="AU696">
            <v>0</v>
          </cell>
          <cell r="AW696">
            <v>0</v>
          </cell>
          <cell r="AY696">
            <v>169237.75</v>
          </cell>
          <cell r="AZ696">
            <v>351.84563409563407</v>
          </cell>
          <cell r="BA696">
            <v>0</v>
          </cell>
          <cell r="BB696">
            <v>0</v>
          </cell>
          <cell r="BC696">
            <v>0</v>
          </cell>
          <cell r="BD696">
            <v>0</v>
          </cell>
          <cell r="BG696">
            <v>0</v>
          </cell>
          <cell r="BH696">
            <v>0</v>
          </cell>
          <cell r="BI696">
            <v>4505</v>
          </cell>
          <cell r="BJ696">
            <v>9.365904365904365</v>
          </cell>
          <cell r="BK696">
            <v>0</v>
          </cell>
          <cell r="BL696">
            <v>0</v>
          </cell>
          <cell r="BM696">
            <v>74656</v>
          </cell>
          <cell r="BN696">
            <v>155.20997920997922</v>
          </cell>
          <cell r="BO696">
            <v>0</v>
          </cell>
          <cell r="BP696">
            <v>0</v>
          </cell>
          <cell r="BY696">
            <v>948.15</v>
          </cell>
          <cell r="CF696">
            <v>79</v>
          </cell>
          <cell r="CG696">
            <v>2142.25</v>
          </cell>
          <cell r="CJ696">
            <v>0</v>
          </cell>
          <cell r="CK696">
            <v>0</v>
          </cell>
          <cell r="CL696">
            <v>0</v>
          </cell>
          <cell r="CM696">
            <v>0</v>
          </cell>
          <cell r="CN696">
            <v>0</v>
          </cell>
          <cell r="CO696">
            <v>0</v>
          </cell>
          <cell r="CX696">
            <v>0</v>
          </cell>
          <cell r="CY696">
            <v>0</v>
          </cell>
          <cell r="DB696">
            <v>0</v>
          </cell>
          <cell r="DC696">
            <v>0</v>
          </cell>
          <cell r="DJ696" t="str">
            <v>НКРКП</v>
          </cell>
          <cell r="DL696">
            <v>40816</v>
          </cell>
          <cell r="DM696">
            <v>96</v>
          </cell>
          <cell r="DT696">
            <v>937.97</v>
          </cell>
        </row>
        <row r="697">
          <cell r="W697">
            <v>743.94</v>
          </cell>
          <cell r="AF697">
            <v>39875</v>
          </cell>
          <cell r="AG697">
            <v>1465</v>
          </cell>
          <cell r="AH697">
            <v>638.90476190476193</v>
          </cell>
          <cell r="AM697">
            <v>21</v>
          </cell>
          <cell r="AO697">
            <v>15622.740000000002</v>
          </cell>
          <cell r="AQ697">
            <v>13417</v>
          </cell>
          <cell r="AU697">
            <v>0</v>
          </cell>
          <cell r="AW697">
            <v>0</v>
          </cell>
          <cell r="AY697">
            <v>8569</v>
          </cell>
          <cell r="AZ697">
            <v>408.04761904761904</v>
          </cell>
          <cell r="BA697">
            <v>0</v>
          </cell>
          <cell r="BB697">
            <v>0</v>
          </cell>
          <cell r="BC697">
            <v>0</v>
          </cell>
          <cell r="BD697">
            <v>0</v>
          </cell>
          <cell r="BG697">
            <v>0</v>
          </cell>
          <cell r="BH697">
            <v>0</v>
          </cell>
          <cell r="BI697">
            <v>1223</v>
          </cell>
          <cell r="BJ697">
            <v>58.238095238095241</v>
          </cell>
          <cell r="BK697">
            <v>0</v>
          </cell>
          <cell r="BL697">
            <v>0</v>
          </cell>
          <cell r="BM697">
            <v>3259</v>
          </cell>
          <cell r="BN697">
            <v>155.1904761904762</v>
          </cell>
          <cell r="BO697">
            <v>0</v>
          </cell>
          <cell r="BP697">
            <v>0</v>
          </cell>
          <cell r="BY697">
            <v>948.15</v>
          </cell>
          <cell r="CF697">
            <v>4</v>
          </cell>
          <cell r="CG697">
            <v>2142.25</v>
          </cell>
          <cell r="CJ697">
            <v>0</v>
          </cell>
          <cell r="CK697">
            <v>0</v>
          </cell>
          <cell r="CL697">
            <v>0</v>
          </cell>
          <cell r="CM697">
            <v>0</v>
          </cell>
          <cell r="CN697">
            <v>0</v>
          </cell>
          <cell r="CO697">
            <v>0</v>
          </cell>
          <cell r="CX697">
            <v>0</v>
          </cell>
          <cell r="CY697">
            <v>0</v>
          </cell>
          <cell r="DB697">
            <v>0</v>
          </cell>
          <cell r="DC697">
            <v>0</v>
          </cell>
          <cell r="DJ697" t="str">
            <v>НКРКП</v>
          </cell>
          <cell r="DL697">
            <v>40816</v>
          </cell>
          <cell r="DM697">
            <v>96</v>
          </cell>
          <cell r="DT697">
            <v>999.9</v>
          </cell>
        </row>
        <row r="698">
          <cell r="W698">
            <v>563.01</v>
          </cell>
          <cell r="AF698">
            <v>39875</v>
          </cell>
          <cell r="AG698">
            <v>1461</v>
          </cell>
          <cell r="AH698">
            <v>482.94444444444446</v>
          </cell>
          <cell r="AM698">
            <v>486</v>
          </cell>
          <cell r="AO698">
            <v>273622.86</v>
          </cell>
          <cell r="AQ698">
            <v>234711</v>
          </cell>
          <cell r="AU698">
            <v>0</v>
          </cell>
          <cell r="AW698">
            <v>0</v>
          </cell>
          <cell r="AY698">
            <v>162811</v>
          </cell>
          <cell r="AZ698">
            <v>335.00205761316874</v>
          </cell>
          <cell r="BA698">
            <v>0</v>
          </cell>
          <cell r="BB698">
            <v>0</v>
          </cell>
          <cell r="BC698">
            <v>0</v>
          </cell>
          <cell r="BD698">
            <v>0</v>
          </cell>
          <cell r="BG698">
            <v>0</v>
          </cell>
          <cell r="BH698">
            <v>0</v>
          </cell>
          <cell r="BI698">
            <v>7156</v>
          </cell>
          <cell r="BJ698">
            <v>14.724279835390947</v>
          </cell>
          <cell r="BK698">
            <v>0</v>
          </cell>
          <cell r="BL698">
            <v>0</v>
          </cell>
          <cell r="BM698">
            <v>47301</v>
          </cell>
          <cell r="BN698">
            <v>97.327160493827165</v>
          </cell>
          <cell r="BO698">
            <v>0</v>
          </cell>
          <cell r="BP698">
            <v>0</v>
          </cell>
          <cell r="BY698">
            <v>959.33</v>
          </cell>
          <cell r="CF698">
            <v>76</v>
          </cell>
          <cell r="CG698">
            <v>2142.25</v>
          </cell>
          <cell r="CJ698">
            <v>0</v>
          </cell>
          <cell r="CK698">
            <v>0</v>
          </cell>
          <cell r="CL698">
            <v>0</v>
          </cell>
          <cell r="CM698">
            <v>0</v>
          </cell>
          <cell r="CN698">
            <v>0</v>
          </cell>
          <cell r="CO698">
            <v>0</v>
          </cell>
          <cell r="CX698">
            <v>0</v>
          </cell>
          <cell r="CY698">
            <v>0</v>
          </cell>
          <cell r="DB698">
            <v>0</v>
          </cell>
          <cell r="DC698">
            <v>0</v>
          </cell>
          <cell r="DJ698" t="str">
            <v>НКРКП</v>
          </cell>
          <cell r="DL698">
            <v>40816</v>
          </cell>
          <cell r="DM698">
            <v>96</v>
          </cell>
          <cell r="DT698">
            <v>814.16</v>
          </cell>
        </row>
        <row r="699">
          <cell r="W699">
            <v>531.23</v>
          </cell>
          <cell r="AF699">
            <v>39875</v>
          </cell>
          <cell r="AG699">
            <v>1469</v>
          </cell>
          <cell r="AH699">
            <v>451.31829896907215</v>
          </cell>
          <cell r="AM699">
            <v>776</v>
          </cell>
          <cell r="AO699">
            <v>412234.48000000004</v>
          </cell>
          <cell r="AQ699">
            <v>350223</v>
          </cell>
          <cell r="AU699">
            <v>0</v>
          </cell>
          <cell r="AW699">
            <v>0</v>
          </cell>
          <cell r="AY699">
            <v>250643.25</v>
          </cell>
          <cell r="AZ699">
            <v>322.99387886597935</v>
          </cell>
          <cell r="BA699">
            <v>0</v>
          </cell>
          <cell r="BB699">
            <v>0</v>
          </cell>
          <cell r="BC699">
            <v>0</v>
          </cell>
          <cell r="BD699">
            <v>0</v>
          </cell>
          <cell r="BG699">
            <v>0</v>
          </cell>
          <cell r="BH699">
            <v>0</v>
          </cell>
          <cell r="BI699">
            <v>19543</v>
          </cell>
          <cell r="BJ699">
            <v>25.184278350515463</v>
          </cell>
          <cell r="BK699">
            <v>0</v>
          </cell>
          <cell r="BL699">
            <v>0</v>
          </cell>
          <cell r="BM699">
            <v>0</v>
          </cell>
          <cell r="BN699">
            <v>0</v>
          </cell>
          <cell r="BO699">
            <v>0</v>
          </cell>
          <cell r="BP699">
            <v>0</v>
          </cell>
          <cell r="BY699">
            <v>1237.58</v>
          </cell>
          <cell r="CF699">
            <v>117</v>
          </cell>
          <cell r="CG699">
            <v>2142.25</v>
          </cell>
          <cell r="CJ699">
            <v>0</v>
          </cell>
          <cell r="CK699">
            <v>0</v>
          </cell>
          <cell r="CL699">
            <v>0</v>
          </cell>
          <cell r="CM699">
            <v>0</v>
          </cell>
          <cell r="CN699">
            <v>0</v>
          </cell>
          <cell r="CO699">
            <v>0</v>
          </cell>
          <cell r="CX699">
            <v>0</v>
          </cell>
          <cell r="CY699">
            <v>0</v>
          </cell>
          <cell r="DB699">
            <v>0</v>
          </cell>
          <cell r="DC699">
            <v>0</v>
          </cell>
          <cell r="DJ699" t="str">
            <v>НКРКП</v>
          </cell>
          <cell r="DL699">
            <v>40816</v>
          </cell>
          <cell r="DM699">
            <v>96</v>
          </cell>
          <cell r="DT699">
            <v>774.32</v>
          </cell>
        </row>
        <row r="700">
          <cell r="W700">
            <v>193.6</v>
          </cell>
          <cell r="AF700">
            <v>39667</v>
          </cell>
          <cell r="AG700">
            <v>524</v>
          </cell>
          <cell r="AH700">
            <v>176.0024906600249</v>
          </cell>
          <cell r="AM700">
            <v>7227</v>
          </cell>
          <cell r="AO700">
            <v>1399147.2</v>
          </cell>
          <cell r="AQ700">
            <v>1271970</v>
          </cell>
          <cell r="AU700">
            <v>0</v>
          </cell>
          <cell r="AW700">
            <v>0</v>
          </cell>
          <cell r="AY700">
            <v>848636.99999999988</v>
          </cell>
          <cell r="AZ700">
            <v>117.42590286425902</v>
          </cell>
          <cell r="BA700">
            <v>0</v>
          </cell>
          <cell r="BB700">
            <v>0</v>
          </cell>
          <cell r="BC700">
            <v>0</v>
          </cell>
          <cell r="BD700">
            <v>0</v>
          </cell>
          <cell r="BG700">
            <v>101293</v>
          </cell>
          <cell r="BH700">
            <v>14.015912550159126</v>
          </cell>
          <cell r="BI700">
            <v>43707</v>
          </cell>
          <cell r="BJ700">
            <v>6.0477376504773765</v>
          </cell>
          <cell r="BK700">
            <v>0</v>
          </cell>
          <cell r="BL700">
            <v>0</v>
          </cell>
          <cell r="BM700">
            <v>163970</v>
          </cell>
          <cell r="BN700">
            <v>22.688529126885292</v>
          </cell>
          <cell r="BO700">
            <v>0</v>
          </cell>
          <cell r="BP700">
            <v>0</v>
          </cell>
          <cell r="BY700">
            <v>1064.52</v>
          </cell>
          <cell r="CF700">
            <v>1166.8000329978549</v>
          </cell>
          <cell r="CG700">
            <v>727.32</v>
          </cell>
          <cell r="CJ700">
            <v>0</v>
          </cell>
          <cell r="CK700">
            <v>0</v>
          </cell>
          <cell r="CL700">
            <v>0</v>
          </cell>
          <cell r="CM700">
            <v>0</v>
          </cell>
          <cell r="CN700">
            <v>0</v>
          </cell>
          <cell r="CO700">
            <v>0</v>
          </cell>
          <cell r="CX700">
            <v>0</v>
          </cell>
          <cell r="CY700">
            <v>0</v>
          </cell>
          <cell r="DB700">
            <v>0</v>
          </cell>
          <cell r="DC700">
            <v>0</v>
          </cell>
          <cell r="DJ700" t="str">
            <v>МОС</v>
          </cell>
          <cell r="DL700">
            <v>40618</v>
          </cell>
          <cell r="DM700" t="str">
            <v>№ 61</v>
          </cell>
          <cell r="DO700" t="str">
            <v>тариф на послуги з централізованого теплопостачання</v>
          </cell>
          <cell r="DT700">
            <v>245.84</v>
          </cell>
        </row>
        <row r="701">
          <cell r="W701">
            <v>470.53</v>
          </cell>
          <cell r="AF701">
            <v>39874</v>
          </cell>
          <cell r="AG701">
            <v>938</v>
          </cell>
          <cell r="AH701">
            <v>415.30013368983958</v>
          </cell>
          <cell r="AM701">
            <v>1496</v>
          </cell>
          <cell r="AO701">
            <v>703912.88</v>
          </cell>
          <cell r="AQ701">
            <v>621289</v>
          </cell>
          <cell r="AU701">
            <v>0</v>
          </cell>
          <cell r="AW701">
            <v>0</v>
          </cell>
          <cell r="AY701">
            <v>517439</v>
          </cell>
          <cell r="AZ701">
            <v>345.8816844919786</v>
          </cell>
          <cell r="BA701">
            <v>0</v>
          </cell>
          <cell r="BB701">
            <v>0</v>
          </cell>
          <cell r="BC701">
            <v>0</v>
          </cell>
          <cell r="BD701">
            <v>0</v>
          </cell>
          <cell r="BG701">
            <v>20992</v>
          </cell>
          <cell r="BH701">
            <v>14.032085561497325</v>
          </cell>
          <cell r="BI701">
            <v>16220</v>
          </cell>
          <cell r="BJ701">
            <v>10.842245989304812</v>
          </cell>
          <cell r="BK701">
            <v>0</v>
          </cell>
          <cell r="BL701">
            <v>0</v>
          </cell>
          <cell r="BM701">
            <v>38222</v>
          </cell>
          <cell r="BN701">
            <v>25.549465240641712</v>
          </cell>
          <cell r="BO701">
            <v>0</v>
          </cell>
          <cell r="BP701">
            <v>0</v>
          </cell>
          <cell r="BY701">
            <v>1198.5899999999999</v>
          </cell>
          <cell r="CF701">
            <v>241.53996965806979</v>
          </cell>
          <cell r="CG701">
            <v>2142.25</v>
          </cell>
          <cell r="CJ701">
            <v>0</v>
          </cell>
          <cell r="CK701">
            <v>0</v>
          </cell>
          <cell r="CL701">
            <v>0</v>
          </cell>
          <cell r="CM701">
            <v>0</v>
          </cell>
          <cell r="CN701">
            <v>0</v>
          </cell>
          <cell r="CO701">
            <v>0</v>
          </cell>
          <cell r="CX701">
            <v>0</v>
          </cell>
          <cell r="CY701">
            <v>0</v>
          </cell>
          <cell r="DB701">
            <v>0</v>
          </cell>
          <cell r="DC701">
            <v>0</v>
          </cell>
          <cell r="DJ701" t="str">
            <v>НКРКП</v>
          </cell>
          <cell r="DL701">
            <v>40942</v>
          </cell>
          <cell r="DM701" t="str">
            <v>№ 37</v>
          </cell>
          <cell r="DT701">
            <v>751.87</v>
          </cell>
        </row>
        <row r="702">
          <cell r="W702">
            <v>470.53</v>
          </cell>
          <cell r="AF702">
            <v>39874</v>
          </cell>
          <cell r="AG702">
            <v>938</v>
          </cell>
          <cell r="AH702">
            <v>415.30016926838442</v>
          </cell>
          <cell r="AM702">
            <v>5317</v>
          </cell>
          <cell r="AO702">
            <v>2501808.0099999998</v>
          </cell>
          <cell r="AQ702">
            <v>2208151</v>
          </cell>
          <cell r="AU702">
            <v>0</v>
          </cell>
          <cell r="AW702">
            <v>0</v>
          </cell>
          <cell r="AY702">
            <v>1839035.9</v>
          </cell>
          <cell r="AZ702">
            <v>345.87848410757942</v>
          </cell>
          <cell r="BA702">
            <v>0</v>
          </cell>
          <cell r="BB702">
            <v>0</v>
          </cell>
          <cell r="BC702">
            <v>0</v>
          </cell>
          <cell r="BD702">
            <v>0</v>
          </cell>
          <cell r="BG702">
            <v>74608</v>
          </cell>
          <cell r="BH702">
            <v>14.031972917058491</v>
          </cell>
          <cell r="BI702">
            <v>57650</v>
          </cell>
          <cell r="BJ702">
            <v>10.842580402482604</v>
          </cell>
          <cell r="BK702">
            <v>0</v>
          </cell>
          <cell r="BL702">
            <v>0</v>
          </cell>
          <cell r="BM702">
            <v>135848</v>
          </cell>
          <cell r="BN702">
            <v>25.549746097423359</v>
          </cell>
          <cell r="BO702">
            <v>0</v>
          </cell>
          <cell r="BP702">
            <v>0</v>
          </cell>
          <cell r="BY702">
            <v>1198.5899999999999</v>
          </cell>
          <cell r="CF702">
            <v>858.45998366203753</v>
          </cell>
          <cell r="CG702">
            <v>2142.25</v>
          </cell>
          <cell r="CJ702">
            <v>0</v>
          </cell>
          <cell r="CK702">
            <v>0</v>
          </cell>
          <cell r="CL702">
            <v>0</v>
          </cell>
          <cell r="CM702">
            <v>0</v>
          </cell>
          <cell r="CN702">
            <v>0</v>
          </cell>
          <cell r="CO702">
            <v>0</v>
          </cell>
          <cell r="CX702">
            <v>0</v>
          </cell>
          <cell r="CY702">
            <v>0</v>
          </cell>
          <cell r="DB702">
            <v>0</v>
          </cell>
          <cell r="DC702">
            <v>0</v>
          </cell>
          <cell r="DJ702" t="str">
            <v>НКРКП</v>
          </cell>
          <cell r="DL702">
            <v>40942</v>
          </cell>
          <cell r="DM702" t="str">
            <v>№ 37</v>
          </cell>
          <cell r="DT702">
            <v>751.87</v>
          </cell>
        </row>
        <row r="703">
          <cell r="W703">
            <v>215</v>
          </cell>
          <cell r="AF703">
            <v>39856</v>
          </cell>
          <cell r="AG703">
            <v>893</v>
          </cell>
          <cell r="AH703">
            <v>215</v>
          </cell>
          <cell r="AM703">
            <v>7205</v>
          </cell>
          <cell r="AO703">
            <v>1549075</v>
          </cell>
          <cell r="AQ703">
            <v>1549075</v>
          </cell>
          <cell r="AU703">
            <v>0</v>
          </cell>
          <cell r="AW703">
            <v>0</v>
          </cell>
          <cell r="AY703">
            <v>383372.37409999996</v>
          </cell>
          <cell r="AZ703">
            <v>53.209212227619702</v>
          </cell>
          <cell r="BA703">
            <v>222599</v>
          </cell>
          <cell r="BB703">
            <v>30.895072866065231</v>
          </cell>
          <cell r="BC703">
            <v>0</v>
          </cell>
          <cell r="BD703">
            <v>0</v>
          </cell>
          <cell r="BG703">
            <v>104152</v>
          </cell>
          <cell r="BH703">
            <v>14.455517002081887</v>
          </cell>
          <cell r="BI703">
            <v>0</v>
          </cell>
          <cell r="BJ703">
            <v>0</v>
          </cell>
          <cell r="BK703">
            <v>0</v>
          </cell>
          <cell r="BL703">
            <v>0</v>
          </cell>
          <cell r="BM703">
            <v>56720</v>
          </cell>
          <cell r="BN703">
            <v>7.8723108952116583</v>
          </cell>
          <cell r="BO703">
            <v>0</v>
          </cell>
          <cell r="BP703">
            <v>0</v>
          </cell>
          <cell r="BY703">
            <v>1629</v>
          </cell>
          <cell r="CF703">
            <v>527.11</v>
          </cell>
          <cell r="CG703">
            <v>727.31</v>
          </cell>
          <cell r="CJ703">
            <v>0</v>
          </cell>
          <cell r="CK703">
            <v>0</v>
          </cell>
          <cell r="CL703">
            <v>0</v>
          </cell>
          <cell r="CM703">
            <v>0</v>
          </cell>
          <cell r="CN703">
            <v>0</v>
          </cell>
          <cell r="CO703">
            <v>0</v>
          </cell>
          <cell r="CX703">
            <v>0</v>
          </cell>
          <cell r="CY703">
            <v>0</v>
          </cell>
          <cell r="DB703">
            <v>0</v>
          </cell>
          <cell r="DC703">
            <v>0</v>
          </cell>
          <cell r="DJ703" t="str">
            <v>МОС</v>
          </cell>
          <cell r="DL703">
            <v>39862</v>
          </cell>
          <cell r="DM703" t="str">
            <v>№71</v>
          </cell>
          <cell r="DO703" t="str">
            <v>Тариф на послуги з теплопостачання</v>
          </cell>
          <cell r="DT703">
            <v>215</v>
          </cell>
        </row>
        <row r="704">
          <cell r="W704">
            <v>585.67999999999995</v>
          </cell>
          <cell r="AF704">
            <v>39948</v>
          </cell>
          <cell r="AG704">
            <v>1012</v>
          </cell>
          <cell r="AH704">
            <v>557.79008925823325</v>
          </cell>
          <cell r="AM704">
            <v>8122.5</v>
          </cell>
          <cell r="AO704">
            <v>4757185.8</v>
          </cell>
          <cell r="AQ704">
            <v>4530650</v>
          </cell>
          <cell r="AU704">
            <v>0</v>
          </cell>
          <cell r="AW704">
            <v>0</v>
          </cell>
          <cell r="AY704">
            <v>2291158.7820000001</v>
          </cell>
          <cell r="AZ704">
            <v>282.07556565096957</v>
          </cell>
          <cell r="BA704">
            <v>57138.39</v>
          </cell>
          <cell r="BB704">
            <v>7.0345817174515233</v>
          </cell>
          <cell r="BC704">
            <v>0</v>
          </cell>
          <cell r="BD704">
            <v>0</v>
          </cell>
          <cell r="BG704">
            <v>22850</v>
          </cell>
          <cell r="BH704">
            <v>2.8131732840874113</v>
          </cell>
          <cell r="BI704">
            <v>90133</v>
          </cell>
          <cell r="BJ704">
            <v>11.096706678978148</v>
          </cell>
          <cell r="BK704">
            <v>0</v>
          </cell>
          <cell r="BL704">
            <v>0</v>
          </cell>
          <cell r="BM704">
            <v>826929</v>
          </cell>
          <cell r="BN704">
            <v>101.80720221606649</v>
          </cell>
          <cell r="BO704">
            <v>0</v>
          </cell>
          <cell r="BP704">
            <v>0</v>
          </cell>
          <cell r="BY704">
            <v>1641</v>
          </cell>
          <cell r="CF704">
            <v>1150.44</v>
          </cell>
          <cell r="CG704">
            <v>1991.55</v>
          </cell>
          <cell r="CJ704">
            <v>0</v>
          </cell>
          <cell r="CK704">
            <v>0</v>
          </cell>
          <cell r="CL704">
            <v>0</v>
          </cell>
          <cell r="CM704">
            <v>0</v>
          </cell>
          <cell r="CN704">
            <v>0</v>
          </cell>
          <cell r="CO704">
            <v>0</v>
          </cell>
          <cell r="CX704">
            <v>0</v>
          </cell>
          <cell r="CY704">
            <v>0</v>
          </cell>
          <cell r="DB704">
            <v>0</v>
          </cell>
          <cell r="DC704">
            <v>0</v>
          </cell>
          <cell r="DJ704" t="str">
            <v>МОС</v>
          </cell>
          <cell r="DL704">
            <v>40009</v>
          </cell>
          <cell r="DM704" t="str">
            <v>№267</v>
          </cell>
          <cell r="DT704">
            <v>585.67999999999995</v>
          </cell>
        </row>
        <row r="705">
          <cell r="W705">
            <v>613.57000000000005</v>
          </cell>
          <cell r="AF705">
            <v>39948</v>
          </cell>
          <cell r="AG705">
            <v>1012</v>
          </cell>
          <cell r="AH705">
            <v>557.7901774235022</v>
          </cell>
          <cell r="AM705">
            <v>1944.5</v>
          </cell>
          <cell r="AO705">
            <v>1193086.865</v>
          </cell>
          <cell r="AQ705">
            <v>1084623</v>
          </cell>
          <cell r="AU705">
            <v>0</v>
          </cell>
          <cell r="AW705">
            <v>0</v>
          </cell>
          <cell r="AY705">
            <v>548495.97198000003</v>
          </cell>
          <cell r="AZ705">
            <v>282.07558343018775</v>
          </cell>
          <cell r="BA705">
            <v>13678.75</v>
          </cell>
          <cell r="BB705">
            <v>7.0345847261506815</v>
          </cell>
          <cell r="BC705">
            <v>0</v>
          </cell>
          <cell r="BD705">
            <v>0</v>
          </cell>
          <cell r="BG705">
            <v>5470</v>
          </cell>
          <cell r="BH705">
            <v>2.8130624839290306</v>
          </cell>
          <cell r="BI705">
            <v>21577</v>
          </cell>
          <cell r="BJ705">
            <v>11.096425816405246</v>
          </cell>
          <cell r="BK705">
            <v>0</v>
          </cell>
          <cell r="BL705">
            <v>0</v>
          </cell>
          <cell r="BM705">
            <v>197964</v>
          </cell>
          <cell r="BN705">
            <v>101.80714836718951</v>
          </cell>
          <cell r="BO705">
            <v>0</v>
          </cell>
          <cell r="BP705">
            <v>0</v>
          </cell>
          <cell r="BY705">
            <v>1641</v>
          </cell>
          <cell r="CF705">
            <v>275.41160000000002</v>
          </cell>
          <cell r="CG705">
            <v>1991.55</v>
          </cell>
          <cell r="CJ705">
            <v>0</v>
          </cell>
          <cell r="CK705">
            <v>0</v>
          </cell>
          <cell r="CL705">
            <v>0</v>
          </cell>
          <cell r="CM705">
            <v>0</v>
          </cell>
          <cell r="CN705">
            <v>0</v>
          </cell>
          <cell r="CO705">
            <v>0</v>
          </cell>
          <cell r="CX705">
            <v>0</v>
          </cell>
          <cell r="CY705">
            <v>0</v>
          </cell>
          <cell r="DB705">
            <v>0</v>
          </cell>
          <cell r="DC705">
            <v>0</v>
          </cell>
          <cell r="DJ705" t="str">
            <v>МОС</v>
          </cell>
          <cell r="DL705">
            <v>40009</v>
          </cell>
          <cell r="DM705" t="str">
            <v>№267</v>
          </cell>
          <cell r="DT705">
            <v>613.57000000000005</v>
          </cell>
        </row>
        <row r="706">
          <cell r="W706">
            <v>385.24</v>
          </cell>
          <cell r="AF706">
            <v>40435</v>
          </cell>
          <cell r="AG706">
            <v>904</v>
          </cell>
          <cell r="AH706">
            <v>356.65817599664001</v>
          </cell>
          <cell r="AM706">
            <v>31238.21</v>
          </cell>
          <cell r="AO706">
            <v>12034208.020400001</v>
          </cell>
          <cell r="AQ706">
            <v>11141363</v>
          </cell>
          <cell r="AU706">
            <v>0</v>
          </cell>
          <cell r="AW706">
            <v>0</v>
          </cell>
          <cell r="AY706">
            <v>5434194.629999999</v>
          </cell>
          <cell r="AZ706">
            <v>173.95985973588111</v>
          </cell>
          <cell r="BA706">
            <v>0</v>
          </cell>
          <cell r="BB706">
            <v>0</v>
          </cell>
          <cell r="BC706">
            <v>0</v>
          </cell>
          <cell r="BD706">
            <v>0</v>
          </cell>
          <cell r="BG706">
            <v>0</v>
          </cell>
          <cell r="BH706">
            <v>0</v>
          </cell>
          <cell r="BI706">
            <v>805911</v>
          </cell>
          <cell r="BJ706">
            <v>25.798885403485027</v>
          </cell>
          <cell r="BK706">
            <v>0</v>
          </cell>
          <cell r="BL706">
            <v>0</v>
          </cell>
          <cell r="BM706">
            <v>3782576.0496148113</v>
          </cell>
          <cell r="BN706">
            <v>121.08811771272462</v>
          </cell>
          <cell r="BO706">
            <v>0</v>
          </cell>
          <cell r="BP706">
            <v>0</v>
          </cell>
          <cell r="BY706">
            <v>2231</v>
          </cell>
          <cell r="CF706">
            <v>4980.9299999999994</v>
          </cell>
          <cell r="CG706">
            <v>1091</v>
          </cell>
          <cell r="CJ706">
            <v>0</v>
          </cell>
          <cell r="CK706">
            <v>0</v>
          </cell>
          <cell r="CL706">
            <v>0</v>
          </cell>
          <cell r="CM706">
            <v>0</v>
          </cell>
          <cell r="CN706">
            <v>0</v>
          </cell>
          <cell r="CO706">
            <v>0</v>
          </cell>
          <cell r="CX706">
            <v>0</v>
          </cell>
          <cell r="CY706">
            <v>0</v>
          </cell>
          <cell r="DB706">
            <v>0</v>
          </cell>
          <cell r="DC706">
            <v>0</v>
          </cell>
          <cell r="DJ706" t="str">
            <v>МОС</v>
          </cell>
          <cell r="DL706">
            <v>40645</v>
          </cell>
          <cell r="DM706">
            <v>110</v>
          </cell>
          <cell r="DO706" t="str">
            <v>середньорічний одноставковий тариф на теплову енергію для населення</v>
          </cell>
          <cell r="DT706">
            <v>385.24</v>
          </cell>
        </row>
        <row r="707">
          <cell r="W707">
            <v>615</v>
          </cell>
          <cell r="AF707">
            <v>40435</v>
          </cell>
          <cell r="AG707">
            <v>905</v>
          </cell>
          <cell r="AH707">
            <v>572.01167960443991</v>
          </cell>
          <cell r="AM707">
            <v>4914.55</v>
          </cell>
          <cell r="AO707">
            <v>3022448.25</v>
          </cell>
          <cell r="AQ707">
            <v>2811180</v>
          </cell>
          <cell r="AU707">
            <v>0</v>
          </cell>
          <cell r="AW707">
            <v>0</v>
          </cell>
          <cell r="AY707">
            <v>1931588.6075000002</v>
          </cell>
          <cell r="AZ707">
            <v>393.03468425389917</v>
          </cell>
          <cell r="BA707">
            <v>0</v>
          </cell>
          <cell r="BB707">
            <v>0</v>
          </cell>
          <cell r="BC707">
            <v>0</v>
          </cell>
          <cell r="BD707">
            <v>0</v>
          </cell>
          <cell r="BG707">
            <v>0</v>
          </cell>
          <cell r="BH707">
            <v>0</v>
          </cell>
          <cell r="BI707">
            <v>126790</v>
          </cell>
          <cell r="BJ707">
            <v>25.798903256656253</v>
          </cell>
          <cell r="BK707">
            <v>0</v>
          </cell>
          <cell r="BL707">
            <v>0</v>
          </cell>
          <cell r="BM707">
            <v>595031.10089598899</v>
          </cell>
          <cell r="BN707">
            <v>121.0753987437281</v>
          </cell>
          <cell r="BO707">
            <v>0</v>
          </cell>
          <cell r="BP707">
            <v>0</v>
          </cell>
          <cell r="BY707">
            <v>2231</v>
          </cell>
          <cell r="CF707">
            <v>783.625</v>
          </cell>
          <cell r="CG707">
            <v>2464.94</v>
          </cell>
          <cell r="CJ707">
            <v>0</v>
          </cell>
          <cell r="CK707">
            <v>0</v>
          </cell>
          <cell r="CL707">
            <v>0</v>
          </cell>
          <cell r="CM707">
            <v>0</v>
          </cell>
          <cell r="CN707">
            <v>0</v>
          </cell>
          <cell r="CO707">
            <v>0</v>
          </cell>
          <cell r="CX707">
            <v>0</v>
          </cell>
          <cell r="CY707">
            <v>0</v>
          </cell>
          <cell r="DB707">
            <v>0</v>
          </cell>
          <cell r="DC707">
            <v>0</v>
          </cell>
          <cell r="DJ707" t="str">
            <v>МОС</v>
          </cell>
          <cell r="DL707">
            <v>40876</v>
          </cell>
          <cell r="DM707">
            <v>478</v>
          </cell>
          <cell r="DT707">
            <v>745</v>
          </cell>
        </row>
        <row r="708">
          <cell r="W708">
            <v>615</v>
          </cell>
          <cell r="AF708">
            <v>40435</v>
          </cell>
          <cell r="AG708">
            <v>906</v>
          </cell>
          <cell r="AH708">
            <v>572.01155550569365</v>
          </cell>
          <cell r="AM708">
            <v>2139.2399999999998</v>
          </cell>
          <cell r="AO708">
            <v>1315632.5999999999</v>
          </cell>
          <cell r="AQ708">
            <v>1223670</v>
          </cell>
          <cell r="AU708">
            <v>0</v>
          </cell>
          <cell r="AW708">
            <v>0</v>
          </cell>
          <cell r="AY708">
            <v>840796.21037400002</v>
          </cell>
          <cell r="AZ708">
            <v>393.03500793459364</v>
          </cell>
          <cell r="BA708">
            <v>0</v>
          </cell>
          <cell r="BB708">
            <v>0</v>
          </cell>
          <cell r="BC708">
            <v>0</v>
          </cell>
          <cell r="BD708">
            <v>0</v>
          </cell>
          <cell r="BG708">
            <v>0</v>
          </cell>
          <cell r="BH708">
            <v>0</v>
          </cell>
          <cell r="BI708">
            <v>55190</v>
          </cell>
          <cell r="BJ708">
            <v>25.798881845889198</v>
          </cell>
          <cell r="BK708">
            <v>0</v>
          </cell>
          <cell r="BL708">
            <v>0</v>
          </cell>
          <cell r="BM708">
            <v>262331.77789944835</v>
          </cell>
          <cell r="BN708">
            <v>122.62849324968137</v>
          </cell>
          <cell r="BO708">
            <v>0</v>
          </cell>
          <cell r="BP708">
            <v>0</v>
          </cell>
          <cell r="BY708">
            <v>2231</v>
          </cell>
          <cell r="CF708">
            <v>341.10210000000001</v>
          </cell>
          <cell r="CG708">
            <v>2464.94</v>
          </cell>
          <cell r="CJ708">
            <v>0</v>
          </cell>
          <cell r="CK708">
            <v>0</v>
          </cell>
          <cell r="CL708">
            <v>0</v>
          </cell>
          <cell r="CM708">
            <v>0</v>
          </cell>
          <cell r="CN708">
            <v>0</v>
          </cell>
          <cell r="CO708">
            <v>0</v>
          </cell>
          <cell r="CX708">
            <v>0</v>
          </cell>
          <cell r="CY708">
            <v>0</v>
          </cell>
          <cell r="DB708">
            <v>0</v>
          </cell>
          <cell r="DC708">
            <v>0</v>
          </cell>
          <cell r="DJ708" t="str">
            <v>МОС</v>
          </cell>
          <cell r="DL708">
            <v>40876</v>
          </cell>
          <cell r="DM708">
            <v>478</v>
          </cell>
          <cell r="DT708">
            <v>745</v>
          </cell>
        </row>
        <row r="709">
          <cell r="W709">
            <v>222.93</v>
          </cell>
          <cell r="AF709">
            <v>39885</v>
          </cell>
          <cell r="AG709">
            <v>40</v>
          </cell>
          <cell r="AH709">
            <v>212.31749216838045</v>
          </cell>
          <cell r="AM709">
            <v>12139.89</v>
          </cell>
          <cell r="AO709">
            <v>2706345.6776999999</v>
          </cell>
          <cell r="AQ709">
            <v>2577511</v>
          </cell>
          <cell r="AU709">
            <v>0</v>
          </cell>
          <cell r="AW709">
            <v>0</v>
          </cell>
          <cell r="AY709">
            <v>1489890</v>
          </cell>
          <cell r="AZ709">
            <v>122.72681218693086</v>
          </cell>
          <cell r="BA709">
            <v>0</v>
          </cell>
          <cell r="BB709">
            <v>0</v>
          </cell>
          <cell r="BC709">
            <v>0</v>
          </cell>
          <cell r="BD709">
            <v>0</v>
          </cell>
          <cell r="BG709">
            <v>0</v>
          </cell>
          <cell r="BH709">
            <v>0</v>
          </cell>
          <cell r="BI709">
            <v>261855</v>
          </cell>
          <cell r="BJ709">
            <v>21.56980005584894</v>
          </cell>
          <cell r="BK709">
            <v>0</v>
          </cell>
          <cell r="BL709">
            <v>0</v>
          </cell>
          <cell r="BM709">
            <v>639122</v>
          </cell>
          <cell r="BN709">
            <v>52.646440783236095</v>
          </cell>
          <cell r="BO709">
            <v>0</v>
          </cell>
          <cell r="BP709">
            <v>0</v>
          </cell>
          <cell r="BY709">
            <v>1436.35</v>
          </cell>
          <cell r="CF709">
            <v>2048.4655997360169</v>
          </cell>
          <cell r="CG709">
            <v>727.32</v>
          </cell>
          <cell r="CJ709">
            <v>0</v>
          </cell>
          <cell r="CK709">
            <v>0</v>
          </cell>
          <cell r="CL709">
            <v>0</v>
          </cell>
          <cell r="CM709">
            <v>0</v>
          </cell>
          <cell r="CN709">
            <v>0</v>
          </cell>
          <cell r="CO709">
            <v>0</v>
          </cell>
          <cell r="CX709">
            <v>0</v>
          </cell>
          <cell r="CY709">
            <v>0</v>
          </cell>
          <cell r="DB709">
            <v>0</v>
          </cell>
          <cell r="DC709">
            <v>0</v>
          </cell>
          <cell r="DJ709" t="str">
            <v>МОС (НКРЕ №1736 від 14.12.2010 - 245,22 грн/Гкал)</v>
          </cell>
          <cell r="DL709">
            <v>40759</v>
          </cell>
          <cell r="DM709">
            <v>151</v>
          </cell>
          <cell r="DO709" t="str">
            <v>тариф на теплову енергію</v>
          </cell>
          <cell r="DT709">
            <v>350.05</v>
          </cell>
        </row>
        <row r="710">
          <cell r="W710">
            <v>516.78</v>
          </cell>
          <cell r="AF710">
            <v>39885</v>
          </cell>
          <cell r="AG710">
            <v>40</v>
          </cell>
          <cell r="AH710">
            <v>478.49835317692953</v>
          </cell>
          <cell r="AM710">
            <v>4690.8500000000004</v>
          </cell>
          <cell r="AO710">
            <v>2424137.463</v>
          </cell>
          <cell r="AQ710">
            <v>2244564</v>
          </cell>
          <cell r="AU710">
            <v>0</v>
          </cell>
          <cell r="AW710">
            <v>0</v>
          </cell>
          <cell r="AY710">
            <v>1695651</v>
          </cell>
          <cell r="AZ710">
            <v>361.48054190605109</v>
          </cell>
          <cell r="BA710">
            <v>0</v>
          </cell>
          <cell r="BB710">
            <v>0</v>
          </cell>
          <cell r="BC710">
            <v>0</v>
          </cell>
          <cell r="BD710">
            <v>0</v>
          </cell>
          <cell r="BG710">
            <v>0</v>
          </cell>
          <cell r="BH710">
            <v>0</v>
          </cell>
          <cell r="BI710">
            <v>101181</v>
          </cell>
          <cell r="BJ710">
            <v>21.569864736668194</v>
          </cell>
          <cell r="BK710">
            <v>0</v>
          </cell>
          <cell r="BL710">
            <v>0</v>
          </cell>
          <cell r="BM710">
            <v>346534</v>
          </cell>
          <cell r="BN710">
            <v>73.874457720882134</v>
          </cell>
          <cell r="BO710">
            <v>0</v>
          </cell>
          <cell r="BP710">
            <v>0</v>
          </cell>
          <cell r="BY710">
            <v>1436.35</v>
          </cell>
          <cell r="CF710">
            <v>791.52806628544749</v>
          </cell>
          <cell r="CG710">
            <v>2142.25</v>
          </cell>
          <cell r="CJ710">
            <v>0</v>
          </cell>
          <cell r="CK710">
            <v>0</v>
          </cell>
          <cell r="CL710">
            <v>0</v>
          </cell>
          <cell r="CM710">
            <v>0</v>
          </cell>
          <cell r="CN710">
            <v>0</v>
          </cell>
          <cell r="CO710">
            <v>0</v>
          </cell>
          <cell r="CX710">
            <v>0</v>
          </cell>
          <cell r="CY710">
            <v>0</v>
          </cell>
          <cell r="DB710">
            <v>0</v>
          </cell>
          <cell r="DC710">
            <v>0</v>
          </cell>
          <cell r="DJ710" t="str">
            <v>НКРКП</v>
          </cell>
          <cell r="DL710">
            <v>40816</v>
          </cell>
          <cell r="DM710">
            <v>111</v>
          </cell>
          <cell r="DT710">
            <v>788.4</v>
          </cell>
        </row>
        <row r="711">
          <cell r="W711">
            <v>516.78</v>
          </cell>
          <cell r="AF711">
            <v>39885</v>
          </cell>
          <cell r="AG711">
            <v>40</v>
          </cell>
          <cell r="AH711">
            <v>478.50124312777956</v>
          </cell>
          <cell r="AM711">
            <v>1427.85</v>
          </cell>
          <cell r="AO711">
            <v>737884.32299999986</v>
          </cell>
          <cell r="AQ711">
            <v>683228</v>
          </cell>
          <cell r="AU711">
            <v>0</v>
          </cell>
          <cell r="AW711">
            <v>0</v>
          </cell>
          <cell r="AY711">
            <v>516140</v>
          </cell>
          <cell r="AZ711">
            <v>361.48054767657669</v>
          </cell>
          <cell r="BA711">
            <v>0</v>
          </cell>
          <cell r="BB711">
            <v>0</v>
          </cell>
          <cell r="BC711">
            <v>0</v>
          </cell>
          <cell r="BD711">
            <v>0</v>
          </cell>
          <cell r="BG711">
            <v>0</v>
          </cell>
          <cell r="BH711">
            <v>0</v>
          </cell>
          <cell r="BI711">
            <v>30798</v>
          </cell>
          <cell r="BJ711">
            <v>21.569492593759851</v>
          </cell>
          <cell r="BK711">
            <v>0</v>
          </cell>
          <cell r="BL711">
            <v>0</v>
          </cell>
          <cell r="BM711">
            <v>105481</v>
          </cell>
          <cell r="BN711">
            <v>73.874006373218478</v>
          </cell>
          <cell r="BO711">
            <v>0</v>
          </cell>
          <cell r="BP711">
            <v>0</v>
          </cell>
          <cell r="BY711">
            <v>1436.35</v>
          </cell>
          <cell r="CF711">
            <v>240.93359785272494</v>
          </cell>
          <cell r="CG711">
            <v>2142.25</v>
          </cell>
          <cell r="CJ711">
            <v>0</v>
          </cell>
          <cell r="CK711">
            <v>0</v>
          </cell>
          <cell r="CL711">
            <v>0</v>
          </cell>
          <cell r="CM711">
            <v>0</v>
          </cell>
          <cell r="CN711">
            <v>0</v>
          </cell>
          <cell r="CO711">
            <v>0</v>
          </cell>
          <cell r="CX711">
            <v>0</v>
          </cell>
          <cell r="CY711">
            <v>0</v>
          </cell>
          <cell r="DB711">
            <v>0</v>
          </cell>
          <cell r="DC711">
            <v>0</v>
          </cell>
          <cell r="DJ711" t="str">
            <v>НКРКП</v>
          </cell>
          <cell r="DL711">
            <v>40816</v>
          </cell>
          <cell r="DM711">
            <v>111</v>
          </cell>
          <cell r="DT711">
            <v>788.4</v>
          </cell>
        </row>
        <row r="712">
          <cell r="W712">
            <v>395.0625</v>
          </cell>
          <cell r="AF712">
            <v>40441</v>
          </cell>
          <cell r="AG712">
            <v>2309</v>
          </cell>
          <cell r="AH712">
            <v>395.06251650382887</v>
          </cell>
          <cell r="AM712">
            <v>15148</v>
          </cell>
          <cell r="AO712">
            <v>5984406.75</v>
          </cell>
          <cell r="AQ712">
            <v>5984407</v>
          </cell>
          <cell r="AU712">
            <v>0</v>
          </cell>
          <cell r="AW712">
            <v>0</v>
          </cell>
          <cell r="AY712">
            <v>2602775.5126799997</v>
          </cell>
          <cell r="AZ712">
            <v>171.82304678373382</v>
          </cell>
          <cell r="BA712">
            <v>0</v>
          </cell>
          <cell r="BB712">
            <v>0</v>
          </cell>
          <cell r="BC712">
            <v>0</v>
          </cell>
          <cell r="BD712">
            <v>0</v>
          </cell>
          <cell r="BG712">
            <v>0</v>
          </cell>
          <cell r="BH712">
            <v>0</v>
          </cell>
          <cell r="BI712">
            <v>218263</v>
          </cell>
          <cell r="BJ712">
            <v>14.408700818589914</v>
          </cell>
          <cell r="BK712">
            <v>0</v>
          </cell>
          <cell r="BL712">
            <v>0</v>
          </cell>
          <cell r="BM712">
            <v>2520018</v>
          </cell>
          <cell r="BN712">
            <v>166.35978346976498</v>
          </cell>
          <cell r="BO712">
            <v>0</v>
          </cell>
          <cell r="BP712">
            <v>0</v>
          </cell>
          <cell r="BY712">
            <v>2222.9699999999998</v>
          </cell>
          <cell r="CF712">
            <v>2385.67</v>
          </cell>
          <cell r="CG712">
            <v>1091.0039999999999</v>
          </cell>
          <cell r="CJ712">
            <v>0</v>
          </cell>
          <cell r="CK712">
            <v>0</v>
          </cell>
          <cell r="CL712">
            <v>0</v>
          </cell>
          <cell r="CM712">
            <v>0</v>
          </cell>
          <cell r="CN712">
            <v>0</v>
          </cell>
          <cell r="CO712">
            <v>0</v>
          </cell>
          <cell r="CX712">
            <v>0</v>
          </cell>
          <cell r="CY712">
            <v>0</v>
          </cell>
          <cell r="DB712">
            <v>0</v>
          </cell>
          <cell r="DC712">
            <v>0</v>
          </cell>
          <cell r="DJ712" t="str">
            <v>МОС</v>
          </cell>
          <cell r="DL712">
            <v>40760</v>
          </cell>
          <cell r="DM712" t="str">
            <v>ХVІІІ сісія VI скликання</v>
          </cell>
          <cell r="DO712" t="str">
            <v>тариф на послугу теплопостачання</v>
          </cell>
          <cell r="DT712">
            <v>395.0625</v>
          </cell>
        </row>
        <row r="713">
          <cell r="W713">
            <v>700.73599999999999</v>
          </cell>
          <cell r="AF713">
            <v>40441</v>
          </cell>
          <cell r="AG713">
            <v>2310</v>
          </cell>
          <cell r="AH713">
            <v>609.33566739606124</v>
          </cell>
          <cell r="AM713">
            <v>2285</v>
          </cell>
          <cell r="AO713">
            <v>1601181.76</v>
          </cell>
          <cell r="AQ713">
            <v>1392332</v>
          </cell>
          <cell r="AU713">
            <v>0</v>
          </cell>
          <cell r="AW713">
            <v>0</v>
          </cell>
          <cell r="AY713">
            <v>875917.8504</v>
          </cell>
          <cell r="AZ713">
            <v>383.33385137855578</v>
          </cell>
          <cell r="BA713">
            <v>0</v>
          </cell>
          <cell r="BB713">
            <v>0</v>
          </cell>
          <cell r="BC713">
            <v>0</v>
          </cell>
          <cell r="BD713">
            <v>0</v>
          </cell>
          <cell r="BG713">
            <v>0</v>
          </cell>
          <cell r="BH713">
            <v>0</v>
          </cell>
          <cell r="BI713">
            <v>32490</v>
          </cell>
          <cell r="BJ713">
            <v>14.218818380743983</v>
          </cell>
          <cell r="BK713">
            <v>0</v>
          </cell>
          <cell r="BL713">
            <v>0</v>
          </cell>
          <cell r="BM713">
            <v>379769</v>
          </cell>
          <cell r="BN713">
            <v>166.20087527352297</v>
          </cell>
          <cell r="BO713">
            <v>0</v>
          </cell>
          <cell r="BP713">
            <v>0</v>
          </cell>
          <cell r="BY713">
            <v>2222.9699999999998</v>
          </cell>
          <cell r="CF713">
            <v>355.35</v>
          </cell>
          <cell r="CG713">
            <v>2464.944</v>
          </cell>
          <cell r="CJ713">
            <v>0</v>
          </cell>
          <cell r="CK713">
            <v>0</v>
          </cell>
          <cell r="CL713">
            <v>0</v>
          </cell>
          <cell r="CM713">
            <v>0</v>
          </cell>
          <cell r="CN713">
            <v>0</v>
          </cell>
          <cell r="CO713">
            <v>0</v>
          </cell>
          <cell r="CX713">
            <v>0</v>
          </cell>
          <cell r="CY713">
            <v>0</v>
          </cell>
          <cell r="DB713">
            <v>0</v>
          </cell>
          <cell r="DC713">
            <v>0</v>
          </cell>
          <cell r="DJ713" t="str">
            <v>МОС</v>
          </cell>
          <cell r="DL713">
            <v>40760</v>
          </cell>
          <cell r="DM713" t="str">
            <v>ХVІІІ сісія VI скликання</v>
          </cell>
          <cell r="DT713">
            <v>700.73599999999999</v>
          </cell>
        </row>
        <row r="714">
          <cell r="W714">
            <v>700.74199999999996</v>
          </cell>
          <cell r="AF714">
            <v>40441</v>
          </cell>
          <cell r="AG714">
            <v>2311</v>
          </cell>
          <cell r="AH714">
            <v>604.19117647058829</v>
          </cell>
          <cell r="AM714">
            <v>272</v>
          </cell>
          <cell r="AO714">
            <v>190601.82399999999</v>
          </cell>
          <cell r="AQ714">
            <v>164340</v>
          </cell>
          <cell r="AU714">
            <v>0</v>
          </cell>
          <cell r="AW714">
            <v>0</v>
          </cell>
          <cell r="AY714">
            <v>104760.12</v>
          </cell>
          <cell r="AZ714">
            <v>385.14749999999998</v>
          </cell>
          <cell r="BA714">
            <v>0</v>
          </cell>
          <cell r="BB714">
            <v>0</v>
          </cell>
          <cell r="BC714">
            <v>0</v>
          </cell>
          <cell r="BD714">
            <v>0</v>
          </cell>
          <cell r="BG714">
            <v>0</v>
          </cell>
          <cell r="BH714">
            <v>0</v>
          </cell>
          <cell r="BI714">
            <v>3798</v>
          </cell>
          <cell r="BJ714">
            <v>13.963235294117647</v>
          </cell>
          <cell r="BK714">
            <v>0</v>
          </cell>
          <cell r="BL714">
            <v>0</v>
          </cell>
          <cell r="BM714">
            <v>44159</v>
          </cell>
          <cell r="BN714">
            <v>162.34926470588235</v>
          </cell>
          <cell r="BO714">
            <v>0</v>
          </cell>
          <cell r="BP714">
            <v>0</v>
          </cell>
          <cell r="BY714">
            <v>2222.9699999999998</v>
          </cell>
          <cell r="CF714">
            <v>42.5</v>
          </cell>
          <cell r="CG714">
            <v>2464.944</v>
          </cell>
          <cell r="CJ714">
            <v>0</v>
          </cell>
          <cell r="CK714">
            <v>0</v>
          </cell>
          <cell r="CL714">
            <v>0</v>
          </cell>
          <cell r="CM714">
            <v>0</v>
          </cell>
          <cell r="CN714">
            <v>0</v>
          </cell>
          <cell r="CO714">
            <v>0</v>
          </cell>
          <cell r="CX714">
            <v>0</v>
          </cell>
          <cell r="CY714">
            <v>0</v>
          </cell>
          <cell r="DB714">
            <v>0</v>
          </cell>
          <cell r="DC714">
            <v>0</v>
          </cell>
          <cell r="DJ714" t="str">
            <v>МОС</v>
          </cell>
          <cell r="DL714">
            <v>40760</v>
          </cell>
          <cell r="DM714" t="str">
            <v>ХVІІІ сісія VI скликання</v>
          </cell>
          <cell r="DT714">
            <v>700.73599999999999</v>
          </cell>
        </row>
        <row r="715">
          <cell r="W715">
            <v>775.03300000000002</v>
          </cell>
          <cell r="AF715">
            <v>40441</v>
          </cell>
          <cell r="AG715">
            <v>2312</v>
          </cell>
          <cell r="AH715">
            <v>775.03338632750399</v>
          </cell>
          <cell r="AM715">
            <v>629</v>
          </cell>
          <cell r="AO715">
            <v>487495.75699999998</v>
          </cell>
          <cell r="AQ715">
            <v>487496</v>
          </cell>
          <cell r="AU715">
            <v>0</v>
          </cell>
          <cell r="AW715">
            <v>0</v>
          </cell>
          <cell r="AY715">
            <v>116159.19587999998</v>
          </cell>
          <cell r="AZ715">
            <v>184.67280744038155</v>
          </cell>
          <cell r="BA715">
            <v>0</v>
          </cell>
          <cell r="BB715">
            <v>0</v>
          </cell>
          <cell r="BC715">
            <v>0</v>
          </cell>
          <cell r="BD715">
            <v>0</v>
          </cell>
          <cell r="BG715">
            <v>0</v>
          </cell>
          <cell r="BH715">
            <v>0</v>
          </cell>
          <cell r="BI715">
            <v>40662</v>
          </cell>
          <cell r="BJ715">
            <v>64.64546899841018</v>
          </cell>
          <cell r="BK715">
            <v>0</v>
          </cell>
          <cell r="BL715">
            <v>0</v>
          </cell>
          <cell r="BM715">
            <v>316085</v>
          </cell>
          <cell r="BN715">
            <v>502.51987281399045</v>
          </cell>
          <cell r="BO715">
            <v>0</v>
          </cell>
          <cell r="BP715">
            <v>0</v>
          </cell>
          <cell r="BY715">
            <v>1788.69</v>
          </cell>
          <cell r="CF715">
            <v>106.47</v>
          </cell>
          <cell r="CG715">
            <v>1091.0039999999999</v>
          </cell>
          <cell r="CJ715">
            <v>0</v>
          </cell>
          <cell r="CK715">
            <v>0</v>
          </cell>
          <cell r="CL715">
            <v>0</v>
          </cell>
          <cell r="CM715">
            <v>0</v>
          </cell>
          <cell r="CN715">
            <v>0</v>
          </cell>
          <cell r="CO715">
            <v>0</v>
          </cell>
          <cell r="CX715">
            <v>0</v>
          </cell>
          <cell r="CY715">
            <v>0</v>
          </cell>
          <cell r="DB715">
            <v>0</v>
          </cell>
          <cell r="DC715">
            <v>0</v>
          </cell>
          <cell r="DJ715" t="str">
            <v>МОС</v>
          </cell>
          <cell r="DL715">
            <v>40773</v>
          </cell>
          <cell r="DM715" t="str">
            <v>ХІ сісія VI скликання</v>
          </cell>
          <cell r="DO715" t="str">
            <v>тариф на виробництво теплової енергії та послуги з теплопостачання</v>
          </cell>
          <cell r="DT715">
            <v>775.03300000000002</v>
          </cell>
        </row>
        <row r="716">
          <cell r="W716">
            <v>1160.1415</v>
          </cell>
          <cell r="AF716">
            <v>40441</v>
          </cell>
          <cell r="AG716">
            <v>2313</v>
          </cell>
          <cell r="AH716">
            <v>1008.8187919463087</v>
          </cell>
          <cell r="AM716">
            <v>1639</v>
          </cell>
          <cell r="AO716">
            <v>1901471.9184999999</v>
          </cell>
          <cell r="AQ716">
            <v>1653454</v>
          </cell>
          <cell r="AU716">
            <v>0</v>
          </cell>
          <cell r="AW716">
            <v>0</v>
          </cell>
          <cell r="AY716">
            <v>684095.90831999993</v>
          </cell>
          <cell r="AZ716">
            <v>417.3861551677852</v>
          </cell>
          <cell r="BA716">
            <v>0</v>
          </cell>
          <cell r="BB716">
            <v>0</v>
          </cell>
          <cell r="BC716">
            <v>0</v>
          </cell>
          <cell r="BD716">
            <v>0</v>
          </cell>
          <cell r="BG716">
            <v>0</v>
          </cell>
          <cell r="BH716">
            <v>0</v>
          </cell>
          <cell r="BI716">
            <v>105982</v>
          </cell>
          <cell r="BJ716">
            <v>64.662599145820622</v>
          </cell>
          <cell r="BK716">
            <v>0</v>
          </cell>
          <cell r="BL716">
            <v>0</v>
          </cell>
          <cell r="BM716">
            <v>825268</v>
          </cell>
          <cell r="BN716">
            <v>503.51921903599754</v>
          </cell>
          <cell r="BO716">
            <v>0</v>
          </cell>
          <cell r="BP716">
            <v>0</v>
          </cell>
          <cell r="BY716">
            <v>1788.69</v>
          </cell>
          <cell r="CF716">
            <v>277.52999999999997</v>
          </cell>
          <cell r="CG716">
            <v>2464.944</v>
          </cell>
          <cell r="CJ716">
            <v>0</v>
          </cell>
          <cell r="CK716">
            <v>0</v>
          </cell>
          <cell r="CL716">
            <v>0</v>
          </cell>
          <cell r="CM716">
            <v>0</v>
          </cell>
          <cell r="CN716">
            <v>0</v>
          </cell>
          <cell r="CO716">
            <v>0</v>
          </cell>
          <cell r="CX716">
            <v>0</v>
          </cell>
          <cell r="CY716">
            <v>0</v>
          </cell>
          <cell r="DB716">
            <v>0</v>
          </cell>
          <cell r="DC716">
            <v>0</v>
          </cell>
          <cell r="DJ716" t="str">
            <v>МОС</v>
          </cell>
          <cell r="DL716">
            <v>40773</v>
          </cell>
          <cell r="DM716" t="str">
            <v>ХІ сісія VI скликання</v>
          </cell>
          <cell r="DT716">
            <v>1160.1415</v>
          </cell>
        </row>
        <row r="717">
          <cell r="W717">
            <v>1160.1415</v>
          </cell>
          <cell r="AF717">
            <v>40441</v>
          </cell>
          <cell r="AG717">
            <v>2314</v>
          </cell>
          <cell r="AH717">
            <v>999.3125</v>
          </cell>
          <cell r="AM717">
            <v>16</v>
          </cell>
          <cell r="AO717">
            <v>18562.263999999999</v>
          </cell>
          <cell r="AQ717">
            <v>15989</v>
          </cell>
          <cell r="AU717">
            <v>0</v>
          </cell>
          <cell r="AW717">
            <v>0</v>
          </cell>
          <cell r="AY717">
            <v>6556.7510400000001</v>
          </cell>
          <cell r="AZ717">
            <v>409.79694000000001</v>
          </cell>
          <cell r="BA717">
            <v>0</v>
          </cell>
          <cell r="BB717">
            <v>0</v>
          </cell>
          <cell r="BC717">
            <v>0</v>
          </cell>
          <cell r="BD717">
            <v>0</v>
          </cell>
          <cell r="BG717">
            <v>0</v>
          </cell>
          <cell r="BH717">
            <v>0</v>
          </cell>
          <cell r="BI717">
            <v>1014</v>
          </cell>
          <cell r="BJ717">
            <v>63.375</v>
          </cell>
          <cell r="BK717">
            <v>0</v>
          </cell>
          <cell r="BL717">
            <v>0</v>
          </cell>
          <cell r="BM717">
            <v>8046</v>
          </cell>
          <cell r="BN717">
            <v>502.875</v>
          </cell>
          <cell r="BO717">
            <v>0</v>
          </cell>
          <cell r="BP717">
            <v>0</v>
          </cell>
          <cell r="BY717">
            <v>1788.69</v>
          </cell>
          <cell r="CF717">
            <v>2.66</v>
          </cell>
          <cell r="CG717">
            <v>2464.944</v>
          </cell>
          <cell r="CJ717">
            <v>0</v>
          </cell>
          <cell r="CK717">
            <v>0</v>
          </cell>
          <cell r="CL717">
            <v>0</v>
          </cell>
          <cell r="CM717">
            <v>0</v>
          </cell>
          <cell r="CN717">
            <v>0</v>
          </cell>
          <cell r="CO717">
            <v>0</v>
          </cell>
          <cell r="CX717">
            <v>0</v>
          </cell>
          <cell r="CY717">
            <v>0</v>
          </cell>
          <cell r="DB717">
            <v>0</v>
          </cell>
          <cell r="DC717">
            <v>0</v>
          </cell>
          <cell r="DJ717" t="str">
            <v>МОС</v>
          </cell>
          <cell r="DL717">
            <v>40773</v>
          </cell>
          <cell r="DM717">
            <v>0</v>
          </cell>
          <cell r="DT717">
            <v>1160.1415</v>
          </cell>
        </row>
        <row r="718">
          <cell r="W718">
            <v>534.82830000000001</v>
          </cell>
          <cell r="AF718">
            <v>40441</v>
          </cell>
          <cell r="AG718">
            <v>2315</v>
          </cell>
          <cell r="AH718">
            <v>534.82838983050851</v>
          </cell>
          <cell r="AM718">
            <v>1888</v>
          </cell>
          <cell r="AO718">
            <v>1009755.8304</v>
          </cell>
          <cell r="AQ718">
            <v>1009756</v>
          </cell>
          <cell r="AU718">
            <v>0</v>
          </cell>
          <cell r="AW718">
            <v>0</v>
          </cell>
          <cell r="AY718">
            <v>359027.59631999995</v>
          </cell>
          <cell r="AZ718">
            <v>190.16292177966099</v>
          </cell>
          <cell r="BA718">
            <v>0</v>
          </cell>
          <cell r="BB718">
            <v>0</v>
          </cell>
          <cell r="BC718">
            <v>0</v>
          </cell>
          <cell r="BD718">
            <v>0</v>
          </cell>
          <cell r="BG718">
            <v>0</v>
          </cell>
          <cell r="BH718">
            <v>0</v>
          </cell>
          <cell r="BI718">
            <v>46588</v>
          </cell>
          <cell r="BJ718">
            <v>24.675847457627118</v>
          </cell>
          <cell r="BK718">
            <v>0</v>
          </cell>
          <cell r="BL718">
            <v>0</v>
          </cell>
          <cell r="BM718">
            <v>524206</v>
          </cell>
          <cell r="BN718">
            <v>277.65148305084745</v>
          </cell>
          <cell r="BO718">
            <v>0</v>
          </cell>
          <cell r="BP718">
            <v>0</v>
          </cell>
          <cell r="BY718">
            <v>1917.2</v>
          </cell>
          <cell r="CF718">
            <v>329.08</v>
          </cell>
          <cell r="CG718">
            <v>1091.0039999999999</v>
          </cell>
          <cell r="CJ718">
            <v>0</v>
          </cell>
          <cell r="CK718">
            <v>0</v>
          </cell>
          <cell r="CL718">
            <v>0</v>
          </cell>
          <cell r="CM718">
            <v>0</v>
          </cell>
          <cell r="CN718">
            <v>0</v>
          </cell>
          <cell r="CO718">
            <v>0</v>
          </cell>
          <cell r="CX718">
            <v>0</v>
          </cell>
          <cell r="CY718">
            <v>0</v>
          </cell>
          <cell r="DB718">
            <v>0</v>
          </cell>
          <cell r="DC718">
            <v>0</v>
          </cell>
          <cell r="DJ718" t="str">
            <v>МОС</v>
          </cell>
          <cell r="DL718">
            <v>40764</v>
          </cell>
          <cell r="DM718" t="str">
            <v>ХІV сесія VІ скликання</v>
          </cell>
          <cell r="DO718" t="str">
            <v>тариф на послуги з теплопостачання</v>
          </cell>
          <cell r="DT718">
            <v>534.82830000000001</v>
          </cell>
        </row>
        <row r="719">
          <cell r="W719">
            <v>890.24400000000003</v>
          </cell>
          <cell r="AF719">
            <v>40441</v>
          </cell>
          <cell r="AG719">
            <v>2316</v>
          </cell>
          <cell r="AH719">
            <v>774.12525252525256</v>
          </cell>
          <cell r="AM719">
            <v>495</v>
          </cell>
          <cell r="AO719">
            <v>440670.78</v>
          </cell>
          <cell r="AQ719">
            <v>383192</v>
          </cell>
          <cell r="AU719">
            <v>0</v>
          </cell>
          <cell r="AW719">
            <v>0</v>
          </cell>
          <cell r="AY719">
            <v>212502.82223999998</v>
          </cell>
          <cell r="AZ719">
            <v>429.29863078787872</v>
          </cell>
          <cell r="BA719">
            <v>0</v>
          </cell>
          <cell r="BB719">
            <v>0</v>
          </cell>
          <cell r="BC719">
            <v>0</v>
          </cell>
          <cell r="BD719">
            <v>0</v>
          </cell>
          <cell r="BG719">
            <v>0</v>
          </cell>
          <cell r="BH719">
            <v>0</v>
          </cell>
          <cell r="BI719">
            <v>12203</v>
          </cell>
          <cell r="BJ719">
            <v>24.652525252525251</v>
          </cell>
          <cell r="BK719">
            <v>0</v>
          </cell>
          <cell r="BL719">
            <v>0</v>
          </cell>
          <cell r="BM719">
            <v>137529</v>
          </cell>
          <cell r="BN719">
            <v>277.83636363636361</v>
          </cell>
          <cell r="BO719">
            <v>0</v>
          </cell>
          <cell r="BP719">
            <v>0</v>
          </cell>
          <cell r="BY719">
            <v>1917.2</v>
          </cell>
          <cell r="CF719">
            <v>86.21</v>
          </cell>
          <cell r="CG719">
            <v>2464.944</v>
          </cell>
          <cell r="CJ719">
            <v>0</v>
          </cell>
          <cell r="CK719">
            <v>0</v>
          </cell>
          <cell r="CL719">
            <v>0</v>
          </cell>
          <cell r="CM719">
            <v>0</v>
          </cell>
          <cell r="CN719">
            <v>0</v>
          </cell>
          <cell r="CO719">
            <v>0</v>
          </cell>
          <cell r="CX719">
            <v>0</v>
          </cell>
          <cell r="CY719">
            <v>0</v>
          </cell>
          <cell r="DB719">
            <v>0</v>
          </cell>
          <cell r="DC719">
            <v>0</v>
          </cell>
          <cell r="DJ719" t="str">
            <v>МОС</v>
          </cell>
          <cell r="DL719">
            <v>40764</v>
          </cell>
          <cell r="DM719" t="str">
            <v>ХІV сесія VІ скликання</v>
          </cell>
          <cell r="DT719">
            <v>890.24400000000003</v>
          </cell>
        </row>
        <row r="720">
          <cell r="W720">
            <v>890.24400000000003</v>
          </cell>
          <cell r="AF720">
            <v>40441</v>
          </cell>
          <cell r="AG720">
            <v>2317</v>
          </cell>
          <cell r="AH720">
            <v>781.22222222222217</v>
          </cell>
          <cell r="AM720">
            <v>9</v>
          </cell>
          <cell r="AO720">
            <v>8012.1959999999999</v>
          </cell>
          <cell r="AQ720">
            <v>7031</v>
          </cell>
          <cell r="AU720">
            <v>0</v>
          </cell>
          <cell r="AW720">
            <v>0</v>
          </cell>
          <cell r="AY720">
            <v>3771.3643200000001</v>
          </cell>
          <cell r="AZ720">
            <v>419.04048</v>
          </cell>
          <cell r="BA720">
            <v>0</v>
          </cell>
          <cell r="BB720">
            <v>0</v>
          </cell>
          <cell r="BC720">
            <v>0</v>
          </cell>
          <cell r="BD720">
            <v>0</v>
          </cell>
          <cell r="BG720">
            <v>0</v>
          </cell>
          <cell r="BH720">
            <v>0</v>
          </cell>
          <cell r="BI720">
            <v>215</v>
          </cell>
          <cell r="BJ720">
            <v>23.888888888888889</v>
          </cell>
          <cell r="BK720">
            <v>0</v>
          </cell>
          <cell r="BL720">
            <v>0</v>
          </cell>
          <cell r="BM720">
            <v>2658</v>
          </cell>
          <cell r="BN720">
            <v>295.33333333333331</v>
          </cell>
          <cell r="BO720">
            <v>0</v>
          </cell>
          <cell r="BP720">
            <v>0</v>
          </cell>
          <cell r="BY720">
            <v>1917.2</v>
          </cell>
          <cell r="CF720">
            <v>1.53</v>
          </cell>
          <cell r="CG720">
            <v>2464.944</v>
          </cell>
          <cell r="CJ720">
            <v>0</v>
          </cell>
          <cell r="CK720">
            <v>0</v>
          </cell>
          <cell r="CL720">
            <v>0</v>
          </cell>
          <cell r="CM720">
            <v>0</v>
          </cell>
          <cell r="CN720">
            <v>0</v>
          </cell>
          <cell r="CO720">
            <v>0</v>
          </cell>
          <cell r="CX720">
            <v>0</v>
          </cell>
          <cell r="CY720">
            <v>0</v>
          </cell>
          <cell r="DB720">
            <v>0</v>
          </cell>
          <cell r="DC720">
            <v>0</v>
          </cell>
          <cell r="DJ720" t="str">
            <v>МОС</v>
          </cell>
          <cell r="DL720">
            <v>40764</v>
          </cell>
          <cell r="DM720" t="str">
            <v>ХІV сесія VІ скликання</v>
          </cell>
          <cell r="DT720">
            <v>890.24400000000003</v>
          </cell>
        </row>
        <row r="721">
          <cell r="W721">
            <v>959.42840000000001</v>
          </cell>
          <cell r="AF721">
            <v>40441</v>
          </cell>
          <cell r="AG721">
            <v>2318</v>
          </cell>
          <cell r="AH721">
            <v>834.28577567683715</v>
          </cell>
          <cell r="AM721">
            <v>2327</v>
          </cell>
          <cell r="AO721">
            <v>2232589.8868</v>
          </cell>
          <cell r="AQ721">
            <v>1941383</v>
          </cell>
          <cell r="AU721">
            <v>0</v>
          </cell>
          <cell r="AW721">
            <v>0</v>
          </cell>
          <cell r="AY721">
            <v>990734.94192000001</v>
          </cell>
          <cell r="AZ721">
            <v>425.75631367425871</v>
          </cell>
          <cell r="BA721">
            <v>0</v>
          </cell>
          <cell r="BB721">
            <v>0</v>
          </cell>
          <cell r="BC721">
            <v>0</v>
          </cell>
          <cell r="BD721">
            <v>0</v>
          </cell>
          <cell r="BG721">
            <v>0</v>
          </cell>
          <cell r="BH721">
            <v>0</v>
          </cell>
          <cell r="BI721">
            <v>40437</v>
          </cell>
          <cell r="BJ721">
            <v>17.377309840996993</v>
          </cell>
          <cell r="BK721">
            <v>0</v>
          </cell>
          <cell r="BL721">
            <v>0</v>
          </cell>
          <cell r="BM721">
            <v>851350</v>
          </cell>
          <cell r="BN721">
            <v>365.85732703051139</v>
          </cell>
          <cell r="BO721">
            <v>0</v>
          </cell>
          <cell r="BP721">
            <v>0</v>
          </cell>
          <cell r="BY721">
            <v>1912.88</v>
          </cell>
          <cell r="CF721">
            <v>401.93</v>
          </cell>
          <cell r="CG721">
            <v>2464.944</v>
          </cell>
          <cell r="CJ721">
            <v>0</v>
          </cell>
          <cell r="CK721">
            <v>0</v>
          </cell>
          <cell r="CL721">
            <v>0</v>
          </cell>
          <cell r="CM721">
            <v>0</v>
          </cell>
          <cell r="CN721">
            <v>0</v>
          </cell>
          <cell r="CO721">
            <v>0</v>
          </cell>
          <cell r="CX721">
            <v>0</v>
          </cell>
          <cell r="CY721">
            <v>0</v>
          </cell>
          <cell r="DB721">
            <v>0</v>
          </cell>
          <cell r="DC721">
            <v>0</v>
          </cell>
          <cell r="DJ721" t="str">
            <v>МОС</v>
          </cell>
          <cell r="DL721">
            <v>40791</v>
          </cell>
          <cell r="DM721" t="str">
            <v>ХІ сесія VІ скликання</v>
          </cell>
          <cell r="DT721">
            <v>959.42840000000001</v>
          </cell>
        </row>
        <row r="722">
          <cell r="W722">
            <v>935</v>
          </cell>
          <cell r="AF722">
            <v>40441</v>
          </cell>
          <cell r="AG722">
            <v>2320</v>
          </cell>
          <cell r="AH722">
            <v>813.04421052631574</v>
          </cell>
          <cell r="AM722">
            <v>475</v>
          </cell>
          <cell r="AO722">
            <v>444125</v>
          </cell>
          <cell r="AQ722">
            <v>386196</v>
          </cell>
          <cell r="AU722">
            <v>0</v>
          </cell>
          <cell r="AW722">
            <v>0</v>
          </cell>
          <cell r="AY722">
            <v>193079.06352</v>
          </cell>
          <cell r="AZ722">
            <v>406.48223898947367</v>
          </cell>
          <cell r="BA722">
            <v>0</v>
          </cell>
          <cell r="BB722">
            <v>0</v>
          </cell>
          <cell r="BC722">
            <v>0</v>
          </cell>
          <cell r="BD722">
            <v>0</v>
          </cell>
          <cell r="BG722">
            <v>0</v>
          </cell>
          <cell r="BH722">
            <v>0</v>
          </cell>
          <cell r="BI722">
            <v>11507</v>
          </cell>
          <cell r="BJ722">
            <v>24.225263157894737</v>
          </cell>
          <cell r="BK722">
            <v>0</v>
          </cell>
          <cell r="BL722">
            <v>0</v>
          </cell>
          <cell r="BM722">
            <v>170585</v>
          </cell>
          <cell r="BN722">
            <v>359.12631578947367</v>
          </cell>
          <cell r="BO722">
            <v>0</v>
          </cell>
          <cell r="BP722">
            <v>0</v>
          </cell>
          <cell r="BY722">
            <v>1782.07</v>
          </cell>
          <cell r="CF722">
            <v>78.33</v>
          </cell>
          <cell r="CG722">
            <v>2464.944</v>
          </cell>
          <cell r="CJ722">
            <v>0</v>
          </cell>
          <cell r="CK722">
            <v>0</v>
          </cell>
          <cell r="CL722">
            <v>0</v>
          </cell>
          <cell r="CM722">
            <v>0</v>
          </cell>
          <cell r="CN722">
            <v>0</v>
          </cell>
          <cell r="CO722">
            <v>0</v>
          </cell>
          <cell r="CX722">
            <v>0</v>
          </cell>
          <cell r="CY722">
            <v>0</v>
          </cell>
          <cell r="DB722">
            <v>0</v>
          </cell>
          <cell r="DC722">
            <v>0</v>
          </cell>
          <cell r="DJ722" t="str">
            <v>МОС</v>
          </cell>
          <cell r="DL722">
            <v>40772</v>
          </cell>
          <cell r="DM722" t="str">
            <v>ХІV сесія VІ скликання</v>
          </cell>
          <cell r="DT722">
            <v>935</v>
          </cell>
        </row>
        <row r="723">
          <cell r="W723">
            <v>307.13333333333333</v>
          </cell>
          <cell r="AF723">
            <v>40043</v>
          </cell>
          <cell r="AG723">
            <v>728</v>
          </cell>
          <cell r="AH723">
            <v>307.13335945114443</v>
          </cell>
          <cell r="AM723">
            <v>11323.052</v>
          </cell>
          <cell r="AO723">
            <v>3477686.7042666664</v>
          </cell>
          <cell r="AQ723">
            <v>3477687</v>
          </cell>
          <cell r="AU723">
            <v>0</v>
          </cell>
          <cell r="AW723">
            <v>0</v>
          </cell>
          <cell r="AY723">
            <v>1311865.6299999999</v>
          </cell>
          <cell r="AZ723">
            <v>115.85795331506029</v>
          </cell>
          <cell r="BA723">
            <v>0</v>
          </cell>
          <cell r="BB723">
            <v>0</v>
          </cell>
          <cell r="BC723">
            <v>0</v>
          </cell>
          <cell r="BD723">
            <v>0</v>
          </cell>
          <cell r="BG723">
            <v>0</v>
          </cell>
          <cell r="BH723">
            <v>0</v>
          </cell>
          <cell r="BI723">
            <v>328355</v>
          </cell>
          <cell r="BJ723">
            <v>28.998807035417659</v>
          </cell>
          <cell r="BK723">
            <v>0</v>
          </cell>
          <cell r="BL723">
            <v>0</v>
          </cell>
          <cell r="BM723">
            <v>1510754.9390819394</v>
          </cell>
          <cell r="BN723">
            <v>133.42294454551117</v>
          </cell>
          <cell r="BO723">
            <v>0</v>
          </cell>
          <cell r="BP723">
            <v>0</v>
          </cell>
          <cell r="BY723">
            <v>1917.0410666666664</v>
          </cell>
          <cell r="CF723">
            <v>1803.6980008799426</v>
          </cell>
          <cell r="CG723">
            <v>727.32</v>
          </cell>
          <cell r="CJ723">
            <v>0</v>
          </cell>
          <cell r="CK723">
            <v>0</v>
          </cell>
          <cell r="CL723">
            <v>0</v>
          </cell>
          <cell r="CM723">
            <v>0</v>
          </cell>
          <cell r="CN723">
            <v>0</v>
          </cell>
          <cell r="CO723">
            <v>0</v>
          </cell>
          <cell r="CX723">
            <v>0</v>
          </cell>
          <cell r="CY723">
            <v>0</v>
          </cell>
          <cell r="DB723">
            <v>0</v>
          </cell>
          <cell r="DC723">
            <v>0</v>
          </cell>
          <cell r="DJ723" t="str">
            <v>МОС</v>
          </cell>
          <cell r="DL723">
            <v>40564</v>
          </cell>
          <cell r="DM723" t="str">
            <v>20/1</v>
          </cell>
          <cell r="DO723" t="str">
            <v>Тариф на оплату послуг теплопостачання</v>
          </cell>
          <cell r="DT723">
            <v>351.44</v>
          </cell>
        </row>
        <row r="724">
          <cell r="W724">
            <v>603.65</v>
          </cell>
          <cell r="AF724">
            <v>40043</v>
          </cell>
          <cell r="AG724">
            <v>729</v>
          </cell>
          <cell r="AH724">
            <v>524.91109123434705</v>
          </cell>
          <cell r="AM724">
            <v>5590</v>
          </cell>
          <cell r="AO724">
            <v>3374403.5</v>
          </cell>
          <cell r="AQ724">
            <v>2934253</v>
          </cell>
          <cell r="AU724">
            <v>0</v>
          </cell>
          <cell r="AW724">
            <v>0</v>
          </cell>
          <cell r="AY724">
            <v>1869888.62</v>
          </cell>
          <cell r="AZ724">
            <v>334.50601431127012</v>
          </cell>
          <cell r="BA724">
            <v>0</v>
          </cell>
          <cell r="BB724">
            <v>0</v>
          </cell>
          <cell r="BC724">
            <v>0</v>
          </cell>
          <cell r="BD724">
            <v>0</v>
          </cell>
          <cell r="BG724">
            <v>0</v>
          </cell>
          <cell r="BH724">
            <v>0</v>
          </cell>
          <cell r="BI724">
            <v>163392</v>
          </cell>
          <cell r="BJ724">
            <v>29.22933810375671</v>
          </cell>
          <cell r="BK724">
            <v>0</v>
          </cell>
          <cell r="BL724">
            <v>0</v>
          </cell>
          <cell r="BM724">
            <v>745891.45672242693</v>
          </cell>
          <cell r="BN724">
            <v>133.43317651563987</v>
          </cell>
          <cell r="BO724">
            <v>0</v>
          </cell>
          <cell r="BP724">
            <v>0</v>
          </cell>
          <cell r="BY724">
            <v>1917.0410666666664</v>
          </cell>
          <cell r="CF724">
            <v>856.70174007861976</v>
          </cell>
          <cell r="CG724">
            <v>2182.66</v>
          </cell>
          <cell r="CJ724">
            <v>0</v>
          </cell>
          <cell r="CK724">
            <v>0</v>
          </cell>
          <cell r="CL724">
            <v>0</v>
          </cell>
          <cell r="CM724">
            <v>0</v>
          </cell>
          <cell r="CN724">
            <v>0</v>
          </cell>
          <cell r="CO724">
            <v>0</v>
          </cell>
          <cell r="CX724">
            <v>0</v>
          </cell>
          <cell r="CY724">
            <v>0</v>
          </cell>
          <cell r="DB724">
            <v>0</v>
          </cell>
          <cell r="DC724">
            <v>0</v>
          </cell>
          <cell r="DJ724" t="str">
            <v>НКРКП</v>
          </cell>
          <cell r="DL724">
            <v>40942</v>
          </cell>
          <cell r="DM724">
            <v>43</v>
          </cell>
          <cell r="DT724">
            <v>870.69</v>
          </cell>
        </row>
        <row r="725">
          <cell r="W725">
            <v>821.73</v>
          </cell>
          <cell r="AF725">
            <v>40043</v>
          </cell>
          <cell r="AG725">
            <v>730</v>
          </cell>
          <cell r="AH725">
            <v>547.81689750692522</v>
          </cell>
          <cell r="AM725">
            <v>722</v>
          </cell>
          <cell r="AO725">
            <v>593289.06000000006</v>
          </cell>
          <cell r="AQ725">
            <v>395523.8</v>
          </cell>
          <cell r="AU725">
            <v>0</v>
          </cell>
          <cell r="AW725">
            <v>0</v>
          </cell>
          <cell r="AY725">
            <v>256899</v>
          </cell>
          <cell r="AZ725">
            <v>355.81578947368422</v>
          </cell>
          <cell r="BA725">
            <v>0</v>
          </cell>
          <cell r="BB725">
            <v>0</v>
          </cell>
          <cell r="BC725">
            <v>0</v>
          </cell>
          <cell r="BD725">
            <v>0</v>
          </cell>
          <cell r="BG725">
            <v>0</v>
          </cell>
          <cell r="BH725">
            <v>0</v>
          </cell>
          <cell r="BI725">
            <v>22094</v>
          </cell>
          <cell r="BJ725">
            <v>30.601108033240997</v>
          </cell>
          <cell r="BK725">
            <v>0</v>
          </cell>
          <cell r="BL725">
            <v>0</v>
          </cell>
          <cell r="BM725">
            <v>96396.5</v>
          </cell>
          <cell r="BN725">
            <v>133.51315789473685</v>
          </cell>
          <cell r="BO725">
            <v>0</v>
          </cell>
          <cell r="BP725">
            <v>0</v>
          </cell>
          <cell r="BY725">
            <v>1917.0410666666664</v>
          </cell>
          <cell r="CF725">
            <v>115.2344170524276</v>
          </cell>
          <cell r="CG725">
            <v>2229.36</v>
          </cell>
          <cell r="CJ725">
            <v>0</v>
          </cell>
          <cell r="CK725">
            <v>0</v>
          </cell>
          <cell r="CL725">
            <v>0</v>
          </cell>
          <cell r="CM725">
            <v>0</v>
          </cell>
          <cell r="CN725">
            <v>0</v>
          </cell>
          <cell r="CO725">
            <v>0</v>
          </cell>
          <cell r="CX725">
            <v>0</v>
          </cell>
          <cell r="CY725">
            <v>0</v>
          </cell>
          <cell r="DB725">
            <v>0</v>
          </cell>
          <cell r="DC725">
            <v>0</v>
          </cell>
          <cell r="DJ725" t="str">
            <v>НКРКП</v>
          </cell>
          <cell r="DL725">
            <v>40942</v>
          </cell>
          <cell r="DM725">
            <v>43</v>
          </cell>
          <cell r="DT725">
            <v>999.9</v>
          </cell>
        </row>
        <row r="726">
          <cell r="W726">
            <v>172.32</v>
          </cell>
          <cell r="AF726">
            <v>39721</v>
          </cell>
          <cell r="AG726">
            <v>322</v>
          </cell>
          <cell r="AH726">
            <v>171.06035062024458</v>
          </cell>
          <cell r="AM726">
            <v>24853.1</v>
          </cell>
          <cell r="AO726">
            <v>4282686.1919999998</v>
          </cell>
          <cell r="AQ726">
            <v>4251380</v>
          </cell>
          <cell r="AU726">
            <v>0</v>
          </cell>
          <cell r="AW726">
            <v>0</v>
          </cell>
          <cell r="AY726">
            <v>2519901.9648000002</v>
          </cell>
          <cell r="AZ726">
            <v>101.39185714458158</v>
          </cell>
          <cell r="BA726">
            <v>0</v>
          </cell>
          <cell r="BB726">
            <v>0</v>
          </cell>
          <cell r="BC726">
            <v>0</v>
          </cell>
          <cell r="BD726">
            <v>0</v>
          </cell>
          <cell r="BG726">
            <v>0</v>
          </cell>
          <cell r="BH726">
            <v>0</v>
          </cell>
          <cell r="BI726">
            <v>530900</v>
          </cell>
          <cell r="BJ726">
            <v>21.361520293243096</v>
          </cell>
          <cell r="BK726">
            <v>0</v>
          </cell>
          <cell r="BL726">
            <v>0</v>
          </cell>
          <cell r="BM726">
            <v>729638</v>
          </cell>
          <cell r="BN726">
            <v>29.358027771183476</v>
          </cell>
          <cell r="BO726">
            <v>0</v>
          </cell>
          <cell r="BP726">
            <v>0</v>
          </cell>
          <cell r="BY726">
            <v>761.34</v>
          </cell>
          <cell r="CF726">
            <v>3464.64</v>
          </cell>
          <cell r="CG726">
            <v>727.32</v>
          </cell>
          <cell r="CJ726">
            <v>0</v>
          </cell>
          <cell r="CK726">
            <v>0</v>
          </cell>
          <cell r="CL726">
            <v>0</v>
          </cell>
          <cell r="CM726">
            <v>0</v>
          </cell>
          <cell r="CN726">
            <v>0</v>
          </cell>
          <cell r="CO726">
            <v>0</v>
          </cell>
          <cell r="CX726">
            <v>0</v>
          </cell>
          <cell r="CY726">
            <v>0</v>
          </cell>
          <cell r="DB726">
            <v>0</v>
          </cell>
          <cell r="DC726">
            <v>0</v>
          </cell>
          <cell r="DJ726" t="str">
            <v>НКРЕ</v>
          </cell>
          <cell r="DL726">
            <v>40526</v>
          </cell>
          <cell r="DM726">
            <v>1763</v>
          </cell>
          <cell r="DO726" t="str">
            <v>тариф на теплову енергію</v>
          </cell>
          <cell r="DT726">
            <v>215.4</v>
          </cell>
        </row>
        <row r="727">
          <cell r="W727">
            <v>437.29</v>
          </cell>
          <cell r="AF727">
            <v>39974</v>
          </cell>
          <cell r="AG727">
            <v>156</v>
          </cell>
          <cell r="AH727">
            <v>380.25342882825413</v>
          </cell>
          <cell r="AM727">
            <v>3448.7</v>
          </cell>
          <cell r="AO727">
            <v>1508082.023</v>
          </cell>
          <cell r="AQ727">
            <v>1311380</v>
          </cell>
          <cell r="AU727">
            <v>0</v>
          </cell>
          <cell r="AW727">
            <v>0</v>
          </cell>
          <cell r="AY727">
            <v>1050779.669456</v>
          </cell>
          <cell r="AZ727">
            <v>304.68862744106474</v>
          </cell>
          <cell r="BA727">
            <v>0</v>
          </cell>
          <cell r="BB727">
            <v>0</v>
          </cell>
          <cell r="BC727">
            <v>0</v>
          </cell>
          <cell r="BD727">
            <v>0</v>
          </cell>
          <cell r="BG727">
            <v>0</v>
          </cell>
          <cell r="BH727">
            <v>0</v>
          </cell>
          <cell r="BI727">
            <v>80220</v>
          </cell>
          <cell r="BJ727">
            <v>23.260938904514745</v>
          </cell>
          <cell r="BK727">
            <v>0</v>
          </cell>
          <cell r="BL727">
            <v>0</v>
          </cell>
          <cell r="BM727">
            <v>101520</v>
          </cell>
          <cell r="BN727">
            <v>29.437179226955084</v>
          </cell>
          <cell r="BO727">
            <v>0</v>
          </cell>
          <cell r="BP727">
            <v>0</v>
          </cell>
          <cell r="BY727">
            <v>761.34</v>
          </cell>
          <cell r="CF727">
            <v>481.42160000000001</v>
          </cell>
          <cell r="CG727">
            <v>2182.66</v>
          </cell>
          <cell r="CJ727">
            <v>0</v>
          </cell>
          <cell r="CK727">
            <v>0</v>
          </cell>
          <cell r="CL727">
            <v>0</v>
          </cell>
          <cell r="CM727">
            <v>0</v>
          </cell>
          <cell r="CN727">
            <v>0</v>
          </cell>
          <cell r="CO727">
            <v>0</v>
          </cell>
          <cell r="CX727">
            <v>0</v>
          </cell>
          <cell r="CY727">
            <v>0</v>
          </cell>
          <cell r="DB727">
            <v>0</v>
          </cell>
          <cell r="DC727">
            <v>0</v>
          </cell>
          <cell r="DJ727" t="str">
            <v>НКРКП</v>
          </cell>
          <cell r="DL727">
            <v>40816</v>
          </cell>
          <cell r="DM727">
            <v>89</v>
          </cell>
          <cell r="DT727">
            <v>656.35</v>
          </cell>
        </row>
        <row r="728">
          <cell r="W728">
            <v>473.48</v>
          </cell>
          <cell r="AF728">
            <v>39974</v>
          </cell>
          <cell r="AG728">
            <v>155</v>
          </cell>
          <cell r="AH728">
            <v>378.79699248120301</v>
          </cell>
          <cell r="AM728">
            <v>199.5</v>
          </cell>
          <cell r="AO728">
            <v>94459.260000000009</v>
          </cell>
          <cell r="AQ728">
            <v>75570</v>
          </cell>
          <cell r="AU728">
            <v>0</v>
          </cell>
          <cell r="AW728">
            <v>0</v>
          </cell>
          <cell r="AY728">
            <v>60649.573419999993</v>
          </cell>
          <cell r="AZ728">
            <v>304.00788681704256</v>
          </cell>
          <cell r="BA728">
            <v>0</v>
          </cell>
          <cell r="BB728">
            <v>0</v>
          </cell>
          <cell r="BC728">
            <v>0</v>
          </cell>
          <cell r="BD728">
            <v>0</v>
          </cell>
          <cell r="BG728">
            <v>0</v>
          </cell>
          <cell r="BH728">
            <v>0</v>
          </cell>
          <cell r="BI728">
            <v>4580</v>
          </cell>
          <cell r="BJ728">
            <v>22.957393483709271</v>
          </cell>
          <cell r="BK728">
            <v>0</v>
          </cell>
          <cell r="BL728">
            <v>0</v>
          </cell>
          <cell r="BM728">
            <v>5860</v>
          </cell>
          <cell r="BN728">
            <v>29.373433583959901</v>
          </cell>
          <cell r="BO728">
            <v>0</v>
          </cell>
          <cell r="BP728">
            <v>0</v>
          </cell>
          <cell r="BY728">
            <v>761.34</v>
          </cell>
          <cell r="CF728">
            <v>27.786999999999999</v>
          </cell>
          <cell r="CG728">
            <v>2182.66</v>
          </cell>
          <cell r="CJ728">
            <v>0</v>
          </cell>
          <cell r="CK728">
            <v>0</v>
          </cell>
          <cell r="CL728">
            <v>0</v>
          </cell>
          <cell r="CM728">
            <v>0</v>
          </cell>
          <cell r="CN728">
            <v>0</v>
          </cell>
          <cell r="CO728">
            <v>0</v>
          </cell>
          <cell r="CX728">
            <v>0</v>
          </cell>
          <cell r="CY728">
            <v>0</v>
          </cell>
          <cell r="DB728">
            <v>0</v>
          </cell>
          <cell r="DC728">
            <v>0</v>
          </cell>
          <cell r="DJ728" t="str">
            <v>НКРКП</v>
          </cell>
          <cell r="DL728">
            <v>40816</v>
          </cell>
          <cell r="DM728">
            <v>89</v>
          </cell>
          <cell r="DT728">
            <v>692.08</v>
          </cell>
        </row>
        <row r="729">
          <cell r="W729">
            <v>251.91</v>
          </cell>
          <cell r="AF729" t="str">
            <v>25.12.2007</v>
          </cell>
          <cell r="AG729" t="str">
            <v>154; 173</v>
          </cell>
          <cell r="AH729">
            <v>251.91156945846896</v>
          </cell>
          <cell r="AM729">
            <v>69095</v>
          </cell>
          <cell r="AO729">
            <v>17405829.891732913</v>
          </cell>
          <cell r="AQ729">
            <v>17405829.891732913</v>
          </cell>
          <cell r="AU729">
            <v>14674311.1</v>
          </cell>
          <cell r="AW729">
            <v>0</v>
          </cell>
          <cell r="AY729">
            <v>0</v>
          </cell>
          <cell r="AZ729">
            <v>0</v>
          </cell>
          <cell r="BA729">
            <v>0</v>
          </cell>
          <cell r="BB729">
            <v>0</v>
          </cell>
          <cell r="BC729">
            <v>0</v>
          </cell>
          <cell r="BD729">
            <v>0</v>
          </cell>
          <cell r="BG729">
            <v>0</v>
          </cell>
          <cell r="BH729">
            <v>0</v>
          </cell>
          <cell r="BI729">
            <v>109848.9666136725</v>
          </cell>
          <cell r="BJ729">
            <v>1.589825119236884</v>
          </cell>
          <cell r="BK729">
            <v>0</v>
          </cell>
          <cell r="BL729">
            <v>0</v>
          </cell>
          <cell r="BM729">
            <v>1053874.0858505564</v>
          </cell>
          <cell r="BN729">
            <v>15.25253760547878</v>
          </cell>
          <cell r="BO729">
            <v>0</v>
          </cell>
          <cell r="BP729">
            <v>0</v>
          </cell>
          <cell r="BY729">
            <v>1264</v>
          </cell>
          <cell r="CF729">
            <v>0</v>
          </cell>
          <cell r="CG729">
            <v>0</v>
          </cell>
          <cell r="CJ729">
            <v>79420</v>
          </cell>
          <cell r="CK729">
            <v>184.76846008562075</v>
          </cell>
          <cell r="CL729">
            <v>214.51</v>
          </cell>
          <cell r="CM729">
            <v>0</v>
          </cell>
          <cell r="CN729">
            <v>0</v>
          </cell>
          <cell r="CO729">
            <v>0</v>
          </cell>
          <cell r="CX729">
            <v>0</v>
          </cell>
          <cell r="CY729">
            <v>0</v>
          </cell>
          <cell r="DB729">
            <v>0</v>
          </cell>
          <cell r="DC729">
            <v>0</v>
          </cell>
          <cell r="DJ729">
            <v>0</v>
          </cell>
          <cell r="DL729" t="str">
            <v>Рішення Новояворівської міськради від 03.09.2008, №619, Постанова НКРЕ від 04.07.2013 №869</v>
          </cell>
          <cell r="DM729" t="str">
            <v>869</v>
          </cell>
          <cell r="DO729" t="str">
            <v>тариф на теплову енергію</v>
          </cell>
          <cell r="DT729">
            <v>278.98</v>
          </cell>
        </row>
        <row r="730">
          <cell r="W730">
            <v>453.75</v>
          </cell>
          <cell r="AF730" t="str">
            <v>25.12.2007</v>
          </cell>
          <cell r="AG730" t="str">
            <v>154; 174</v>
          </cell>
          <cell r="AH730">
            <v>451.83829790129607</v>
          </cell>
          <cell r="AM730">
            <v>9159</v>
          </cell>
          <cell r="AO730">
            <v>4155896.25</v>
          </cell>
          <cell r="AQ730">
            <v>4138386.9704779708</v>
          </cell>
          <cell r="AU730">
            <v>3776315.7899999996</v>
          </cell>
          <cell r="AW730">
            <v>0</v>
          </cell>
          <cell r="AY730">
            <v>0</v>
          </cell>
          <cell r="AZ730">
            <v>0</v>
          </cell>
          <cell r="BA730">
            <v>0</v>
          </cell>
          <cell r="BB730">
            <v>0</v>
          </cell>
          <cell r="BC730">
            <v>0</v>
          </cell>
          <cell r="BD730">
            <v>0</v>
          </cell>
          <cell r="BG730">
            <v>0</v>
          </cell>
          <cell r="BH730">
            <v>0</v>
          </cell>
          <cell r="BI730">
            <v>14561.20826709062</v>
          </cell>
          <cell r="BJ730">
            <v>1.589825119236884</v>
          </cell>
          <cell r="BK730">
            <v>0</v>
          </cell>
          <cell r="BL730">
            <v>0</v>
          </cell>
          <cell r="BM730">
            <v>139697.99192858016</v>
          </cell>
          <cell r="BN730">
            <v>15.252537605478782</v>
          </cell>
          <cell r="BO730">
            <v>0</v>
          </cell>
          <cell r="BP730">
            <v>0</v>
          </cell>
          <cell r="BY730">
            <v>1264</v>
          </cell>
          <cell r="CF730">
            <v>0</v>
          </cell>
          <cell r="CG730">
            <v>0</v>
          </cell>
          <cell r="CJ730">
            <v>10526.888520710059</v>
          </cell>
          <cell r="CK730">
            <v>358.73048171552972</v>
          </cell>
          <cell r="CL730">
            <v>620.66</v>
          </cell>
          <cell r="CM730">
            <v>0</v>
          </cell>
          <cell r="CN730">
            <v>0</v>
          </cell>
          <cell r="CO730">
            <v>0</v>
          </cell>
          <cell r="CX730">
            <v>0</v>
          </cell>
          <cell r="CY730">
            <v>0</v>
          </cell>
          <cell r="DB730">
            <v>0</v>
          </cell>
          <cell r="DC730">
            <v>0</v>
          </cell>
          <cell r="DJ730" t="str">
            <v>МОС</v>
          </cell>
          <cell r="DL730" t="str">
            <v>Рішення Новояворівської міськради від 09.04.2008 №296, Постанова НКРЕ від 04.07.2013 №869</v>
          </cell>
          <cell r="DM730" t="str">
            <v>869</v>
          </cell>
          <cell r="DT730">
            <v>647.57000000000005</v>
          </cell>
        </row>
        <row r="731">
          <cell r="W731">
            <v>453.75</v>
          </cell>
          <cell r="AF731" t="str">
            <v>25.12.2007</v>
          </cell>
          <cell r="AG731" t="str">
            <v>154; 174</v>
          </cell>
          <cell r="AH731">
            <v>451.84129345538099</v>
          </cell>
          <cell r="AM731">
            <v>3516</v>
          </cell>
          <cell r="AO731">
            <v>1595385</v>
          </cell>
          <cell r="AQ731">
            <v>1588673.9877891196</v>
          </cell>
          <cell r="AU731">
            <v>1449680.4</v>
          </cell>
          <cell r="AW731">
            <v>0</v>
          </cell>
          <cell r="AY731">
            <v>0</v>
          </cell>
          <cell r="AZ731">
            <v>0</v>
          </cell>
          <cell r="BA731">
            <v>0</v>
          </cell>
          <cell r="BB731">
            <v>0</v>
          </cell>
          <cell r="BC731">
            <v>0</v>
          </cell>
          <cell r="BD731">
            <v>0</v>
          </cell>
          <cell r="BG731">
            <v>0</v>
          </cell>
          <cell r="BH731">
            <v>0</v>
          </cell>
          <cell r="BI731">
            <v>5589.8251192368843</v>
          </cell>
          <cell r="BJ731">
            <v>1.589825119236884</v>
          </cell>
          <cell r="BK731">
            <v>0</v>
          </cell>
          <cell r="BL731">
            <v>0</v>
          </cell>
          <cell r="BM731">
            <v>53627.922220863402</v>
          </cell>
          <cell r="BN731">
            <v>15.252537605478784</v>
          </cell>
          <cell r="BO731">
            <v>0</v>
          </cell>
          <cell r="BP731">
            <v>0</v>
          </cell>
          <cell r="BY731">
            <v>1264</v>
          </cell>
          <cell r="CF731">
            <v>0</v>
          </cell>
          <cell r="CG731">
            <v>0</v>
          </cell>
          <cell r="CJ731">
            <v>4041.1114792899407</v>
          </cell>
          <cell r="CK731">
            <v>358.73308802030914</v>
          </cell>
          <cell r="CL731">
            <v>620.66</v>
          </cell>
          <cell r="CM731">
            <v>0</v>
          </cell>
          <cell r="CN731">
            <v>0</v>
          </cell>
          <cell r="CO731">
            <v>0</v>
          </cell>
          <cell r="CX731">
            <v>0</v>
          </cell>
          <cell r="CY731">
            <v>0</v>
          </cell>
          <cell r="DB731">
            <v>0</v>
          </cell>
          <cell r="DC731">
            <v>0</v>
          </cell>
          <cell r="DJ731" t="str">
            <v>МОС</v>
          </cell>
          <cell r="DL731" t="str">
            <v>Рішення Новояворівської міськради від 09.04.2008 №296, Постанова НКРЕ від 04.07.2013 №869</v>
          </cell>
          <cell r="DM731" t="str">
            <v>869</v>
          </cell>
          <cell r="DT731">
            <v>647.57000000000005</v>
          </cell>
        </row>
        <row r="732">
          <cell r="W732">
            <v>199.85</v>
          </cell>
          <cell r="AF732">
            <v>39675</v>
          </cell>
          <cell r="AG732">
            <v>643</v>
          </cell>
          <cell r="AH732">
            <v>181.69275929549903</v>
          </cell>
          <cell r="AM732">
            <v>51100</v>
          </cell>
          <cell r="AO732">
            <v>10212335</v>
          </cell>
          <cell r="AQ732">
            <v>9284500</v>
          </cell>
          <cell r="AU732">
            <v>0</v>
          </cell>
          <cell r="AW732">
            <v>0</v>
          </cell>
          <cell r="AY732">
            <v>6121899.9999999991</v>
          </cell>
          <cell r="AZ732">
            <v>119.80234833659489</v>
          </cell>
          <cell r="BA732">
            <v>0</v>
          </cell>
          <cell r="BB732">
            <v>0</v>
          </cell>
          <cell r="BC732">
            <v>0</v>
          </cell>
          <cell r="BD732">
            <v>0</v>
          </cell>
          <cell r="BG732">
            <v>0</v>
          </cell>
          <cell r="BH732">
            <v>0</v>
          </cell>
          <cell r="BI732">
            <v>934200</v>
          </cell>
          <cell r="BJ732">
            <v>18.281800391389432</v>
          </cell>
          <cell r="BK732">
            <v>0</v>
          </cell>
          <cell r="BL732">
            <v>0</v>
          </cell>
          <cell r="BM732">
            <v>1690700</v>
          </cell>
          <cell r="BN732">
            <v>33.086105675146769</v>
          </cell>
          <cell r="BO732">
            <v>0</v>
          </cell>
          <cell r="BP732">
            <v>0</v>
          </cell>
          <cell r="BY732">
            <v>1585.65</v>
          </cell>
          <cell r="CF732">
            <v>8417.1001090308619</v>
          </cell>
          <cell r="CG732">
            <v>727.31700000000001</v>
          </cell>
          <cell r="CJ732">
            <v>0</v>
          </cell>
          <cell r="CK732">
            <v>0</v>
          </cell>
          <cell r="CL732">
            <v>0</v>
          </cell>
          <cell r="CM732">
            <v>0</v>
          </cell>
          <cell r="CN732">
            <v>0</v>
          </cell>
          <cell r="CO732">
            <v>0</v>
          </cell>
          <cell r="CX732">
            <v>0</v>
          </cell>
          <cell r="CY732">
            <v>0</v>
          </cell>
          <cell r="DB732">
            <v>0</v>
          </cell>
          <cell r="DC732">
            <v>0</v>
          </cell>
          <cell r="DJ732" t="str">
            <v>МОС</v>
          </cell>
          <cell r="DL732">
            <v>40436</v>
          </cell>
          <cell r="DM732">
            <v>257</v>
          </cell>
          <cell r="DO732" t="str">
            <v>тариф на теплову енергію</v>
          </cell>
          <cell r="DT732">
            <v>281.29000000000002</v>
          </cell>
        </row>
        <row r="733">
          <cell r="W733">
            <v>564.71</v>
          </cell>
          <cell r="AF733">
            <v>40434</v>
          </cell>
          <cell r="AG733">
            <v>1638</v>
          </cell>
          <cell r="AH733">
            <v>491.04618656943177</v>
          </cell>
          <cell r="AM733">
            <v>6582</v>
          </cell>
          <cell r="AO733">
            <v>3716921.22</v>
          </cell>
          <cell r="AQ733">
            <v>3232066</v>
          </cell>
          <cell r="AU733">
            <v>0</v>
          </cell>
          <cell r="AW733">
            <v>0</v>
          </cell>
          <cell r="AY733">
            <v>2620615</v>
          </cell>
          <cell r="AZ733">
            <v>398.14873898511092</v>
          </cell>
          <cell r="BA733">
            <v>0</v>
          </cell>
          <cell r="BB733">
            <v>0</v>
          </cell>
          <cell r="BC733">
            <v>0</v>
          </cell>
          <cell r="BD733">
            <v>0</v>
          </cell>
          <cell r="BG733">
            <v>0</v>
          </cell>
          <cell r="BH733">
            <v>0</v>
          </cell>
          <cell r="BI733">
            <v>190616</v>
          </cell>
          <cell r="BJ733">
            <v>28.96019446976603</v>
          </cell>
          <cell r="BK733">
            <v>0</v>
          </cell>
          <cell r="BL733">
            <v>0</v>
          </cell>
          <cell r="BM733">
            <v>345686</v>
          </cell>
          <cell r="BN733">
            <v>52.519902765116989</v>
          </cell>
          <cell r="BO733">
            <v>0</v>
          </cell>
          <cell r="BP733">
            <v>0</v>
          </cell>
          <cell r="BY733">
            <v>2683.33</v>
          </cell>
          <cell r="CF733">
            <v>1063.1556954733178</v>
          </cell>
          <cell r="CG733">
            <v>2464.94</v>
          </cell>
          <cell r="CJ733">
            <v>0</v>
          </cell>
          <cell r="CK733">
            <v>0</v>
          </cell>
          <cell r="CL733">
            <v>0</v>
          </cell>
          <cell r="CM733">
            <v>0</v>
          </cell>
          <cell r="CN733">
            <v>0</v>
          </cell>
          <cell r="CO733">
            <v>0</v>
          </cell>
          <cell r="CX733">
            <v>0</v>
          </cell>
          <cell r="CY733">
            <v>0</v>
          </cell>
          <cell r="DB733">
            <v>0</v>
          </cell>
          <cell r="DC733">
            <v>0</v>
          </cell>
          <cell r="DJ733" t="str">
            <v>НКРКП</v>
          </cell>
          <cell r="DL733">
            <v>40942</v>
          </cell>
          <cell r="DM733">
            <v>39</v>
          </cell>
          <cell r="DT733">
            <v>794.05</v>
          </cell>
        </row>
        <row r="734">
          <cell r="W734">
            <v>638.37</v>
          </cell>
          <cell r="AF734">
            <v>40434</v>
          </cell>
          <cell r="AG734">
            <v>1638</v>
          </cell>
          <cell r="AH734">
            <v>491.04634017904158</v>
          </cell>
          <cell r="AM734">
            <v>1899</v>
          </cell>
          <cell r="AO734">
            <v>1212264.6300000001</v>
          </cell>
          <cell r="AQ734">
            <v>932497</v>
          </cell>
          <cell r="AU734">
            <v>0</v>
          </cell>
          <cell r="AW734">
            <v>0</v>
          </cell>
          <cell r="AY734">
            <v>756085</v>
          </cell>
          <cell r="AZ734">
            <v>398.14902580305426</v>
          </cell>
          <cell r="BA734">
            <v>0</v>
          </cell>
          <cell r="BB734">
            <v>0</v>
          </cell>
          <cell r="BC734">
            <v>0</v>
          </cell>
          <cell r="BD734">
            <v>0</v>
          </cell>
          <cell r="BG734">
            <v>0</v>
          </cell>
          <cell r="BH734">
            <v>0</v>
          </cell>
          <cell r="BI734">
            <v>54995</v>
          </cell>
          <cell r="BJ734">
            <v>28.959978936282255</v>
          </cell>
          <cell r="BK734">
            <v>0</v>
          </cell>
          <cell r="BL734">
            <v>0</v>
          </cell>
          <cell r="BM734">
            <v>99735</v>
          </cell>
          <cell r="BN734">
            <v>52.519747235387044</v>
          </cell>
          <cell r="BO734">
            <v>0</v>
          </cell>
          <cell r="BP734">
            <v>0</v>
          </cell>
          <cell r="BY734">
            <v>2683.33</v>
          </cell>
          <cell r="CF734">
            <v>306.73566090858196</v>
          </cell>
          <cell r="CG734">
            <v>2464.94</v>
          </cell>
          <cell r="CJ734">
            <v>0</v>
          </cell>
          <cell r="CK734">
            <v>0</v>
          </cell>
          <cell r="CL734">
            <v>0</v>
          </cell>
          <cell r="CM734">
            <v>0</v>
          </cell>
          <cell r="CN734">
            <v>0</v>
          </cell>
          <cell r="CO734">
            <v>0</v>
          </cell>
          <cell r="CX734">
            <v>0</v>
          </cell>
          <cell r="CY734">
            <v>0</v>
          </cell>
          <cell r="DB734">
            <v>0</v>
          </cell>
          <cell r="DC734">
            <v>0</v>
          </cell>
          <cell r="DJ734" t="str">
            <v>НКРКП</v>
          </cell>
          <cell r="DL734">
            <v>40942</v>
          </cell>
          <cell r="DM734">
            <v>39</v>
          </cell>
          <cell r="DT734">
            <v>794.05</v>
          </cell>
        </row>
        <row r="735">
          <cell r="W735">
            <v>251.48333333333335</v>
          </cell>
          <cell r="AF735">
            <v>39430</v>
          </cell>
          <cell r="AG735">
            <v>0</v>
          </cell>
          <cell r="AH735">
            <v>249.12999999999997</v>
          </cell>
          <cell r="AM735">
            <v>79638</v>
          </cell>
          <cell r="AO735">
            <v>20027629.700000003</v>
          </cell>
          <cell r="AQ735">
            <v>19840214.939999998</v>
          </cell>
          <cell r="AU735">
            <v>17145265.02</v>
          </cell>
          <cell r="AW735">
            <v>0</v>
          </cell>
          <cell r="AY735">
            <v>0</v>
          </cell>
          <cell r="AZ735">
            <v>0</v>
          </cell>
          <cell r="BA735">
            <v>0</v>
          </cell>
          <cell r="BB735">
            <v>0</v>
          </cell>
          <cell r="BC735">
            <v>0</v>
          </cell>
          <cell r="BD735">
            <v>0</v>
          </cell>
          <cell r="BG735">
            <v>0</v>
          </cell>
          <cell r="BH735">
            <v>0</v>
          </cell>
          <cell r="BI735">
            <v>112289.57999999999</v>
          </cell>
          <cell r="BJ735">
            <v>1.41</v>
          </cell>
          <cell r="BK735">
            <v>0</v>
          </cell>
          <cell r="BL735">
            <v>0</v>
          </cell>
          <cell r="BM735">
            <v>1036886.76</v>
          </cell>
          <cell r="BN735">
            <v>13.02</v>
          </cell>
          <cell r="BO735">
            <v>0</v>
          </cell>
          <cell r="BP735">
            <v>0</v>
          </cell>
          <cell r="BY735">
            <v>927</v>
          </cell>
          <cell r="CF735">
            <v>0</v>
          </cell>
          <cell r="CG735">
            <v>0</v>
          </cell>
          <cell r="CJ735">
            <v>91538</v>
          </cell>
          <cell r="CK735">
            <v>187.30215888483471</v>
          </cell>
          <cell r="CL735">
            <v>192.77</v>
          </cell>
          <cell r="CM735">
            <v>0</v>
          </cell>
          <cell r="CN735">
            <v>0</v>
          </cell>
          <cell r="CO735">
            <v>0</v>
          </cell>
          <cell r="CX735">
            <v>0</v>
          </cell>
          <cell r="CY735">
            <v>0</v>
          </cell>
          <cell r="DB735">
            <v>0</v>
          </cell>
          <cell r="DC735">
            <v>0</v>
          </cell>
          <cell r="DJ735">
            <v>0</v>
          </cell>
          <cell r="DL735" t="str">
            <v>Рішення Новороздільської міської ради від 11.10.2006 №447 (постачання) та від 14.12.2007 №540 (транспортування), Постанова НКРЕ від 26.12.2012 №1754</v>
          </cell>
          <cell r="DM735" t="str">
            <v>1754</v>
          </cell>
          <cell r="DO735" t="str">
            <v>тариф на теплову енергію</v>
          </cell>
          <cell r="DT735">
            <v>244.2</v>
          </cell>
        </row>
        <row r="736">
          <cell r="W736">
            <v>469.41666700000002</v>
          </cell>
          <cell r="AF736">
            <v>39430</v>
          </cell>
          <cell r="AG736">
            <v>0</v>
          </cell>
          <cell r="AH736">
            <v>465.42</v>
          </cell>
          <cell r="AM736">
            <v>8127</v>
          </cell>
          <cell r="AO736">
            <v>3814949.2527090004</v>
          </cell>
          <cell r="AQ736">
            <v>3782468.3400000003</v>
          </cell>
          <cell r="AU736">
            <v>3507450.66</v>
          </cell>
          <cell r="AW736">
            <v>0</v>
          </cell>
          <cell r="AY736">
            <v>0</v>
          </cell>
          <cell r="AZ736">
            <v>0</v>
          </cell>
          <cell r="BA736">
            <v>0</v>
          </cell>
          <cell r="BB736">
            <v>0</v>
          </cell>
          <cell r="BC736">
            <v>0</v>
          </cell>
          <cell r="BD736">
            <v>0</v>
          </cell>
          <cell r="BG736">
            <v>0</v>
          </cell>
          <cell r="BH736">
            <v>0</v>
          </cell>
          <cell r="BI736">
            <v>11459.07</v>
          </cell>
          <cell r="BJ736">
            <v>1.41</v>
          </cell>
          <cell r="BK736">
            <v>0</v>
          </cell>
          <cell r="BL736">
            <v>0</v>
          </cell>
          <cell r="BM736">
            <v>105813.54000000001</v>
          </cell>
          <cell r="BN736">
            <v>13.020000000000001</v>
          </cell>
          <cell r="BO736">
            <v>0</v>
          </cell>
          <cell r="BP736">
            <v>0</v>
          </cell>
          <cell r="BY736">
            <v>927</v>
          </cell>
          <cell r="CF736">
            <v>0</v>
          </cell>
          <cell r="CG736">
            <v>0</v>
          </cell>
          <cell r="CJ736">
            <v>9341.5490654205605</v>
          </cell>
          <cell r="CK736">
            <v>375.4677768576376</v>
          </cell>
          <cell r="CL736">
            <v>626.94000000000005</v>
          </cell>
          <cell r="CM736">
            <v>0</v>
          </cell>
          <cell r="CN736">
            <v>0</v>
          </cell>
          <cell r="CO736">
            <v>0</v>
          </cell>
          <cell r="CX736">
            <v>0</v>
          </cell>
          <cell r="CY736">
            <v>0</v>
          </cell>
          <cell r="DB736">
            <v>0</v>
          </cell>
          <cell r="DC736">
            <v>0</v>
          </cell>
          <cell r="DJ736" t="str">
            <v>МОС</v>
          </cell>
          <cell r="DL736" t="str">
            <v>Рішення Новороздільської міської ради від 11.10.2006 №447 (постачання) та від 14.12.2007 №540 (транспортування), Постанова НКРЕ від 04.07.2013 №866</v>
          </cell>
          <cell r="DM736" t="str">
            <v>866</v>
          </cell>
          <cell r="DT736">
            <v>632.03</v>
          </cell>
        </row>
        <row r="737">
          <cell r="W737">
            <v>472.24166700000001</v>
          </cell>
          <cell r="AF737">
            <v>39430</v>
          </cell>
          <cell r="AG737">
            <v>0</v>
          </cell>
          <cell r="AH737">
            <v>465.42000000000007</v>
          </cell>
          <cell r="AM737">
            <v>3429</v>
          </cell>
          <cell r="AO737">
            <v>1619316.6761430001</v>
          </cell>
          <cell r="AQ737">
            <v>1595925.1800000002</v>
          </cell>
          <cell r="AU737">
            <v>1479887.82</v>
          </cell>
          <cell r="AW737">
            <v>0</v>
          </cell>
          <cell r="AY737">
            <v>0</v>
          </cell>
          <cell r="AZ737">
            <v>0</v>
          </cell>
          <cell r="BA737">
            <v>0</v>
          </cell>
          <cell r="BB737">
            <v>0</v>
          </cell>
          <cell r="BC737">
            <v>0</v>
          </cell>
          <cell r="BD737">
            <v>0</v>
          </cell>
          <cell r="BG737">
            <v>0</v>
          </cell>
          <cell r="BH737">
            <v>0</v>
          </cell>
          <cell r="BI737">
            <v>4834.8899999999994</v>
          </cell>
          <cell r="BJ737">
            <v>1.41</v>
          </cell>
          <cell r="BK737">
            <v>0</v>
          </cell>
          <cell r="BL737">
            <v>0</v>
          </cell>
          <cell r="BM737">
            <v>44645.580000000009</v>
          </cell>
          <cell r="BN737">
            <v>13.020000000000003</v>
          </cell>
          <cell r="BO737">
            <v>0</v>
          </cell>
          <cell r="BP737">
            <v>0</v>
          </cell>
          <cell r="BY737">
            <v>927</v>
          </cell>
          <cell r="CF737">
            <v>0</v>
          </cell>
          <cell r="CG737">
            <v>0</v>
          </cell>
          <cell r="CJ737">
            <v>3941.4509345794395</v>
          </cell>
          <cell r="CK737">
            <v>375.4677768576376</v>
          </cell>
          <cell r="CL737">
            <v>626.94000000000005</v>
          </cell>
          <cell r="CM737">
            <v>0</v>
          </cell>
          <cell r="CN737">
            <v>0</v>
          </cell>
          <cell r="CO737">
            <v>0</v>
          </cell>
          <cell r="CX737">
            <v>0</v>
          </cell>
          <cell r="CY737">
            <v>0</v>
          </cell>
          <cell r="DB737">
            <v>0</v>
          </cell>
          <cell r="DC737">
            <v>0</v>
          </cell>
          <cell r="DJ737" t="str">
            <v>МОС</v>
          </cell>
          <cell r="DL737" t="str">
            <v>Рішення Новороздільської міської ради від 11.10.2006 №447 (постачання) та від 14.12.2007 №540 (транспортування), Постанова НКРЕ від 04.07.2013 №866</v>
          </cell>
          <cell r="DM737" t="str">
            <v>866</v>
          </cell>
          <cell r="DT737">
            <v>634.85</v>
          </cell>
        </row>
        <row r="738">
          <cell r="W738">
            <v>210.04</v>
          </cell>
          <cell r="AF738">
            <v>39714</v>
          </cell>
          <cell r="AG738">
            <v>452</v>
          </cell>
          <cell r="AH738">
            <v>197.21888582533057</v>
          </cell>
          <cell r="AM738">
            <v>10873.34</v>
          </cell>
          <cell r="AO738">
            <v>2283836.3336</v>
          </cell>
          <cell r="AQ738">
            <v>2144428</v>
          </cell>
          <cell r="AU738">
            <v>0</v>
          </cell>
          <cell r="AW738">
            <v>0</v>
          </cell>
          <cell r="AY738">
            <v>1107460.48248</v>
          </cell>
          <cell r="AZ738">
            <v>101.85099357511123</v>
          </cell>
          <cell r="BA738">
            <v>0</v>
          </cell>
          <cell r="BB738">
            <v>0</v>
          </cell>
          <cell r="BC738">
            <v>0</v>
          </cell>
          <cell r="BD738">
            <v>0</v>
          </cell>
          <cell r="BG738">
            <v>0</v>
          </cell>
          <cell r="BH738">
            <v>0</v>
          </cell>
          <cell r="BI738">
            <v>92681</v>
          </cell>
          <cell r="BJ738">
            <v>8.5236918922796487</v>
          </cell>
          <cell r="BK738">
            <v>0</v>
          </cell>
          <cell r="BL738">
            <v>0</v>
          </cell>
          <cell r="BM738">
            <v>797001</v>
          </cell>
          <cell r="BN738">
            <v>73.298636849394939</v>
          </cell>
          <cell r="BO738">
            <v>0</v>
          </cell>
          <cell r="BP738">
            <v>0</v>
          </cell>
          <cell r="BY738">
            <v>2468</v>
          </cell>
          <cell r="CF738">
            <v>1631.1130000000001</v>
          </cell>
          <cell r="CG738">
            <v>678.96</v>
          </cell>
          <cell r="CJ738">
            <v>0</v>
          </cell>
          <cell r="CK738">
            <v>0</v>
          </cell>
          <cell r="CL738">
            <v>0</v>
          </cell>
          <cell r="CM738">
            <v>0</v>
          </cell>
          <cell r="CN738">
            <v>0</v>
          </cell>
          <cell r="CO738">
            <v>0</v>
          </cell>
          <cell r="CX738">
            <v>0</v>
          </cell>
          <cell r="CY738">
            <v>0</v>
          </cell>
          <cell r="DB738">
            <v>0</v>
          </cell>
          <cell r="DC738">
            <v>0</v>
          </cell>
          <cell r="DJ738" t="str">
            <v>МОС</v>
          </cell>
          <cell r="DL738">
            <v>40561</v>
          </cell>
          <cell r="DM738">
            <v>6</v>
          </cell>
          <cell r="DO738" t="str">
            <v>теплова енергія</v>
          </cell>
          <cell r="DT738">
            <v>262.55</v>
          </cell>
        </row>
        <row r="739">
          <cell r="W739">
            <v>754.76</v>
          </cell>
          <cell r="AF739">
            <v>40450</v>
          </cell>
          <cell r="AG739">
            <v>967</v>
          </cell>
          <cell r="AH739">
            <v>692.4405804852729</v>
          </cell>
          <cell r="AM739">
            <v>10769.61</v>
          </cell>
          <cell r="AO739">
            <v>8128470.8436000003</v>
          </cell>
          <cell r="AQ739">
            <v>7457315</v>
          </cell>
          <cell r="AU739">
            <v>0</v>
          </cell>
          <cell r="AW739">
            <v>0</v>
          </cell>
          <cell r="AY739">
            <v>3901309.8368000002</v>
          </cell>
          <cell r="AZ739">
            <v>362.25172840984959</v>
          </cell>
          <cell r="BA739">
            <v>0</v>
          </cell>
          <cell r="BB739">
            <v>0</v>
          </cell>
          <cell r="BC739">
            <v>0</v>
          </cell>
          <cell r="BD739">
            <v>0</v>
          </cell>
          <cell r="BG739">
            <v>0</v>
          </cell>
          <cell r="BH739">
            <v>0</v>
          </cell>
          <cell r="BI739">
            <v>149909</v>
          </cell>
          <cell r="BJ739">
            <v>13.919631258699246</v>
          </cell>
          <cell r="BK739">
            <v>0</v>
          </cell>
          <cell r="BL739">
            <v>0</v>
          </cell>
          <cell r="BM739">
            <v>2947264</v>
          </cell>
          <cell r="BN739">
            <v>273.66487737253249</v>
          </cell>
          <cell r="BO739">
            <v>0</v>
          </cell>
          <cell r="BP739">
            <v>0</v>
          </cell>
          <cell r="BY739">
            <v>3981</v>
          </cell>
          <cell r="CF739">
            <v>1582.72</v>
          </cell>
          <cell r="CG739">
            <v>2464.94</v>
          </cell>
          <cell r="CJ739">
            <v>0</v>
          </cell>
          <cell r="CK739">
            <v>0</v>
          </cell>
          <cell r="CL739">
            <v>0</v>
          </cell>
          <cell r="CM739">
            <v>0</v>
          </cell>
          <cell r="CN739">
            <v>0</v>
          </cell>
          <cell r="CO739">
            <v>0</v>
          </cell>
          <cell r="CX739">
            <v>0</v>
          </cell>
          <cell r="CY739">
            <v>0</v>
          </cell>
          <cell r="DB739">
            <v>0</v>
          </cell>
          <cell r="DC739">
            <v>0</v>
          </cell>
          <cell r="DJ739" t="str">
            <v>НКРКП</v>
          </cell>
          <cell r="DL739">
            <v>40942</v>
          </cell>
          <cell r="DM739">
            <v>44</v>
          </cell>
          <cell r="DT739">
            <v>969.34</v>
          </cell>
        </row>
        <row r="740">
          <cell r="W740">
            <v>816.74</v>
          </cell>
          <cell r="AF740">
            <v>40450</v>
          </cell>
          <cell r="AG740">
            <v>968</v>
          </cell>
          <cell r="AH740">
            <v>680.62486488946536</v>
          </cell>
          <cell r="AM740">
            <v>878.91</v>
          </cell>
          <cell r="AO740">
            <v>717840.9534</v>
          </cell>
          <cell r="AQ740">
            <v>598208</v>
          </cell>
          <cell r="AU740">
            <v>0</v>
          </cell>
          <cell r="AW740">
            <v>0</v>
          </cell>
          <cell r="AY740">
            <v>335544.88738000003</v>
          </cell>
          <cell r="AZ740">
            <v>381.77388740599156</v>
          </cell>
          <cell r="BA740">
            <v>0</v>
          </cell>
          <cell r="BB740">
            <v>0</v>
          </cell>
          <cell r="BC740">
            <v>0</v>
          </cell>
          <cell r="BD740">
            <v>0</v>
          </cell>
          <cell r="BG740">
            <v>0</v>
          </cell>
          <cell r="BH740">
            <v>0</v>
          </cell>
          <cell r="BI740">
            <v>17023</v>
          </cell>
          <cell r="BJ740">
            <v>19.368308472994961</v>
          </cell>
          <cell r="BK740">
            <v>0</v>
          </cell>
          <cell r="BL740">
            <v>0</v>
          </cell>
          <cell r="BM740">
            <v>210430</v>
          </cell>
          <cell r="BN740">
            <v>239.42155624580448</v>
          </cell>
          <cell r="BO740">
            <v>0</v>
          </cell>
          <cell r="BP740">
            <v>0</v>
          </cell>
          <cell r="BY740">
            <v>3981</v>
          </cell>
          <cell r="CF740">
            <v>136.12700000000001</v>
          </cell>
          <cell r="CG740">
            <v>2464.94</v>
          </cell>
          <cell r="CJ740">
            <v>0</v>
          </cell>
          <cell r="CK740">
            <v>0</v>
          </cell>
          <cell r="CL740">
            <v>0</v>
          </cell>
          <cell r="CM740">
            <v>0</v>
          </cell>
          <cell r="CN740">
            <v>0</v>
          </cell>
          <cell r="CO740">
            <v>0</v>
          </cell>
          <cell r="CX740">
            <v>0</v>
          </cell>
          <cell r="CY740">
            <v>0</v>
          </cell>
          <cell r="DB740">
            <v>0</v>
          </cell>
          <cell r="DC740">
            <v>0</v>
          </cell>
          <cell r="DJ740" t="str">
            <v>НКРКП</v>
          </cell>
          <cell r="DL740">
            <v>40942</v>
          </cell>
          <cell r="DM740">
            <v>44</v>
          </cell>
          <cell r="DT740">
            <v>999.9</v>
          </cell>
        </row>
        <row r="741">
          <cell r="W741">
            <v>338.77</v>
          </cell>
          <cell r="AF741">
            <v>39892</v>
          </cell>
          <cell r="AG741">
            <v>1560</v>
          </cell>
          <cell r="AH741">
            <v>397.68</v>
          </cell>
          <cell r="AM741">
            <v>551.70000000000005</v>
          </cell>
          <cell r="AO741">
            <v>186899.40900000001</v>
          </cell>
          <cell r="AQ741">
            <v>219400.05600000001</v>
          </cell>
          <cell r="AU741">
            <v>0</v>
          </cell>
          <cell r="AW741">
            <v>0</v>
          </cell>
          <cell r="AY741">
            <v>69859.525167</v>
          </cell>
          <cell r="AZ741">
            <v>126.62592924959216</v>
          </cell>
          <cell r="BA741">
            <v>0</v>
          </cell>
          <cell r="BB741">
            <v>0</v>
          </cell>
          <cell r="BC741">
            <v>0</v>
          </cell>
          <cell r="BD741">
            <v>0</v>
          </cell>
          <cell r="BG741">
            <v>0</v>
          </cell>
          <cell r="BH741">
            <v>0</v>
          </cell>
          <cell r="BI741">
            <v>20000</v>
          </cell>
          <cell r="BJ741">
            <v>36.251586006887798</v>
          </cell>
          <cell r="BK741">
            <v>0</v>
          </cell>
          <cell r="BL741">
            <v>0</v>
          </cell>
          <cell r="BM741">
            <v>80900</v>
          </cell>
          <cell r="BN741">
            <v>146.63766539786116</v>
          </cell>
          <cell r="BO741">
            <v>0</v>
          </cell>
          <cell r="BP741">
            <v>0</v>
          </cell>
          <cell r="BY741">
            <v>1870.83</v>
          </cell>
          <cell r="CF741">
            <v>96.051000000000002</v>
          </cell>
          <cell r="CG741">
            <v>727.31700000000001</v>
          </cell>
          <cell r="CJ741">
            <v>0</v>
          </cell>
          <cell r="CK741">
            <v>0</v>
          </cell>
          <cell r="CL741">
            <v>0</v>
          </cell>
          <cell r="CM741">
            <v>0</v>
          </cell>
          <cell r="CN741">
            <v>0</v>
          </cell>
          <cell r="CO741">
            <v>0</v>
          </cell>
          <cell r="CX741">
            <v>0</v>
          </cell>
          <cell r="CY741">
            <v>0</v>
          </cell>
          <cell r="DB741">
            <v>0</v>
          </cell>
          <cell r="DC741">
            <v>0</v>
          </cell>
          <cell r="DJ741" t="str">
            <v>НКРЕ</v>
          </cell>
          <cell r="DL741">
            <v>40526</v>
          </cell>
          <cell r="DM741">
            <v>1700</v>
          </cell>
          <cell r="DO741" t="str">
            <v>Тариф на теплову енергію</v>
          </cell>
          <cell r="DT741">
            <v>372.65</v>
          </cell>
        </row>
        <row r="742">
          <cell r="W742">
            <v>700.86</v>
          </cell>
          <cell r="AF742">
            <v>39892</v>
          </cell>
          <cell r="AG742">
            <v>1561</v>
          </cell>
          <cell r="AH742">
            <v>638.49</v>
          </cell>
          <cell r="AM742">
            <v>446.4</v>
          </cell>
          <cell r="AO742">
            <v>312863.90399999998</v>
          </cell>
          <cell r="AQ742">
            <v>285021.93599999999</v>
          </cell>
          <cell r="AU742">
            <v>0</v>
          </cell>
          <cell r="AW742">
            <v>0</v>
          </cell>
          <cell r="AY742">
            <v>166480.67424999998</v>
          </cell>
          <cell r="AZ742">
            <v>372.94057851702507</v>
          </cell>
          <cell r="BA742">
            <v>0</v>
          </cell>
          <cell r="BB742">
            <v>0</v>
          </cell>
          <cell r="BC742">
            <v>0</v>
          </cell>
          <cell r="BD742">
            <v>0</v>
          </cell>
          <cell r="BG742">
            <v>0</v>
          </cell>
          <cell r="BH742">
            <v>0</v>
          </cell>
          <cell r="BI742">
            <v>16200</v>
          </cell>
          <cell r="BJ742">
            <v>36.29032258064516</v>
          </cell>
          <cell r="BK742">
            <v>0</v>
          </cell>
          <cell r="BL742">
            <v>0</v>
          </cell>
          <cell r="BM742">
            <v>64700</v>
          </cell>
          <cell r="BN742">
            <v>144.93727598566309</v>
          </cell>
          <cell r="BO742">
            <v>0</v>
          </cell>
          <cell r="BP742">
            <v>0</v>
          </cell>
          <cell r="BY742">
            <v>1870.83</v>
          </cell>
          <cell r="CF742">
            <v>77.712999999999994</v>
          </cell>
          <cell r="CG742">
            <v>2142.25</v>
          </cell>
          <cell r="CJ742">
            <v>0</v>
          </cell>
          <cell r="CK742">
            <v>0</v>
          </cell>
          <cell r="CL742">
            <v>0</v>
          </cell>
          <cell r="CM742">
            <v>0</v>
          </cell>
          <cell r="CN742">
            <v>0</v>
          </cell>
          <cell r="CO742">
            <v>0</v>
          </cell>
          <cell r="CX742">
            <v>0</v>
          </cell>
          <cell r="CY742">
            <v>0</v>
          </cell>
          <cell r="DB742">
            <v>0</v>
          </cell>
          <cell r="DC742">
            <v>0</v>
          </cell>
          <cell r="DJ742" t="str">
            <v>НКРКП</v>
          </cell>
          <cell r="DL742">
            <v>40816</v>
          </cell>
          <cell r="DM742">
            <v>99</v>
          </cell>
          <cell r="DT742">
            <v>970.02</v>
          </cell>
        </row>
        <row r="743">
          <cell r="W743">
            <v>689.51</v>
          </cell>
          <cell r="AF743">
            <v>39892</v>
          </cell>
          <cell r="AG743">
            <v>1562</v>
          </cell>
          <cell r="AH743">
            <v>571.20000000000005</v>
          </cell>
          <cell r="AM743">
            <v>2.5</v>
          </cell>
          <cell r="AO743">
            <v>1723.7750000000001</v>
          </cell>
          <cell r="AQ743">
            <v>1428</v>
          </cell>
          <cell r="AU743">
            <v>0</v>
          </cell>
          <cell r="AW743">
            <v>0</v>
          </cell>
          <cell r="AY743">
            <v>914.74074999999993</v>
          </cell>
          <cell r="AZ743">
            <v>365.8963</v>
          </cell>
          <cell r="BA743">
            <v>0</v>
          </cell>
          <cell r="BB743">
            <v>0</v>
          </cell>
          <cell r="BC743">
            <v>0</v>
          </cell>
          <cell r="BD743">
            <v>0</v>
          </cell>
          <cell r="BG743">
            <v>0</v>
          </cell>
          <cell r="BH743">
            <v>0</v>
          </cell>
          <cell r="BI743">
            <v>100</v>
          </cell>
          <cell r="BJ743">
            <v>40</v>
          </cell>
          <cell r="BK743">
            <v>0</v>
          </cell>
          <cell r="BL743">
            <v>0</v>
          </cell>
          <cell r="BM743">
            <v>300</v>
          </cell>
          <cell r="BN743">
            <v>120</v>
          </cell>
          <cell r="BO743">
            <v>0</v>
          </cell>
          <cell r="BP743">
            <v>0</v>
          </cell>
          <cell r="BY743">
            <v>1870.83</v>
          </cell>
          <cell r="CF743">
            <v>0.42699999999999999</v>
          </cell>
          <cell r="CG743">
            <v>2142.25</v>
          </cell>
          <cell r="CJ743">
            <v>0</v>
          </cell>
          <cell r="CK743">
            <v>0</v>
          </cell>
          <cell r="CL743">
            <v>0</v>
          </cell>
          <cell r="CM743">
            <v>0</v>
          </cell>
          <cell r="CN743">
            <v>0</v>
          </cell>
          <cell r="CO743">
            <v>0</v>
          </cell>
          <cell r="CX743">
            <v>0</v>
          </cell>
          <cell r="CY743">
            <v>0</v>
          </cell>
          <cell r="DB743">
            <v>0</v>
          </cell>
          <cell r="DC743">
            <v>0</v>
          </cell>
          <cell r="DJ743" t="str">
            <v>НКРКП</v>
          </cell>
          <cell r="DL743">
            <v>40816</v>
          </cell>
          <cell r="DM743">
            <v>99</v>
          </cell>
          <cell r="DT743">
            <v>970.02</v>
          </cell>
        </row>
        <row r="744">
          <cell r="W744">
            <v>821.62</v>
          </cell>
          <cell r="AF744">
            <v>39892</v>
          </cell>
          <cell r="AG744">
            <v>0</v>
          </cell>
          <cell r="AH744">
            <v>831.40000000000009</v>
          </cell>
          <cell r="AM744">
            <v>186.1</v>
          </cell>
          <cell r="AO744">
            <v>152903.48199999999</v>
          </cell>
          <cell r="AQ744">
            <v>154723.54</v>
          </cell>
          <cell r="AU744">
            <v>0</v>
          </cell>
          <cell r="AW744">
            <v>0</v>
          </cell>
          <cell r="AY744">
            <v>59963.719749999997</v>
          </cell>
          <cell r="AZ744">
            <v>322.21235760343899</v>
          </cell>
          <cell r="BA744">
            <v>0</v>
          </cell>
          <cell r="BB744">
            <v>0</v>
          </cell>
          <cell r="BC744">
            <v>0</v>
          </cell>
          <cell r="BD744">
            <v>0</v>
          </cell>
          <cell r="BG744">
            <v>0</v>
          </cell>
          <cell r="BH744">
            <v>0</v>
          </cell>
          <cell r="BI744">
            <v>4500</v>
          </cell>
          <cell r="BJ744">
            <v>24.180548092423429</v>
          </cell>
          <cell r="BK744">
            <v>0</v>
          </cell>
          <cell r="BL744">
            <v>0</v>
          </cell>
          <cell r="BM744">
            <v>71000</v>
          </cell>
          <cell r="BN744">
            <v>381.51531434712524</v>
          </cell>
          <cell r="BO744">
            <v>0</v>
          </cell>
          <cell r="BP744">
            <v>0</v>
          </cell>
          <cell r="BY744">
            <v>1870.83</v>
          </cell>
          <cell r="CF744">
            <v>27.991</v>
          </cell>
          <cell r="CG744">
            <v>2142.25</v>
          </cell>
          <cell r="CJ744">
            <v>0</v>
          </cell>
          <cell r="CK744">
            <v>0</v>
          </cell>
          <cell r="CL744">
            <v>0</v>
          </cell>
          <cell r="CM744">
            <v>0</v>
          </cell>
          <cell r="CN744">
            <v>0</v>
          </cell>
          <cell r="CO744">
            <v>0</v>
          </cell>
          <cell r="CX744">
            <v>0</v>
          </cell>
          <cell r="CY744">
            <v>0</v>
          </cell>
          <cell r="DB744">
            <v>0</v>
          </cell>
          <cell r="DC744">
            <v>0</v>
          </cell>
          <cell r="DJ744" t="str">
            <v>НКРЕ</v>
          </cell>
          <cell r="DL744">
            <v>40816</v>
          </cell>
          <cell r="DM744">
            <v>99</v>
          </cell>
          <cell r="DT744">
            <v>999.9</v>
          </cell>
        </row>
        <row r="745">
          <cell r="W745">
            <v>778.95</v>
          </cell>
          <cell r="AF745">
            <v>39892</v>
          </cell>
          <cell r="AG745">
            <v>1564</v>
          </cell>
          <cell r="AH745">
            <v>792.73</v>
          </cell>
          <cell r="AM745">
            <v>204.6</v>
          </cell>
          <cell r="AO745">
            <v>159373.17000000001</v>
          </cell>
          <cell r="AQ745">
            <v>162192.55799999999</v>
          </cell>
          <cell r="AU745">
            <v>0</v>
          </cell>
          <cell r="AW745">
            <v>0</v>
          </cell>
          <cell r="AY745">
            <v>65185.566500000001</v>
          </cell>
          <cell r="AZ745">
            <v>318.60003176930599</v>
          </cell>
          <cell r="BA745">
            <v>0</v>
          </cell>
          <cell r="BB745">
            <v>0</v>
          </cell>
          <cell r="BC745">
            <v>0</v>
          </cell>
          <cell r="BD745">
            <v>0</v>
          </cell>
          <cell r="BG745">
            <v>0</v>
          </cell>
          <cell r="BH745">
            <v>0</v>
          </cell>
          <cell r="BI745">
            <v>2700</v>
          </cell>
          <cell r="BJ745">
            <v>13.196480938416423</v>
          </cell>
          <cell r="BK745">
            <v>0</v>
          </cell>
          <cell r="BL745">
            <v>0</v>
          </cell>
          <cell r="BM745">
            <v>73100</v>
          </cell>
          <cell r="BN745">
            <v>357.28250244379279</v>
          </cell>
          <cell r="BO745">
            <v>0</v>
          </cell>
          <cell r="BP745">
            <v>0</v>
          </cell>
          <cell r="BY745">
            <v>1870.83</v>
          </cell>
          <cell r="CF745">
            <v>30.385999999999999</v>
          </cell>
          <cell r="CG745">
            <v>2145.25</v>
          </cell>
          <cell r="CJ745">
            <v>0</v>
          </cell>
          <cell r="CK745">
            <v>0</v>
          </cell>
          <cell r="CL745">
            <v>0</v>
          </cell>
          <cell r="CM745">
            <v>0</v>
          </cell>
          <cell r="CN745">
            <v>0</v>
          </cell>
          <cell r="CO745">
            <v>0</v>
          </cell>
          <cell r="CX745">
            <v>0</v>
          </cell>
          <cell r="CY745">
            <v>0</v>
          </cell>
          <cell r="DB745">
            <v>0</v>
          </cell>
          <cell r="DC745">
            <v>0</v>
          </cell>
          <cell r="DJ745" t="str">
            <v>НКРЕ</v>
          </cell>
          <cell r="DL745">
            <v>40816</v>
          </cell>
          <cell r="DM745">
            <v>99</v>
          </cell>
          <cell r="DT745">
            <v>999.9</v>
          </cell>
        </row>
        <row r="746">
          <cell r="W746">
            <v>798.82</v>
          </cell>
          <cell r="AF746">
            <v>39892</v>
          </cell>
          <cell r="AG746">
            <v>1565</v>
          </cell>
          <cell r="AH746">
            <v>764.63</v>
          </cell>
          <cell r="AM746">
            <v>210</v>
          </cell>
          <cell r="AO746">
            <v>167752.20000000001</v>
          </cell>
          <cell r="AQ746">
            <v>160572.29999999999</v>
          </cell>
          <cell r="AU746">
            <v>0</v>
          </cell>
          <cell r="AW746">
            <v>0</v>
          </cell>
          <cell r="AY746">
            <v>70482.167250000013</v>
          </cell>
          <cell r="AZ746">
            <v>335.62936785714294</v>
          </cell>
          <cell r="BA746">
            <v>0</v>
          </cell>
          <cell r="BB746">
            <v>0</v>
          </cell>
          <cell r="BC746">
            <v>0</v>
          </cell>
          <cell r="BD746">
            <v>0</v>
          </cell>
          <cell r="BG746">
            <v>0</v>
          </cell>
          <cell r="BH746">
            <v>0</v>
          </cell>
          <cell r="BI746">
            <v>9100</v>
          </cell>
          <cell r="BJ746">
            <v>43.333333333333336</v>
          </cell>
          <cell r="BK746">
            <v>0</v>
          </cell>
          <cell r="BL746">
            <v>0</v>
          </cell>
          <cell r="BM746">
            <v>72600</v>
          </cell>
          <cell r="BN746">
            <v>345.71428571428572</v>
          </cell>
          <cell r="BO746">
            <v>0</v>
          </cell>
          <cell r="BP746">
            <v>0</v>
          </cell>
          <cell r="BY746">
            <v>1870.83</v>
          </cell>
          <cell r="CF746">
            <v>32.901000000000003</v>
          </cell>
          <cell r="CG746">
            <v>2142.25</v>
          </cell>
          <cell r="CJ746">
            <v>0</v>
          </cell>
          <cell r="CK746">
            <v>0</v>
          </cell>
          <cell r="CL746">
            <v>0</v>
          </cell>
          <cell r="CM746">
            <v>0</v>
          </cell>
          <cell r="CN746">
            <v>0</v>
          </cell>
          <cell r="CO746">
            <v>0</v>
          </cell>
          <cell r="CX746">
            <v>0</v>
          </cell>
          <cell r="CY746">
            <v>0</v>
          </cell>
          <cell r="DB746">
            <v>0</v>
          </cell>
          <cell r="DC746">
            <v>0</v>
          </cell>
          <cell r="DJ746" t="str">
            <v>НКРЕ</v>
          </cell>
          <cell r="DL746">
            <v>40816</v>
          </cell>
          <cell r="DM746">
            <v>99</v>
          </cell>
          <cell r="DT746">
            <v>999.9</v>
          </cell>
        </row>
        <row r="747">
          <cell r="W747">
            <v>261.1583333333333</v>
          </cell>
          <cell r="AF747">
            <v>39892</v>
          </cell>
          <cell r="AG747">
            <v>1557</v>
          </cell>
          <cell r="AH747">
            <v>278.67445476985</v>
          </cell>
          <cell r="AM747">
            <v>7892.7219999999998</v>
          </cell>
          <cell r="AO747">
            <v>2061250.122983333</v>
          </cell>
          <cell r="AQ747">
            <v>2199500</v>
          </cell>
          <cell r="AU747">
            <v>0</v>
          </cell>
          <cell r="AW747">
            <v>0</v>
          </cell>
          <cell r="AY747">
            <v>915230.98402199999</v>
          </cell>
          <cell r="AZ747">
            <v>115.95885222132492</v>
          </cell>
          <cell r="BA747">
            <v>0</v>
          </cell>
          <cell r="BB747">
            <v>0</v>
          </cell>
          <cell r="BC747">
            <v>0</v>
          </cell>
          <cell r="BD747">
            <v>0</v>
          </cell>
          <cell r="BG747">
            <v>0</v>
          </cell>
          <cell r="BH747">
            <v>0</v>
          </cell>
          <cell r="BI747">
            <v>136100</v>
          </cell>
          <cell r="BJ747">
            <v>17.243734164208494</v>
          </cell>
          <cell r="BK747">
            <v>0</v>
          </cell>
          <cell r="BL747">
            <v>0</v>
          </cell>
          <cell r="BM747">
            <v>820800</v>
          </cell>
          <cell r="BN747">
            <v>103.99454079340435</v>
          </cell>
          <cell r="BO747">
            <v>0</v>
          </cell>
          <cell r="BP747">
            <v>0</v>
          </cell>
          <cell r="BY747">
            <v>1870.83</v>
          </cell>
          <cell r="CF747">
            <v>1258.366</v>
          </cell>
          <cell r="CG747">
            <v>727.31700000000001</v>
          </cell>
          <cell r="CJ747">
            <v>0</v>
          </cell>
          <cell r="CK747">
            <v>0</v>
          </cell>
          <cell r="CL747">
            <v>0</v>
          </cell>
          <cell r="CM747">
            <v>0</v>
          </cell>
          <cell r="CN747">
            <v>0</v>
          </cell>
          <cell r="CO747">
            <v>0</v>
          </cell>
          <cell r="CX747">
            <v>0</v>
          </cell>
          <cell r="CY747">
            <v>0</v>
          </cell>
          <cell r="DB747">
            <v>0</v>
          </cell>
          <cell r="DC747">
            <v>0</v>
          </cell>
          <cell r="DJ747" t="str">
            <v>НКРЕ</v>
          </cell>
          <cell r="DL747">
            <v>40526</v>
          </cell>
          <cell r="DM747">
            <v>1700</v>
          </cell>
          <cell r="DO747" t="str">
            <v>Тариф на теплову енергію</v>
          </cell>
          <cell r="DT747">
            <v>287.27999999999997</v>
          </cell>
        </row>
        <row r="748">
          <cell r="W748">
            <v>604.85833333333335</v>
          </cell>
          <cell r="AF748">
            <v>39892</v>
          </cell>
          <cell r="AG748">
            <v>1558</v>
          </cell>
          <cell r="AH748">
            <v>504.50289963555434</v>
          </cell>
          <cell r="AM748">
            <v>3502.8539999999998</v>
          </cell>
          <cell r="AO748">
            <v>2118730.4323499999</v>
          </cell>
          <cell r="AQ748">
            <v>1767200</v>
          </cell>
          <cell r="AU748">
            <v>0</v>
          </cell>
          <cell r="AW748">
            <v>0</v>
          </cell>
          <cell r="AY748">
            <v>1205684.007</v>
          </cell>
          <cell r="AZ748">
            <v>344.2004739563796</v>
          </cell>
          <cell r="BA748">
            <v>0</v>
          </cell>
          <cell r="BB748">
            <v>0</v>
          </cell>
          <cell r="BC748">
            <v>0</v>
          </cell>
          <cell r="BD748">
            <v>0</v>
          </cell>
          <cell r="BG748">
            <v>0</v>
          </cell>
          <cell r="BH748">
            <v>0</v>
          </cell>
          <cell r="BI748">
            <v>60400</v>
          </cell>
          <cell r="BJ748">
            <v>17.243082355130987</v>
          </cell>
          <cell r="BK748">
            <v>0</v>
          </cell>
          <cell r="BL748">
            <v>0</v>
          </cell>
          <cell r="BM748">
            <v>391900</v>
          </cell>
          <cell r="BN748">
            <v>111.88019826118931</v>
          </cell>
          <cell r="BO748">
            <v>0</v>
          </cell>
          <cell r="BP748">
            <v>0</v>
          </cell>
          <cell r="BY748">
            <v>1870.83</v>
          </cell>
          <cell r="CF748">
            <v>562.81200000000001</v>
          </cell>
          <cell r="CG748">
            <v>2142.25</v>
          </cell>
          <cell r="CJ748">
            <v>0</v>
          </cell>
          <cell r="CK748">
            <v>0</v>
          </cell>
          <cell r="CL748">
            <v>0</v>
          </cell>
          <cell r="CM748">
            <v>0</v>
          </cell>
          <cell r="CN748">
            <v>0</v>
          </cell>
          <cell r="CO748">
            <v>0</v>
          </cell>
          <cell r="CX748">
            <v>0</v>
          </cell>
          <cell r="CY748">
            <v>0</v>
          </cell>
          <cell r="DB748">
            <v>0</v>
          </cell>
          <cell r="DC748">
            <v>0</v>
          </cell>
          <cell r="DJ748" t="str">
            <v>НКРЕ</v>
          </cell>
          <cell r="DL748">
            <v>40816</v>
          </cell>
          <cell r="DM748">
            <v>99</v>
          </cell>
          <cell r="DT748">
            <v>863.49</v>
          </cell>
        </row>
        <row r="749">
          <cell r="W749">
            <v>605.82000000000005</v>
          </cell>
          <cell r="AF749">
            <v>39892</v>
          </cell>
          <cell r="AG749">
            <v>1559</v>
          </cell>
          <cell r="AH749">
            <v>506.02466666863893</v>
          </cell>
          <cell r="AM749">
            <v>676.05399999999997</v>
          </cell>
          <cell r="AO749">
            <v>409567.03428000002</v>
          </cell>
          <cell r="AQ749">
            <v>342100</v>
          </cell>
          <cell r="AU749">
            <v>0</v>
          </cell>
          <cell r="AW749">
            <v>0</v>
          </cell>
          <cell r="AY749">
            <v>233344.58124999999</v>
          </cell>
          <cell r="AZ749">
            <v>345.15672009928198</v>
          </cell>
          <cell r="BA749">
            <v>0</v>
          </cell>
          <cell r="BB749">
            <v>0</v>
          </cell>
          <cell r="BC749">
            <v>0</v>
          </cell>
          <cell r="BD749">
            <v>0</v>
          </cell>
          <cell r="BG749">
            <v>0</v>
          </cell>
          <cell r="BH749">
            <v>0</v>
          </cell>
          <cell r="BI749">
            <v>11600</v>
          </cell>
          <cell r="BJ749">
            <v>17.15839267277466</v>
          </cell>
          <cell r="BK749">
            <v>0</v>
          </cell>
          <cell r="BL749">
            <v>0</v>
          </cell>
          <cell r="BM749">
            <v>75500</v>
          </cell>
          <cell r="BN749">
            <v>111.67746955124886</v>
          </cell>
          <cell r="BO749">
            <v>0</v>
          </cell>
          <cell r="BP749">
            <v>0</v>
          </cell>
          <cell r="BY749">
            <v>1870.83</v>
          </cell>
          <cell r="CF749">
            <v>108.925</v>
          </cell>
          <cell r="CG749">
            <v>2142.25</v>
          </cell>
          <cell r="CJ749">
            <v>0</v>
          </cell>
          <cell r="CK749">
            <v>0</v>
          </cell>
          <cell r="CL749">
            <v>0</v>
          </cell>
          <cell r="CM749">
            <v>0</v>
          </cell>
          <cell r="CN749">
            <v>0</v>
          </cell>
          <cell r="CO749">
            <v>0</v>
          </cell>
          <cell r="CX749">
            <v>0</v>
          </cell>
          <cell r="CY749">
            <v>0</v>
          </cell>
          <cell r="DB749">
            <v>0</v>
          </cell>
          <cell r="DC749">
            <v>0</v>
          </cell>
          <cell r="DJ749" t="str">
            <v>НКРЕ</v>
          </cell>
          <cell r="DL749">
            <v>40816</v>
          </cell>
          <cell r="DM749">
            <v>99</v>
          </cell>
          <cell r="DT749">
            <v>865.19</v>
          </cell>
        </row>
        <row r="750">
          <cell r="W750">
            <v>720.03</v>
          </cell>
          <cell r="AF750">
            <v>39892</v>
          </cell>
          <cell r="AG750">
            <v>1566</v>
          </cell>
          <cell r="AH750">
            <v>715.49</v>
          </cell>
          <cell r="AM750">
            <v>250.7</v>
          </cell>
          <cell r="AO750">
            <v>180511.52099999998</v>
          </cell>
          <cell r="AQ750">
            <v>179373.34299999999</v>
          </cell>
          <cell r="AU750">
            <v>0</v>
          </cell>
          <cell r="AW750">
            <v>0</v>
          </cell>
          <cell r="AY750">
            <v>84820.246500000008</v>
          </cell>
          <cell r="AZ750">
            <v>338.33365177502998</v>
          </cell>
          <cell r="BA750">
            <v>0</v>
          </cell>
          <cell r="BB750">
            <v>0</v>
          </cell>
          <cell r="BC750">
            <v>0</v>
          </cell>
          <cell r="BD750">
            <v>0</v>
          </cell>
          <cell r="BG750">
            <v>0</v>
          </cell>
          <cell r="BH750">
            <v>0</v>
          </cell>
          <cell r="BI750">
            <v>1300</v>
          </cell>
          <cell r="BJ750">
            <v>5.1854806541683285</v>
          </cell>
          <cell r="BK750">
            <v>0</v>
          </cell>
          <cell r="BL750">
            <v>0</v>
          </cell>
          <cell r="BM750">
            <v>74400</v>
          </cell>
          <cell r="BN750">
            <v>296.76904666932592</v>
          </cell>
          <cell r="BO750">
            <v>0</v>
          </cell>
          <cell r="BP750">
            <v>0</v>
          </cell>
          <cell r="BY750">
            <v>1870.83</v>
          </cell>
          <cell r="CF750">
            <v>39.594000000000001</v>
          </cell>
          <cell r="CG750">
            <v>2142.25</v>
          </cell>
          <cell r="CJ750">
            <v>0</v>
          </cell>
          <cell r="CK750">
            <v>0</v>
          </cell>
          <cell r="CL750">
            <v>0</v>
          </cell>
          <cell r="CM750">
            <v>0</v>
          </cell>
          <cell r="CN750">
            <v>0</v>
          </cell>
          <cell r="CO750">
            <v>0</v>
          </cell>
          <cell r="CX750">
            <v>0</v>
          </cell>
          <cell r="CY750">
            <v>0</v>
          </cell>
          <cell r="DB750">
            <v>0</v>
          </cell>
          <cell r="DC750">
            <v>0</v>
          </cell>
          <cell r="DJ750" t="str">
            <v>НКРЕ</v>
          </cell>
          <cell r="DL750">
            <v>40816</v>
          </cell>
          <cell r="DM750">
            <v>99</v>
          </cell>
          <cell r="DT750">
            <v>974.12</v>
          </cell>
        </row>
        <row r="751">
          <cell r="W751">
            <v>1204.76</v>
          </cell>
          <cell r="AF751">
            <v>40422</v>
          </cell>
          <cell r="AG751">
            <v>2211</v>
          </cell>
          <cell r="AH751">
            <v>1047.6199999999999</v>
          </cell>
          <cell r="AM751">
            <v>235.2</v>
          </cell>
          <cell r="AO751">
            <v>283359.55199999997</v>
          </cell>
          <cell r="AQ751">
            <v>246400.22399999996</v>
          </cell>
          <cell r="AU751">
            <v>0</v>
          </cell>
          <cell r="AW751">
            <v>0</v>
          </cell>
          <cell r="AY751">
            <v>87968.778720000002</v>
          </cell>
          <cell r="AZ751">
            <v>374.01691632653063</v>
          </cell>
          <cell r="BA751">
            <v>0</v>
          </cell>
          <cell r="BB751">
            <v>0</v>
          </cell>
          <cell r="BC751">
            <v>0</v>
          </cell>
          <cell r="BD751">
            <v>0</v>
          </cell>
          <cell r="BG751">
            <v>0</v>
          </cell>
          <cell r="BH751">
            <v>0</v>
          </cell>
          <cell r="BI751">
            <v>1500</v>
          </cell>
          <cell r="BJ751">
            <v>6.3775510204081636</v>
          </cell>
          <cell r="BK751">
            <v>0</v>
          </cell>
          <cell r="BL751">
            <v>0</v>
          </cell>
          <cell r="BM751">
            <v>97800</v>
          </cell>
          <cell r="BN751">
            <v>415.81632653061229</v>
          </cell>
          <cell r="BO751">
            <v>0</v>
          </cell>
          <cell r="BP751">
            <v>0</v>
          </cell>
          <cell r="BY751">
            <v>2531.5300000000002</v>
          </cell>
          <cell r="CF751">
            <v>35.688000000000002</v>
          </cell>
          <cell r="CG751">
            <v>2464.94</v>
          </cell>
          <cell r="CJ751">
            <v>0</v>
          </cell>
          <cell r="CK751">
            <v>0</v>
          </cell>
          <cell r="CL751">
            <v>0</v>
          </cell>
          <cell r="CM751">
            <v>0</v>
          </cell>
          <cell r="CN751">
            <v>0</v>
          </cell>
          <cell r="CO751">
            <v>0</v>
          </cell>
          <cell r="CX751">
            <v>0</v>
          </cell>
          <cell r="CY751">
            <v>0</v>
          </cell>
          <cell r="DB751">
            <v>0</v>
          </cell>
          <cell r="DC751">
            <v>0</v>
          </cell>
          <cell r="DJ751" t="str">
            <v>МОС</v>
          </cell>
          <cell r="DL751">
            <v>40458</v>
          </cell>
          <cell r="DM751">
            <v>0</v>
          </cell>
          <cell r="DT751">
            <v>1204.76</v>
          </cell>
        </row>
        <row r="752">
          <cell r="W752">
            <v>1451.47</v>
          </cell>
          <cell r="AF752">
            <v>40422</v>
          </cell>
          <cell r="AG752">
            <v>2212</v>
          </cell>
          <cell r="AH752">
            <v>1262.1199999999999</v>
          </cell>
          <cell r="AM752">
            <v>177.4</v>
          </cell>
          <cell r="AO752">
            <v>257490.77800000002</v>
          </cell>
          <cell r="AQ752">
            <v>223900.08799999999</v>
          </cell>
          <cell r="AU752">
            <v>0</v>
          </cell>
          <cell r="AW752">
            <v>0</v>
          </cell>
          <cell r="AY752">
            <v>73615.433099999995</v>
          </cell>
          <cell r="AZ752">
            <v>414.96861950394583</v>
          </cell>
          <cell r="BA752">
            <v>0</v>
          </cell>
          <cell r="BB752">
            <v>0</v>
          </cell>
          <cell r="BC752">
            <v>0</v>
          </cell>
          <cell r="BD752">
            <v>0</v>
          </cell>
          <cell r="BG752">
            <v>0</v>
          </cell>
          <cell r="BH752">
            <v>0</v>
          </cell>
          <cell r="BI752">
            <v>1500</v>
          </cell>
          <cell r="BJ752">
            <v>8.4554678692220975</v>
          </cell>
          <cell r="BK752">
            <v>0</v>
          </cell>
          <cell r="BL752">
            <v>0</v>
          </cell>
          <cell r="BM752">
            <v>90900</v>
          </cell>
          <cell r="BN752">
            <v>512.40135287485907</v>
          </cell>
          <cell r="BO752">
            <v>0</v>
          </cell>
          <cell r="BP752">
            <v>0</v>
          </cell>
          <cell r="BY752">
            <v>2531.5300000000002</v>
          </cell>
          <cell r="CF752">
            <v>29.864999999999998</v>
          </cell>
          <cell r="CG752">
            <v>2464.94</v>
          </cell>
          <cell r="CJ752">
            <v>0</v>
          </cell>
          <cell r="CK752">
            <v>0</v>
          </cell>
          <cell r="CL752">
            <v>0</v>
          </cell>
          <cell r="CM752">
            <v>0</v>
          </cell>
          <cell r="CN752">
            <v>0</v>
          </cell>
          <cell r="CO752">
            <v>0</v>
          </cell>
          <cell r="CX752">
            <v>0</v>
          </cell>
          <cell r="CY752">
            <v>0</v>
          </cell>
          <cell r="DB752">
            <v>0</v>
          </cell>
          <cell r="DC752">
            <v>0</v>
          </cell>
          <cell r="DJ752" t="str">
            <v>МОС</v>
          </cell>
          <cell r="DL752">
            <v>40458</v>
          </cell>
          <cell r="DM752">
            <v>0</v>
          </cell>
          <cell r="DT752">
            <v>1451.47</v>
          </cell>
        </row>
        <row r="753">
          <cell r="W753">
            <v>304.7</v>
          </cell>
          <cell r="AF753">
            <v>40455</v>
          </cell>
          <cell r="AG753">
            <v>2404</v>
          </cell>
          <cell r="AH753">
            <v>297.91181921870543</v>
          </cell>
          <cell r="AM753">
            <v>14028</v>
          </cell>
          <cell r="AO753">
            <v>4274331.5999999996</v>
          </cell>
          <cell r="AQ753">
            <v>4179107</v>
          </cell>
          <cell r="AU753">
            <v>0</v>
          </cell>
          <cell r="AW753">
            <v>0</v>
          </cell>
          <cell r="AY753">
            <v>2413182.9</v>
          </cell>
          <cell r="AZ753">
            <v>172.02615483319076</v>
          </cell>
          <cell r="BA753">
            <v>0</v>
          </cell>
          <cell r="BB753">
            <v>0</v>
          </cell>
          <cell r="BC753">
            <v>0</v>
          </cell>
          <cell r="BD753">
            <v>0</v>
          </cell>
          <cell r="BG753">
            <v>0</v>
          </cell>
          <cell r="BH753">
            <v>0</v>
          </cell>
          <cell r="BI753">
            <v>206015</v>
          </cell>
          <cell r="BJ753">
            <v>14.685985172512119</v>
          </cell>
          <cell r="BK753">
            <v>0</v>
          </cell>
          <cell r="BL753">
            <v>0</v>
          </cell>
          <cell r="BM753">
            <v>1277415</v>
          </cell>
          <cell r="BN753">
            <v>91.061804961505558</v>
          </cell>
          <cell r="BO753">
            <v>0</v>
          </cell>
          <cell r="BP753">
            <v>0</v>
          </cell>
          <cell r="BY753">
            <v>2791</v>
          </cell>
          <cell r="CF753">
            <v>2211.9</v>
          </cell>
          <cell r="CG753">
            <v>1091</v>
          </cell>
          <cell r="CJ753">
            <v>0</v>
          </cell>
          <cell r="CK753">
            <v>297.91000000000003</v>
          </cell>
          <cell r="CL753">
            <v>0</v>
          </cell>
          <cell r="CM753">
            <v>0</v>
          </cell>
          <cell r="CN753">
            <v>0</v>
          </cell>
          <cell r="CO753">
            <v>0</v>
          </cell>
          <cell r="CX753">
            <v>0</v>
          </cell>
          <cell r="CY753">
            <v>0</v>
          </cell>
          <cell r="DB753">
            <v>0</v>
          </cell>
          <cell r="DC753">
            <v>0</v>
          </cell>
          <cell r="DJ753" t="str">
            <v>МОС</v>
          </cell>
          <cell r="DL753">
            <v>40521</v>
          </cell>
          <cell r="DM753">
            <v>1</v>
          </cell>
          <cell r="DO753" t="str">
            <v>тариф на послугу теплопостачання</v>
          </cell>
          <cell r="DT753">
            <v>304.7</v>
          </cell>
        </row>
        <row r="754">
          <cell r="W754">
            <v>930.51</v>
          </cell>
          <cell r="AF754">
            <v>40765</v>
          </cell>
          <cell r="AG754">
            <v>2643</v>
          </cell>
          <cell r="AH754">
            <v>809.14292980671416</v>
          </cell>
          <cell r="AM754">
            <v>7864</v>
          </cell>
          <cell r="AO754">
            <v>7317530.6399999997</v>
          </cell>
          <cell r="AQ754">
            <v>6363100</v>
          </cell>
          <cell r="AU754">
            <v>0</v>
          </cell>
          <cell r="AW754">
            <v>0</v>
          </cell>
          <cell r="AY754">
            <v>4163800</v>
          </cell>
          <cell r="AZ754">
            <v>529.47609359104786</v>
          </cell>
          <cell r="BA754">
            <v>0</v>
          </cell>
          <cell r="BB754">
            <v>0</v>
          </cell>
          <cell r="BC754">
            <v>0</v>
          </cell>
          <cell r="BD754">
            <v>0</v>
          </cell>
          <cell r="BG754">
            <v>0</v>
          </cell>
          <cell r="BH754">
            <v>0</v>
          </cell>
          <cell r="BI754">
            <v>155100</v>
          </cell>
          <cell r="BJ754">
            <v>19.722787385554426</v>
          </cell>
          <cell r="BK754">
            <v>0</v>
          </cell>
          <cell r="BL754">
            <v>0</v>
          </cell>
          <cell r="BM754">
            <v>1734105</v>
          </cell>
          <cell r="BN754">
            <v>220.51182604272634</v>
          </cell>
          <cell r="BO754">
            <v>0</v>
          </cell>
          <cell r="BP754">
            <v>0</v>
          </cell>
          <cell r="BY754">
            <v>2791</v>
          </cell>
          <cell r="CF754">
            <v>1235.9267075693758</v>
          </cell>
          <cell r="CG754">
            <v>3368.97</v>
          </cell>
          <cell r="CJ754">
            <v>0</v>
          </cell>
          <cell r="CK754">
            <v>809.14</v>
          </cell>
          <cell r="CL754">
            <v>0</v>
          </cell>
          <cell r="CM754">
            <v>0</v>
          </cell>
          <cell r="CN754">
            <v>0</v>
          </cell>
          <cell r="CO754">
            <v>0</v>
          </cell>
          <cell r="CX754">
            <v>0</v>
          </cell>
          <cell r="CY754">
            <v>0</v>
          </cell>
          <cell r="DB754">
            <v>0</v>
          </cell>
          <cell r="DC754">
            <v>0</v>
          </cell>
          <cell r="DJ754" t="str">
            <v>МОС</v>
          </cell>
          <cell r="DL754">
            <v>40829</v>
          </cell>
          <cell r="DM754">
            <v>3</v>
          </cell>
          <cell r="DT754">
            <v>930.51</v>
          </cell>
        </row>
        <row r="755">
          <cell r="W755">
            <v>993.52</v>
          </cell>
          <cell r="AF755">
            <v>40765</v>
          </cell>
          <cell r="AG755">
            <v>2644</v>
          </cell>
          <cell r="AH755">
            <v>662.40126382306482</v>
          </cell>
          <cell r="AM755">
            <v>633</v>
          </cell>
          <cell r="AO755">
            <v>628898.16</v>
          </cell>
          <cell r="AQ755">
            <v>419300</v>
          </cell>
          <cell r="AU755">
            <v>0</v>
          </cell>
          <cell r="AW755">
            <v>0</v>
          </cell>
          <cell r="AY755">
            <v>337300</v>
          </cell>
          <cell r="AZ755">
            <v>532.85939968404421</v>
          </cell>
          <cell r="BA755">
            <v>0</v>
          </cell>
          <cell r="BB755">
            <v>0</v>
          </cell>
          <cell r="BC755">
            <v>0</v>
          </cell>
          <cell r="BD755">
            <v>0</v>
          </cell>
          <cell r="BG755">
            <v>0</v>
          </cell>
          <cell r="BH755">
            <v>0</v>
          </cell>
          <cell r="BI755">
            <v>11300</v>
          </cell>
          <cell r="BJ755">
            <v>17.851500789889414</v>
          </cell>
          <cell r="BK755">
            <v>0</v>
          </cell>
          <cell r="BL755">
            <v>0</v>
          </cell>
          <cell r="BM755">
            <v>57800</v>
          </cell>
          <cell r="BN755">
            <v>91.31121642969984</v>
          </cell>
          <cell r="BO755">
            <v>0</v>
          </cell>
          <cell r="BP755">
            <v>0</v>
          </cell>
          <cell r="BY755">
            <v>2791</v>
          </cell>
          <cell r="CF755">
            <v>100.1196211304939</v>
          </cell>
          <cell r="CG755">
            <v>3368.97</v>
          </cell>
          <cell r="CJ755">
            <v>0</v>
          </cell>
          <cell r="CK755">
            <v>662.4</v>
          </cell>
          <cell r="CL755">
            <v>0</v>
          </cell>
          <cell r="CM755">
            <v>0</v>
          </cell>
          <cell r="CN755">
            <v>0</v>
          </cell>
          <cell r="CO755">
            <v>0</v>
          </cell>
          <cell r="CX755">
            <v>0</v>
          </cell>
          <cell r="CY755">
            <v>0</v>
          </cell>
          <cell r="DB755">
            <v>0</v>
          </cell>
          <cell r="DC755">
            <v>0</v>
          </cell>
          <cell r="DJ755" t="str">
            <v>МОС</v>
          </cell>
          <cell r="DL755">
            <v>40829</v>
          </cell>
          <cell r="DM755">
            <v>3</v>
          </cell>
          <cell r="DT755">
            <v>993.52</v>
          </cell>
        </row>
        <row r="756">
          <cell r="W756">
            <v>930.52</v>
          </cell>
          <cell r="AF756">
            <v>40765</v>
          </cell>
          <cell r="AG756">
            <v>2646</v>
          </cell>
          <cell r="AH756">
            <v>809.13705583756348</v>
          </cell>
          <cell r="AM756">
            <v>1576</v>
          </cell>
          <cell r="AO756">
            <v>1466499.52</v>
          </cell>
          <cell r="AQ756">
            <v>1275200</v>
          </cell>
          <cell r="AU756">
            <v>0</v>
          </cell>
          <cell r="AW756">
            <v>0</v>
          </cell>
          <cell r="AY756">
            <v>834493.86899999995</v>
          </cell>
          <cell r="AZ756">
            <v>529.50118591370551</v>
          </cell>
          <cell r="BA756">
            <v>0</v>
          </cell>
          <cell r="BB756">
            <v>0</v>
          </cell>
          <cell r="BC756">
            <v>0</v>
          </cell>
          <cell r="BD756">
            <v>0</v>
          </cell>
          <cell r="BG756">
            <v>0</v>
          </cell>
          <cell r="BH756">
            <v>0</v>
          </cell>
          <cell r="BI756">
            <v>31000</v>
          </cell>
          <cell r="BJ756">
            <v>19.670050761421319</v>
          </cell>
          <cell r="BK756">
            <v>0</v>
          </cell>
          <cell r="BL756">
            <v>0</v>
          </cell>
          <cell r="BM756">
            <v>346807</v>
          </cell>
          <cell r="BN756">
            <v>220.05520304568529</v>
          </cell>
          <cell r="BO756">
            <v>0</v>
          </cell>
          <cell r="BP756">
            <v>0</v>
          </cell>
          <cell r="BY756">
            <v>2791</v>
          </cell>
          <cell r="CF756">
            <v>247.7</v>
          </cell>
          <cell r="CG756">
            <v>3368.97</v>
          </cell>
          <cell r="CJ756">
            <v>0</v>
          </cell>
          <cell r="CK756">
            <v>809.14</v>
          </cell>
          <cell r="CL756">
            <v>0</v>
          </cell>
          <cell r="CM756">
            <v>0</v>
          </cell>
          <cell r="CN756">
            <v>0</v>
          </cell>
          <cell r="CO756">
            <v>0</v>
          </cell>
          <cell r="CX756">
            <v>0</v>
          </cell>
          <cell r="CY756">
            <v>0</v>
          </cell>
          <cell r="DB756">
            <v>0</v>
          </cell>
          <cell r="DC756">
            <v>0</v>
          </cell>
          <cell r="DJ756" t="str">
            <v>ОДА</v>
          </cell>
          <cell r="DL756">
            <v>40828</v>
          </cell>
          <cell r="DM756">
            <v>50</v>
          </cell>
          <cell r="DT756">
            <v>930.52</v>
          </cell>
        </row>
        <row r="757">
          <cell r="W757">
            <v>336.92</v>
          </cell>
          <cell r="AF757">
            <v>40455</v>
          </cell>
          <cell r="AG757">
            <v>2407</v>
          </cell>
          <cell r="AH757">
            <v>300.83966244725741</v>
          </cell>
          <cell r="AM757">
            <v>474</v>
          </cell>
          <cell r="AO757">
            <v>159700.08000000002</v>
          </cell>
          <cell r="AQ757">
            <v>142598</v>
          </cell>
          <cell r="AU757">
            <v>0</v>
          </cell>
          <cell r="AW757">
            <v>0</v>
          </cell>
          <cell r="AY757">
            <v>82370.5</v>
          </cell>
          <cell r="AZ757">
            <v>173.77742616033754</v>
          </cell>
          <cell r="BA757">
            <v>0</v>
          </cell>
          <cell r="BB757">
            <v>0</v>
          </cell>
          <cell r="BC757">
            <v>0</v>
          </cell>
          <cell r="BD757">
            <v>0</v>
          </cell>
          <cell r="BG757">
            <v>0</v>
          </cell>
          <cell r="BH757">
            <v>0</v>
          </cell>
          <cell r="BI757">
            <v>7012</v>
          </cell>
          <cell r="BJ757">
            <v>14.793248945147679</v>
          </cell>
          <cell r="BK757">
            <v>0</v>
          </cell>
          <cell r="BL757">
            <v>0</v>
          </cell>
          <cell r="BM757">
            <v>43495</v>
          </cell>
          <cell r="BN757">
            <v>91.761603375527429</v>
          </cell>
          <cell r="BO757">
            <v>0</v>
          </cell>
          <cell r="BP757">
            <v>0</v>
          </cell>
          <cell r="BY757">
            <v>2791</v>
          </cell>
          <cell r="CF757">
            <v>75.5</v>
          </cell>
          <cell r="CG757">
            <v>1091</v>
          </cell>
          <cell r="CJ757">
            <v>0</v>
          </cell>
          <cell r="CK757">
            <v>300.83999999999997</v>
          </cell>
          <cell r="CL757">
            <v>0</v>
          </cell>
          <cell r="CM757">
            <v>0</v>
          </cell>
          <cell r="CN757">
            <v>0</v>
          </cell>
          <cell r="CO757">
            <v>0</v>
          </cell>
          <cell r="CX757">
            <v>0</v>
          </cell>
          <cell r="CY757">
            <v>0</v>
          </cell>
          <cell r="DB757">
            <v>0</v>
          </cell>
          <cell r="DC757">
            <v>0</v>
          </cell>
          <cell r="DJ757" t="str">
            <v>МОС</v>
          </cell>
          <cell r="DL757">
            <v>40458</v>
          </cell>
          <cell r="DM757" t="str">
            <v>б/н</v>
          </cell>
          <cell r="DO757" t="str">
            <v>тариф на послуги теплопостачання</v>
          </cell>
          <cell r="DT757">
            <v>336.92</v>
          </cell>
        </row>
        <row r="758">
          <cell r="W758">
            <v>936.86</v>
          </cell>
          <cell r="AF758">
            <v>40765</v>
          </cell>
          <cell r="AG758">
            <v>2645</v>
          </cell>
          <cell r="AH758">
            <v>814.66113416320889</v>
          </cell>
          <cell r="AM758">
            <v>1446</v>
          </cell>
          <cell r="AO758">
            <v>1354699.56</v>
          </cell>
          <cell r="AQ758">
            <v>1178000</v>
          </cell>
          <cell r="AU758">
            <v>0</v>
          </cell>
          <cell r="AW758">
            <v>0</v>
          </cell>
          <cell r="AY758">
            <v>765766.88099999994</v>
          </cell>
          <cell r="AZ758">
            <v>529.57598962655595</v>
          </cell>
          <cell r="BA758">
            <v>0</v>
          </cell>
          <cell r="BB758">
            <v>0</v>
          </cell>
          <cell r="BC758">
            <v>0</v>
          </cell>
          <cell r="BD758">
            <v>0</v>
          </cell>
          <cell r="BG758">
            <v>0</v>
          </cell>
          <cell r="BH758">
            <v>0</v>
          </cell>
          <cell r="BI758">
            <v>28500</v>
          </cell>
          <cell r="BJ758">
            <v>19.709543568464731</v>
          </cell>
          <cell r="BK758">
            <v>0</v>
          </cell>
          <cell r="BL758">
            <v>0</v>
          </cell>
          <cell r="BM758">
            <v>321885</v>
          </cell>
          <cell r="BN758">
            <v>222.60373443983403</v>
          </cell>
          <cell r="BO758">
            <v>0</v>
          </cell>
          <cell r="BP758">
            <v>0</v>
          </cell>
          <cell r="BY758">
            <v>2791</v>
          </cell>
          <cell r="CF758">
            <v>227.3</v>
          </cell>
          <cell r="CG758">
            <v>3368.97</v>
          </cell>
          <cell r="CJ758">
            <v>0</v>
          </cell>
          <cell r="CK758">
            <v>814.66</v>
          </cell>
          <cell r="CL758">
            <v>0</v>
          </cell>
          <cell r="CM758">
            <v>0</v>
          </cell>
          <cell r="CN758">
            <v>0</v>
          </cell>
          <cell r="CO758">
            <v>0</v>
          </cell>
          <cell r="CX758">
            <v>0</v>
          </cell>
          <cell r="CY758">
            <v>0</v>
          </cell>
          <cell r="DB758">
            <v>0</v>
          </cell>
          <cell r="DC758">
            <v>0</v>
          </cell>
          <cell r="DJ758" t="str">
            <v>МОС</v>
          </cell>
          <cell r="DL758">
            <v>40830</v>
          </cell>
          <cell r="DM758" t="str">
            <v xml:space="preserve"> б/н</v>
          </cell>
          <cell r="DT758">
            <v>936.86</v>
          </cell>
        </row>
        <row r="759">
          <cell r="W759">
            <v>929.97</v>
          </cell>
          <cell r="AF759">
            <v>40765</v>
          </cell>
          <cell r="AG759">
            <v>2647</v>
          </cell>
          <cell r="AH759">
            <v>808.60534124629078</v>
          </cell>
          <cell r="AM759">
            <v>337</v>
          </cell>
          <cell r="AO759">
            <v>313399.89</v>
          </cell>
          <cell r="AQ759">
            <v>272500</v>
          </cell>
          <cell r="AU759">
            <v>0</v>
          </cell>
          <cell r="AW759">
            <v>0</v>
          </cell>
          <cell r="AY759">
            <v>178555.41</v>
          </cell>
          <cell r="AZ759">
            <v>529.83801186943617</v>
          </cell>
          <cell r="BA759">
            <v>0</v>
          </cell>
          <cell r="BB759">
            <v>0</v>
          </cell>
          <cell r="BC759">
            <v>0</v>
          </cell>
          <cell r="BD759">
            <v>0</v>
          </cell>
          <cell r="BG759">
            <v>0</v>
          </cell>
          <cell r="BH759">
            <v>0</v>
          </cell>
          <cell r="BI759">
            <v>6300</v>
          </cell>
          <cell r="BJ759">
            <v>18.694362017804153</v>
          </cell>
          <cell r="BK759">
            <v>0</v>
          </cell>
          <cell r="BL759">
            <v>0</v>
          </cell>
          <cell r="BM759">
            <v>74300</v>
          </cell>
          <cell r="BN759">
            <v>220.47477744807122</v>
          </cell>
          <cell r="BO759">
            <v>0</v>
          </cell>
          <cell r="BP759">
            <v>0</v>
          </cell>
          <cell r="BY759">
            <v>2791</v>
          </cell>
          <cell r="CF759">
            <v>53</v>
          </cell>
          <cell r="CG759">
            <v>3368.97</v>
          </cell>
          <cell r="CJ759">
            <v>0</v>
          </cell>
          <cell r="CK759">
            <v>808.61</v>
          </cell>
          <cell r="CL759">
            <v>0</v>
          </cell>
          <cell r="CM759">
            <v>0</v>
          </cell>
          <cell r="CN759">
            <v>0</v>
          </cell>
          <cell r="CO759">
            <v>0</v>
          </cell>
          <cell r="CX759">
            <v>0</v>
          </cell>
          <cell r="CY759">
            <v>0</v>
          </cell>
          <cell r="DB759">
            <v>0</v>
          </cell>
          <cell r="DC759">
            <v>0</v>
          </cell>
          <cell r="DJ759" t="str">
            <v>МОС</v>
          </cell>
          <cell r="DL759">
            <v>40827</v>
          </cell>
          <cell r="DM759" t="str">
            <v>б/н</v>
          </cell>
          <cell r="DT759">
            <v>929.97</v>
          </cell>
        </row>
        <row r="760">
          <cell r="W760">
            <v>336.95</v>
          </cell>
          <cell r="AF760">
            <v>40429</v>
          </cell>
          <cell r="AG760" t="str">
            <v>900(к)</v>
          </cell>
          <cell r="AH760">
            <v>311.99064074874008</v>
          </cell>
          <cell r="AM760">
            <v>27780</v>
          </cell>
          <cell r="AO760">
            <v>9360471</v>
          </cell>
          <cell r="AQ760">
            <v>8667100</v>
          </cell>
          <cell r="AU760">
            <v>0</v>
          </cell>
          <cell r="AW760">
            <v>0</v>
          </cell>
          <cell r="AY760">
            <v>4879100</v>
          </cell>
          <cell r="AZ760">
            <v>175.63354931605471</v>
          </cell>
          <cell r="BA760">
            <v>0</v>
          </cell>
          <cell r="BB760">
            <v>0</v>
          </cell>
          <cell r="BC760">
            <v>0</v>
          </cell>
          <cell r="BD760">
            <v>0</v>
          </cell>
          <cell r="BG760">
            <v>0</v>
          </cell>
          <cell r="BH760">
            <v>0</v>
          </cell>
          <cell r="BI760">
            <v>552800</v>
          </cell>
          <cell r="BJ760">
            <v>19.89920806335493</v>
          </cell>
          <cell r="BK760">
            <v>0</v>
          </cell>
          <cell r="BL760">
            <v>0</v>
          </cell>
          <cell r="BM760">
            <v>2346800</v>
          </cell>
          <cell r="BN760">
            <v>84.478041756659465</v>
          </cell>
          <cell r="BO760">
            <v>0</v>
          </cell>
          <cell r="BP760">
            <v>0</v>
          </cell>
          <cell r="BY760">
            <v>1655</v>
          </cell>
          <cell r="CF760">
            <v>4472.1356553620535</v>
          </cell>
          <cell r="CG760">
            <v>1091</v>
          </cell>
          <cell r="CJ760">
            <v>0</v>
          </cell>
          <cell r="CK760">
            <v>0</v>
          </cell>
          <cell r="CL760">
            <v>0</v>
          </cell>
          <cell r="CM760">
            <v>0</v>
          </cell>
          <cell r="CN760">
            <v>0</v>
          </cell>
          <cell r="CO760">
            <v>0</v>
          </cell>
          <cell r="CX760">
            <v>0</v>
          </cell>
          <cell r="CY760">
            <v>0</v>
          </cell>
          <cell r="DB760">
            <v>0</v>
          </cell>
          <cell r="DC760">
            <v>0</v>
          </cell>
          <cell r="DJ760" t="str">
            <v>МОС</v>
          </cell>
          <cell r="DL760">
            <v>40451</v>
          </cell>
          <cell r="DM760" t="str">
            <v>591-14</v>
          </cell>
          <cell r="DO760" t="str">
            <v>на послуги з виробництва, транспортування та постачання теплової енергії</v>
          </cell>
          <cell r="DT760">
            <v>336.95</v>
          </cell>
        </row>
        <row r="761">
          <cell r="W761">
            <v>640.99</v>
          </cell>
          <cell r="AF761">
            <v>40429</v>
          </cell>
          <cell r="AG761" t="str">
            <v>901(к)</v>
          </cell>
          <cell r="AH761">
            <v>552.57575757575762</v>
          </cell>
          <cell r="AM761">
            <v>13200</v>
          </cell>
          <cell r="AO761">
            <v>8461068</v>
          </cell>
          <cell r="AQ761">
            <v>7294000</v>
          </cell>
          <cell r="AU761">
            <v>0</v>
          </cell>
          <cell r="AW761">
            <v>0</v>
          </cell>
          <cell r="AY761">
            <v>5246410</v>
          </cell>
          <cell r="AZ761">
            <v>397.45530303030301</v>
          </cell>
          <cell r="BA761">
            <v>0</v>
          </cell>
          <cell r="BB761">
            <v>0</v>
          </cell>
          <cell r="BC761">
            <v>0</v>
          </cell>
          <cell r="BD761">
            <v>0</v>
          </cell>
          <cell r="BG761">
            <v>0</v>
          </cell>
          <cell r="BH761">
            <v>0</v>
          </cell>
          <cell r="BI761">
            <v>254800</v>
          </cell>
          <cell r="BJ761">
            <v>19.303030303030305</v>
          </cell>
          <cell r="BK761">
            <v>0</v>
          </cell>
          <cell r="BL761">
            <v>0</v>
          </cell>
          <cell r="BM761">
            <v>1332800</v>
          </cell>
          <cell r="BN761">
            <v>100.96969696969697</v>
          </cell>
          <cell r="BO761">
            <v>0</v>
          </cell>
          <cell r="BP761">
            <v>0</v>
          </cell>
          <cell r="BY761">
            <v>1655</v>
          </cell>
          <cell r="CF761">
            <v>2128.4128619763565</v>
          </cell>
          <cell r="CG761">
            <v>2464.94</v>
          </cell>
          <cell r="CJ761">
            <v>0</v>
          </cell>
          <cell r="CK761">
            <v>0</v>
          </cell>
          <cell r="CL761">
            <v>0</v>
          </cell>
          <cell r="CM761">
            <v>0</v>
          </cell>
          <cell r="CN761">
            <v>0</v>
          </cell>
          <cell r="CO761">
            <v>0</v>
          </cell>
          <cell r="CX761">
            <v>0</v>
          </cell>
          <cell r="CY761">
            <v>0</v>
          </cell>
          <cell r="DB761">
            <v>0</v>
          </cell>
          <cell r="DC761">
            <v>0</v>
          </cell>
          <cell r="DJ761" t="str">
            <v>НКРКП</v>
          </cell>
          <cell r="DL761">
            <v>40816</v>
          </cell>
          <cell r="DM761">
            <v>51</v>
          </cell>
          <cell r="DT761">
            <v>848.42</v>
          </cell>
        </row>
        <row r="762">
          <cell r="W762">
            <v>732.95</v>
          </cell>
          <cell r="AF762">
            <v>40429</v>
          </cell>
          <cell r="AG762" t="str">
            <v>902(к)</v>
          </cell>
          <cell r="AH762">
            <v>563.80952380952385</v>
          </cell>
          <cell r="AM762">
            <v>2100</v>
          </cell>
          <cell r="AO762">
            <v>1539195</v>
          </cell>
          <cell r="AQ762">
            <v>1184000</v>
          </cell>
          <cell r="AU762">
            <v>0</v>
          </cell>
          <cell r="AW762">
            <v>0</v>
          </cell>
          <cell r="AY762">
            <v>846051</v>
          </cell>
          <cell r="AZ762">
            <v>402.88142857142856</v>
          </cell>
          <cell r="BA762">
            <v>0</v>
          </cell>
          <cell r="BB762">
            <v>0</v>
          </cell>
          <cell r="BC762">
            <v>0</v>
          </cell>
          <cell r="BD762">
            <v>0</v>
          </cell>
          <cell r="BG762">
            <v>0</v>
          </cell>
          <cell r="BH762">
            <v>0</v>
          </cell>
          <cell r="BI762">
            <v>40300</v>
          </cell>
          <cell r="BJ762">
            <v>19.19047619047619</v>
          </cell>
          <cell r="BK762">
            <v>0</v>
          </cell>
          <cell r="BL762">
            <v>0</v>
          </cell>
          <cell r="BM762">
            <v>221300</v>
          </cell>
          <cell r="BN762">
            <v>105.38095238095238</v>
          </cell>
          <cell r="BO762">
            <v>0</v>
          </cell>
          <cell r="BP762">
            <v>0</v>
          </cell>
          <cell r="BY762">
            <v>1655</v>
          </cell>
          <cell r="CF762">
            <v>343.23391238731978</v>
          </cell>
          <cell r="CG762">
            <v>2464.94</v>
          </cell>
          <cell r="CJ762">
            <v>0</v>
          </cell>
          <cell r="CK762">
            <v>0</v>
          </cell>
          <cell r="CL762">
            <v>0</v>
          </cell>
          <cell r="CM762">
            <v>0</v>
          </cell>
          <cell r="CN762">
            <v>0</v>
          </cell>
          <cell r="CO762">
            <v>0</v>
          </cell>
          <cell r="CX762">
            <v>0</v>
          </cell>
          <cell r="CY762">
            <v>0</v>
          </cell>
          <cell r="DB762">
            <v>0</v>
          </cell>
          <cell r="DC762">
            <v>0</v>
          </cell>
          <cell r="DJ762" t="str">
            <v>НКРКП</v>
          </cell>
          <cell r="DL762">
            <v>40816</v>
          </cell>
          <cell r="DM762">
            <v>51</v>
          </cell>
          <cell r="DT762">
            <v>943.38</v>
          </cell>
        </row>
        <row r="763">
          <cell r="W763">
            <v>516.35833333333335</v>
          </cell>
          <cell r="AF763">
            <v>40452</v>
          </cell>
          <cell r="AG763" t="str">
            <v>№97</v>
          </cell>
          <cell r="AH763">
            <v>461.03647798742139</v>
          </cell>
          <cell r="AM763">
            <v>3975</v>
          </cell>
          <cell r="AO763">
            <v>2052524.375</v>
          </cell>
          <cell r="AQ763">
            <v>1832620</v>
          </cell>
          <cell r="AU763">
            <v>0</v>
          </cell>
          <cell r="AW763">
            <v>0</v>
          </cell>
          <cell r="AY763">
            <v>1492300</v>
          </cell>
          <cell r="AZ763">
            <v>375.42138364779873</v>
          </cell>
          <cell r="BA763">
            <v>0</v>
          </cell>
          <cell r="BB763">
            <v>0</v>
          </cell>
          <cell r="BC763">
            <v>0</v>
          </cell>
          <cell r="BD763">
            <v>0</v>
          </cell>
          <cell r="BG763">
            <v>0</v>
          </cell>
          <cell r="BH763">
            <v>0</v>
          </cell>
          <cell r="BI763">
            <v>57340</v>
          </cell>
          <cell r="BJ763">
            <v>14.425157232704402</v>
          </cell>
          <cell r="BK763">
            <v>0</v>
          </cell>
          <cell r="BL763">
            <v>0</v>
          </cell>
          <cell r="BM763">
            <v>241050</v>
          </cell>
          <cell r="BN763">
            <v>60.641509433962263</v>
          </cell>
          <cell r="BO763">
            <v>0</v>
          </cell>
          <cell r="BP763">
            <v>0</v>
          </cell>
          <cell r="BY763">
            <v>1695</v>
          </cell>
          <cell r="CF763">
            <v>605.41027367806112</v>
          </cell>
          <cell r="CG763">
            <v>2464.94</v>
          </cell>
          <cell r="CJ763">
            <v>0</v>
          </cell>
          <cell r="CK763">
            <v>0</v>
          </cell>
          <cell r="CL763">
            <v>0</v>
          </cell>
          <cell r="CM763">
            <v>0</v>
          </cell>
          <cell r="CN763">
            <v>0</v>
          </cell>
          <cell r="CO763">
            <v>0</v>
          </cell>
          <cell r="CX763">
            <v>0</v>
          </cell>
          <cell r="CY763">
            <v>0</v>
          </cell>
          <cell r="DB763">
            <v>0</v>
          </cell>
          <cell r="DC763">
            <v>0</v>
          </cell>
          <cell r="DJ763" t="str">
            <v>МОС</v>
          </cell>
          <cell r="DL763">
            <v>40906</v>
          </cell>
          <cell r="DM763" t="str">
            <v>№479</v>
          </cell>
          <cell r="DT763">
            <v>788.77</v>
          </cell>
        </row>
        <row r="764">
          <cell r="W764">
            <v>516.05000000000007</v>
          </cell>
          <cell r="AF764">
            <v>40452</v>
          </cell>
          <cell r="AG764" t="str">
            <v>№97</v>
          </cell>
          <cell r="AH764">
            <v>460.76023391812868</v>
          </cell>
          <cell r="AM764">
            <v>855</v>
          </cell>
          <cell r="AO764">
            <v>441222.75000000006</v>
          </cell>
          <cell r="AQ764">
            <v>393950</v>
          </cell>
          <cell r="AU764">
            <v>0</v>
          </cell>
          <cell r="AW764">
            <v>0</v>
          </cell>
          <cell r="AY764">
            <v>320700</v>
          </cell>
          <cell r="AZ764">
            <v>375.08771929824559</v>
          </cell>
          <cell r="BA764">
            <v>0</v>
          </cell>
          <cell r="BB764">
            <v>0</v>
          </cell>
          <cell r="BC764">
            <v>0</v>
          </cell>
          <cell r="BD764">
            <v>0</v>
          </cell>
          <cell r="BG764">
            <v>0</v>
          </cell>
          <cell r="BH764">
            <v>0</v>
          </cell>
          <cell r="BI764">
            <v>12340</v>
          </cell>
          <cell r="BJ764">
            <v>14.432748538011696</v>
          </cell>
          <cell r="BK764">
            <v>0</v>
          </cell>
          <cell r="BL764">
            <v>0</v>
          </cell>
          <cell r="BM764">
            <v>51849</v>
          </cell>
          <cell r="BN764">
            <v>60.642105263157895</v>
          </cell>
          <cell r="BO764">
            <v>0</v>
          </cell>
          <cell r="BP764">
            <v>0</v>
          </cell>
          <cell r="BY764">
            <v>1695</v>
          </cell>
          <cell r="CF764">
            <v>130.10458672422047</v>
          </cell>
          <cell r="CG764">
            <v>2464.94</v>
          </cell>
          <cell r="CJ764">
            <v>0</v>
          </cell>
          <cell r="CK764">
            <v>0</v>
          </cell>
          <cell r="CL764">
            <v>0</v>
          </cell>
          <cell r="CM764">
            <v>0</v>
          </cell>
          <cell r="CN764">
            <v>0</v>
          </cell>
          <cell r="CO764">
            <v>0</v>
          </cell>
          <cell r="CX764">
            <v>0</v>
          </cell>
          <cell r="CY764">
            <v>0</v>
          </cell>
          <cell r="DB764">
            <v>0</v>
          </cell>
          <cell r="DC764">
            <v>0</v>
          </cell>
          <cell r="DJ764" t="str">
            <v>МОС</v>
          </cell>
          <cell r="DL764">
            <v>40906</v>
          </cell>
          <cell r="DM764" t="str">
            <v>№479</v>
          </cell>
          <cell r="DT764">
            <v>788.87</v>
          </cell>
        </row>
        <row r="765">
          <cell r="W765">
            <v>190.44642144485107</v>
          </cell>
          <cell r="AF765">
            <v>39786</v>
          </cell>
          <cell r="AG765" t="str">
            <v>№ 1149</v>
          </cell>
          <cell r="AH765">
            <v>190.44642144485107</v>
          </cell>
          <cell r="AM765">
            <v>21148.2</v>
          </cell>
          <cell r="AO765">
            <v>4027599.0099999993</v>
          </cell>
          <cell r="AQ765">
            <v>4027599.01</v>
          </cell>
          <cell r="AU765">
            <v>0</v>
          </cell>
          <cell r="AW765">
            <v>0</v>
          </cell>
          <cell r="AY765">
            <v>2332980.0556656001</v>
          </cell>
          <cell r="AZ765">
            <v>110.31577418719324</v>
          </cell>
          <cell r="BA765">
            <v>0</v>
          </cell>
          <cell r="BB765">
            <v>0</v>
          </cell>
          <cell r="BC765">
            <v>0</v>
          </cell>
          <cell r="BD765">
            <v>0</v>
          </cell>
          <cell r="BG765">
            <v>0</v>
          </cell>
          <cell r="BH765">
            <v>0</v>
          </cell>
          <cell r="BI765">
            <v>396906.28</v>
          </cell>
          <cell r="BJ765">
            <v>18.767851637491606</v>
          </cell>
          <cell r="BK765">
            <v>0</v>
          </cell>
          <cell r="BL765">
            <v>0</v>
          </cell>
          <cell r="BM765">
            <v>737321.05999999994</v>
          </cell>
          <cell r="BN765">
            <v>34.864483029288543</v>
          </cell>
          <cell r="BO765">
            <v>50735.519999999997</v>
          </cell>
          <cell r="BP765">
            <v>2.3990467273810534</v>
          </cell>
          <cell r="BY765">
            <v>923.34</v>
          </cell>
          <cell r="CF765">
            <v>3207.6390799999999</v>
          </cell>
          <cell r="CG765">
            <v>727.32</v>
          </cell>
          <cell r="CJ765">
            <v>0</v>
          </cell>
          <cell r="CK765">
            <v>0</v>
          </cell>
          <cell r="CL765">
            <v>0</v>
          </cell>
          <cell r="CM765">
            <v>0</v>
          </cell>
          <cell r="CN765">
            <v>0</v>
          </cell>
          <cell r="CO765">
            <v>0</v>
          </cell>
          <cell r="CX765">
            <v>0</v>
          </cell>
          <cell r="CY765">
            <v>0</v>
          </cell>
          <cell r="DB765">
            <v>0</v>
          </cell>
          <cell r="DC765">
            <v>0</v>
          </cell>
          <cell r="DJ765" t="str">
            <v>МОС</v>
          </cell>
          <cell r="DL765">
            <v>39812</v>
          </cell>
          <cell r="DM765" t="str">
            <v>№ 866</v>
          </cell>
          <cell r="DO765" t="str">
            <v>Тариф на теплову енергію</v>
          </cell>
          <cell r="DT765">
            <v>190.45</v>
          </cell>
        </row>
        <row r="766">
          <cell r="W766">
            <v>320.61452070081464</v>
          </cell>
          <cell r="AF766">
            <v>39786</v>
          </cell>
          <cell r="AG766" t="str">
            <v>№ 1150</v>
          </cell>
          <cell r="AH766">
            <v>320.61452070081464</v>
          </cell>
          <cell r="AM766">
            <v>26883</v>
          </cell>
          <cell r="AO766">
            <v>8619080.1600000001</v>
          </cell>
          <cell r="AQ766">
            <v>8619080.1600000001</v>
          </cell>
          <cell r="AU766">
            <v>0</v>
          </cell>
          <cell r="AW766">
            <v>0</v>
          </cell>
          <cell r="AY766">
            <v>6465167.5829202002</v>
          </cell>
          <cell r="AZ766">
            <v>240.49278662798795</v>
          </cell>
          <cell r="BA766">
            <v>0</v>
          </cell>
          <cell r="BB766">
            <v>0</v>
          </cell>
          <cell r="BC766">
            <v>0</v>
          </cell>
          <cell r="BD766">
            <v>0</v>
          </cell>
          <cell r="BG766">
            <v>0</v>
          </cell>
          <cell r="BH766">
            <v>0</v>
          </cell>
          <cell r="BI766">
            <v>504296.54</v>
          </cell>
          <cell r="BJ766">
            <v>18.758938362533943</v>
          </cell>
          <cell r="BK766">
            <v>0</v>
          </cell>
          <cell r="BL766">
            <v>0</v>
          </cell>
          <cell r="BM766">
            <v>937261.9</v>
          </cell>
          <cell r="BN766">
            <v>34.864483130602984</v>
          </cell>
          <cell r="BO766">
            <v>64493.57</v>
          </cell>
          <cell r="BP766">
            <v>2.3990466093813936</v>
          </cell>
          <cell r="BY766">
            <v>923.34</v>
          </cell>
          <cell r="CF766">
            <v>4075.5245300000001</v>
          </cell>
          <cell r="CG766">
            <v>1586.34</v>
          </cell>
          <cell r="CJ766">
            <v>0</v>
          </cell>
          <cell r="CK766">
            <v>0</v>
          </cell>
          <cell r="CL766">
            <v>0</v>
          </cell>
          <cell r="CM766">
            <v>0</v>
          </cell>
          <cell r="CN766">
            <v>0</v>
          </cell>
          <cell r="CO766">
            <v>0</v>
          </cell>
          <cell r="CX766">
            <v>0</v>
          </cell>
          <cell r="CY766">
            <v>0</v>
          </cell>
          <cell r="DB766">
            <v>0</v>
          </cell>
          <cell r="DC766">
            <v>0</v>
          </cell>
          <cell r="DJ766" t="str">
            <v>МОС</v>
          </cell>
          <cell r="DL766">
            <v>39812</v>
          </cell>
          <cell r="DM766" t="str">
            <v>№ 866</v>
          </cell>
          <cell r="DT766">
            <v>320.61</v>
          </cell>
        </row>
        <row r="767">
          <cell r="W767">
            <v>320.73355263157896</v>
          </cell>
          <cell r="AF767">
            <v>39786</v>
          </cell>
          <cell r="AG767" t="str">
            <v>№ 1151</v>
          </cell>
          <cell r="AH767">
            <v>320.73355263157896</v>
          </cell>
          <cell r="AM767">
            <v>15.2</v>
          </cell>
          <cell r="AO767">
            <v>4875.1499999999996</v>
          </cell>
          <cell r="AQ767">
            <v>4875.1499999999996</v>
          </cell>
          <cell r="AU767">
            <v>0</v>
          </cell>
          <cell r="AW767">
            <v>0</v>
          </cell>
          <cell r="AY767">
            <v>3657.1799628000003</v>
          </cell>
          <cell r="AZ767">
            <v>240.60394492105266</v>
          </cell>
          <cell r="BA767">
            <v>0</v>
          </cell>
          <cell r="BB767">
            <v>0</v>
          </cell>
          <cell r="BC767">
            <v>0</v>
          </cell>
          <cell r="BD767">
            <v>0</v>
          </cell>
          <cell r="BG767">
            <v>0</v>
          </cell>
          <cell r="BH767">
            <v>0</v>
          </cell>
          <cell r="BI767">
            <v>285.26</v>
          </cell>
          <cell r="BJ767">
            <v>18.767105263157895</v>
          </cell>
          <cell r="BK767">
            <v>0</v>
          </cell>
          <cell r="BL767">
            <v>0</v>
          </cell>
          <cell r="BM767">
            <v>529.93999999999994</v>
          </cell>
          <cell r="BN767">
            <v>34.864473684210523</v>
          </cell>
          <cell r="BO767">
            <v>36.46</v>
          </cell>
          <cell r="BP767">
            <v>2.3986842105263158</v>
          </cell>
          <cell r="BY767">
            <v>923.34</v>
          </cell>
          <cell r="CF767">
            <v>2.3054200000000002</v>
          </cell>
          <cell r="CG767">
            <v>1586.34</v>
          </cell>
          <cell r="CJ767">
            <v>0</v>
          </cell>
          <cell r="CK767">
            <v>0</v>
          </cell>
          <cell r="CL767">
            <v>0</v>
          </cell>
          <cell r="CM767">
            <v>0</v>
          </cell>
          <cell r="CN767">
            <v>0</v>
          </cell>
          <cell r="CO767">
            <v>0</v>
          </cell>
          <cell r="CX767">
            <v>0</v>
          </cell>
          <cell r="CY767">
            <v>0</v>
          </cell>
          <cell r="DB767">
            <v>0</v>
          </cell>
          <cell r="DC767">
            <v>0</v>
          </cell>
          <cell r="DJ767" t="str">
            <v>МОС</v>
          </cell>
          <cell r="DL767">
            <v>39812</v>
          </cell>
          <cell r="DM767" t="str">
            <v>№ 866</v>
          </cell>
          <cell r="DT767">
            <v>320.73</v>
          </cell>
        </row>
        <row r="768">
          <cell r="W768">
            <v>125.47</v>
          </cell>
          <cell r="AF768">
            <v>40276</v>
          </cell>
          <cell r="AG768">
            <v>9</v>
          </cell>
          <cell r="AH768">
            <v>168.37</v>
          </cell>
          <cell r="AM768">
            <v>8900</v>
          </cell>
          <cell r="AO768">
            <v>1116683</v>
          </cell>
          <cell r="AQ768">
            <v>1498493</v>
          </cell>
          <cell r="AU768">
            <v>0</v>
          </cell>
          <cell r="AW768">
            <v>0</v>
          </cell>
          <cell r="AY768">
            <v>828562.94400000013</v>
          </cell>
          <cell r="AZ768">
            <v>93.09696000000001</v>
          </cell>
          <cell r="BA768">
            <v>0</v>
          </cell>
          <cell r="BB768">
            <v>0</v>
          </cell>
          <cell r="BC768">
            <v>0</v>
          </cell>
          <cell r="BD768">
            <v>0</v>
          </cell>
          <cell r="BG768">
            <v>0</v>
          </cell>
          <cell r="BH768">
            <v>0</v>
          </cell>
          <cell r="BI768">
            <v>138039</v>
          </cell>
          <cell r="BJ768">
            <v>15.51</v>
          </cell>
          <cell r="BK768">
            <v>0</v>
          </cell>
          <cell r="BL768">
            <v>0</v>
          </cell>
          <cell r="BM768">
            <v>344341</v>
          </cell>
          <cell r="BN768">
            <v>38.69</v>
          </cell>
          <cell r="BO768">
            <v>0</v>
          </cell>
          <cell r="BP768">
            <v>0</v>
          </cell>
          <cell r="BY768">
            <v>2219.98</v>
          </cell>
          <cell r="CF768">
            <v>1139.2</v>
          </cell>
          <cell r="CG768">
            <v>727.32</v>
          </cell>
          <cell r="CJ768">
            <v>0</v>
          </cell>
          <cell r="CK768">
            <v>0</v>
          </cell>
          <cell r="CL768">
            <v>0</v>
          </cell>
          <cell r="CM768">
            <v>0</v>
          </cell>
          <cell r="CN768">
            <v>0</v>
          </cell>
          <cell r="CO768">
            <v>0</v>
          </cell>
          <cell r="CX768">
            <v>0</v>
          </cell>
          <cell r="CY768">
            <v>0</v>
          </cell>
          <cell r="DB768">
            <v>0</v>
          </cell>
          <cell r="DC768">
            <v>0</v>
          </cell>
          <cell r="DJ768" t="str">
            <v>МОС</v>
          </cell>
          <cell r="DL768">
            <v>40694</v>
          </cell>
          <cell r="DM768">
            <v>857</v>
          </cell>
          <cell r="DO768" t="str">
            <v>тариф на теплову енергію</v>
          </cell>
          <cell r="DT768">
            <v>169.38</v>
          </cell>
        </row>
        <row r="769">
          <cell r="W769">
            <v>360.51</v>
          </cell>
          <cell r="AF769">
            <v>40023</v>
          </cell>
          <cell r="AG769">
            <v>209</v>
          </cell>
          <cell r="AH769">
            <v>360.51</v>
          </cell>
          <cell r="AM769">
            <v>650</v>
          </cell>
          <cell r="AO769">
            <v>234331.5</v>
          </cell>
          <cell r="AQ769">
            <v>234331.5</v>
          </cell>
          <cell r="AU769">
            <v>0</v>
          </cell>
          <cell r="AW769">
            <v>0</v>
          </cell>
          <cell r="AY769">
            <v>185403.712</v>
          </cell>
          <cell r="AZ769">
            <v>285.23647999999997</v>
          </cell>
          <cell r="BA769">
            <v>0</v>
          </cell>
          <cell r="BB769">
            <v>0</v>
          </cell>
          <cell r="BC769">
            <v>0</v>
          </cell>
          <cell r="BD769">
            <v>0</v>
          </cell>
          <cell r="BG769">
            <v>0</v>
          </cell>
          <cell r="BH769">
            <v>0</v>
          </cell>
          <cell r="BI769">
            <v>10082</v>
          </cell>
          <cell r="BJ769">
            <v>15.510769230769231</v>
          </cell>
          <cell r="BK769">
            <v>0</v>
          </cell>
          <cell r="BL769">
            <v>0</v>
          </cell>
          <cell r="BM769">
            <v>25149</v>
          </cell>
          <cell r="BN769">
            <v>38.690769230769227</v>
          </cell>
          <cell r="BO769">
            <v>0</v>
          </cell>
          <cell r="BP769">
            <v>0</v>
          </cell>
          <cell r="BY769">
            <v>2219.98</v>
          </cell>
          <cell r="CF769">
            <v>83.2</v>
          </cell>
          <cell r="CG769">
            <v>2228.41</v>
          </cell>
          <cell r="CJ769">
            <v>0</v>
          </cell>
          <cell r="CK769">
            <v>0</v>
          </cell>
          <cell r="CL769">
            <v>0</v>
          </cell>
          <cell r="CM769">
            <v>0</v>
          </cell>
          <cell r="CN769">
            <v>0</v>
          </cell>
          <cell r="CO769">
            <v>0</v>
          </cell>
          <cell r="CX769">
            <v>0</v>
          </cell>
          <cell r="CY769">
            <v>0</v>
          </cell>
          <cell r="DB769">
            <v>0</v>
          </cell>
          <cell r="DC769">
            <v>0</v>
          </cell>
          <cell r="DJ769" t="str">
            <v>НКРЕ</v>
          </cell>
          <cell r="DL769">
            <v>40942</v>
          </cell>
          <cell r="DM769">
            <v>51</v>
          </cell>
          <cell r="DT769">
            <v>572.53</v>
          </cell>
        </row>
        <row r="770">
          <cell r="W770">
            <v>360.51</v>
          </cell>
          <cell r="AF770">
            <v>40023</v>
          </cell>
          <cell r="AG770">
            <v>209</v>
          </cell>
          <cell r="AH770">
            <v>360.51005747126436</v>
          </cell>
          <cell r="AM770">
            <v>6960</v>
          </cell>
          <cell r="AO770">
            <v>2509149.6</v>
          </cell>
          <cell r="AQ770">
            <v>2509150</v>
          </cell>
          <cell r="AU770">
            <v>0</v>
          </cell>
          <cell r="AW770">
            <v>0</v>
          </cell>
          <cell r="AY770">
            <v>1985245.9007999999</v>
          </cell>
          <cell r="AZ770">
            <v>285.23647999999997</v>
          </cell>
          <cell r="BA770">
            <v>0</v>
          </cell>
          <cell r="BB770">
            <v>0</v>
          </cell>
          <cell r="BC770">
            <v>0</v>
          </cell>
          <cell r="BD770">
            <v>0</v>
          </cell>
          <cell r="BG770">
            <v>0</v>
          </cell>
          <cell r="BH770">
            <v>0</v>
          </cell>
          <cell r="BI770">
            <v>107950</v>
          </cell>
          <cell r="BJ770">
            <v>15.510057471264368</v>
          </cell>
          <cell r="BK770">
            <v>0</v>
          </cell>
          <cell r="BL770">
            <v>0</v>
          </cell>
          <cell r="BM770">
            <v>269282</v>
          </cell>
          <cell r="BN770">
            <v>38.689942528735635</v>
          </cell>
          <cell r="BO770">
            <v>0</v>
          </cell>
          <cell r="BP770">
            <v>0</v>
          </cell>
          <cell r="BY770">
            <v>2219.98</v>
          </cell>
          <cell r="CF770">
            <v>890.88</v>
          </cell>
          <cell r="CG770">
            <v>2228.41</v>
          </cell>
          <cell r="CJ770">
            <v>0</v>
          </cell>
          <cell r="CK770">
            <v>0</v>
          </cell>
          <cell r="CL770">
            <v>0</v>
          </cell>
          <cell r="CM770">
            <v>0</v>
          </cell>
          <cell r="CN770">
            <v>0</v>
          </cell>
          <cell r="CO770">
            <v>0</v>
          </cell>
          <cell r="CX770">
            <v>0</v>
          </cell>
          <cell r="CY770">
            <v>0</v>
          </cell>
          <cell r="DB770">
            <v>0</v>
          </cell>
          <cell r="DC770">
            <v>0</v>
          </cell>
          <cell r="DJ770" t="str">
            <v>НКРЕ</v>
          </cell>
          <cell r="DL770">
            <v>40942</v>
          </cell>
          <cell r="DM770">
            <v>51</v>
          </cell>
          <cell r="DT770">
            <v>572.53</v>
          </cell>
        </row>
        <row r="771">
          <cell r="W771">
            <v>511.14800000000002</v>
          </cell>
          <cell r="AF771">
            <v>39959</v>
          </cell>
          <cell r="AG771" t="str">
            <v xml:space="preserve">6/1/3-248 6/1/1-106(від 17.02.2009) </v>
          </cell>
          <cell r="AH771">
            <v>508.54493709233475</v>
          </cell>
          <cell r="AM771">
            <v>2646</v>
          </cell>
          <cell r="AO771">
            <v>1352497.608</v>
          </cell>
          <cell r="AQ771">
            <v>1345609.9035463177</v>
          </cell>
          <cell r="AU771">
            <v>1316082.3070495534</v>
          </cell>
          <cell r="AW771">
            <v>0</v>
          </cell>
          <cell r="AY771">
            <v>0</v>
          </cell>
          <cell r="AZ771">
            <v>0</v>
          </cell>
          <cell r="BA771">
            <v>0</v>
          </cell>
          <cell r="BB771">
            <v>0</v>
          </cell>
          <cell r="BC771">
            <v>0</v>
          </cell>
          <cell r="BD771">
            <v>0</v>
          </cell>
          <cell r="BG771">
            <v>0</v>
          </cell>
          <cell r="BH771">
            <v>0</v>
          </cell>
          <cell r="BI771">
            <v>0</v>
          </cell>
          <cell r="BJ771">
            <v>0</v>
          </cell>
          <cell r="BK771">
            <v>0</v>
          </cell>
          <cell r="BL771">
            <v>0</v>
          </cell>
          <cell r="BM771">
            <v>10233</v>
          </cell>
          <cell r="BN771">
            <v>3.8673469387755102</v>
          </cell>
          <cell r="BO771">
            <v>0</v>
          </cell>
          <cell r="BP771">
            <v>0</v>
          </cell>
          <cell r="BY771">
            <v>1838.1</v>
          </cell>
          <cell r="CF771">
            <v>0</v>
          </cell>
          <cell r="CG771">
            <v>0</v>
          </cell>
          <cell r="CJ771">
            <v>3289.7945864235435</v>
          </cell>
          <cell r="CK771">
            <v>400.04999475675919</v>
          </cell>
          <cell r="CL771">
            <v>819.54</v>
          </cell>
          <cell r="CM771">
            <v>0</v>
          </cell>
          <cell r="CN771">
            <v>0</v>
          </cell>
          <cell r="CO771">
            <v>0</v>
          </cell>
          <cell r="CX771">
            <v>0</v>
          </cell>
          <cell r="CY771">
            <v>0</v>
          </cell>
          <cell r="DB771">
            <v>0</v>
          </cell>
          <cell r="DC771">
            <v>0</v>
          </cell>
          <cell r="DJ771" t="str">
            <v>МОС</v>
          </cell>
          <cell r="DL771">
            <v>41144</v>
          </cell>
          <cell r="DM771" t="str">
            <v>Рішення №688</v>
          </cell>
          <cell r="DT771">
            <v>869.41</v>
          </cell>
        </row>
        <row r="772">
          <cell r="W772">
            <v>560.72</v>
          </cell>
          <cell r="AF772">
            <v>39959</v>
          </cell>
          <cell r="AG772" t="str">
            <v xml:space="preserve">6/1/3-248 6/1/1-106(від 17.02.2009) </v>
          </cell>
          <cell r="AH772">
            <v>508.54021847550541</v>
          </cell>
          <cell r="AM772">
            <v>103199</v>
          </cell>
          <cell r="AO772">
            <v>57865743.280000001</v>
          </cell>
          <cell r="AQ772">
            <v>52480842.006453685</v>
          </cell>
          <cell r="AU772">
            <v>51329696.902950443</v>
          </cell>
          <cell r="AW772">
            <v>0</v>
          </cell>
          <cell r="AY772">
            <v>0</v>
          </cell>
          <cell r="AZ772">
            <v>0</v>
          </cell>
          <cell r="BA772">
            <v>0</v>
          </cell>
          <cell r="BB772">
            <v>0</v>
          </cell>
          <cell r="BC772">
            <v>0</v>
          </cell>
          <cell r="BD772">
            <v>0</v>
          </cell>
          <cell r="BG772">
            <v>0</v>
          </cell>
          <cell r="BH772">
            <v>0</v>
          </cell>
          <cell r="BI772">
            <v>0</v>
          </cell>
          <cell r="BJ772">
            <v>0</v>
          </cell>
          <cell r="BK772">
            <v>0</v>
          </cell>
          <cell r="BL772">
            <v>0</v>
          </cell>
          <cell r="BM772">
            <v>399106</v>
          </cell>
          <cell r="BN772">
            <v>3.8673436758108122</v>
          </cell>
          <cell r="BO772">
            <v>0</v>
          </cell>
          <cell r="BP772">
            <v>0</v>
          </cell>
          <cell r="BY772">
            <v>1838.1</v>
          </cell>
          <cell r="CF772">
            <v>0</v>
          </cell>
          <cell r="CG772">
            <v>0</v>
          </cell>
          <cell r="CJ772">
            <v>128308.20541357646</v>
          </cell>
          <cell r="CK772">
            <v>400.04999475675919</v>
          </cell>
          <cell r="CL772">
            <v>819.54</v>
          </cell>
          <cell r="CM772">
            <v>0</v>
          </cell>
          <cell r="CN772">
            <v>0</v>
          </cell>
          <cell r="CO772">
            <v>0</v>
          </cell>
          <cell r="CX772">
            <v>0</v>
          </cell>
          <cell r="CY772">
            <v>0</v>
          </cell>
          <cell r="DB772">
            <v>0</v>
          </cell>
          <cell r="DC772">
            <v>0</v>
          </cell>
          <cell r="DJ772" t="str">
            <v>МОС</v>
          </cell>
          <cell r="DL772">
            <v>41144</v>
          </cell>
          <cell r="DM772" t="str">
            <v>Рішення №688</v>
          </cell>
          <cell r="DT772">
            <v>958.41</v>
          </cell>
        </row>
        <row r="773">
          <cell r="W773">
            <v>490.5</v>
          </cell>
          <cell r="AF773">
            <v>40099</v>
          </cell>
          <cell r="AG773">
            <v>458</v>
          </cell>
          <cell r="AH773">
            <v>438.12105263157895</v>
          </cell>
          <cell r="AM773">
            <v>380</v>
          </cell>
          <cell r="AO773">
            <v>186390</v>
          </cell>
          <cell r="AQ773">
            <v>166486</v>
          </cell>
          <cell r="AU773">
            <v>0</v>
          </cell>
          <cell r="AW773">
            <v>0</v>
          </cell>
          <cell r="AY773">
            <v>139782.6</v>
          </cell>
          <cell r="AZ773">
            <v>367.84894736842108</v>
          </cell>
          <cell r="BA773">
            <v>0</v>
          </cell>
          <cell r="BB773">
            <v>0</v>
          </cell>
          <cell r="BC773">
            <v>0</v>
          </cell>
          <cell r="BD773">
            <v>0</v>
          </cell>
          <cell r="BG773">
            <v>3420</v>
          </cell>
          <cell r="BH773">
            <v>9</v>
          </cell>
          <cell r="BI773">
            <v>0</v>
          </cell>
          <cell r="BJ773">
            <v>0</v>
          </cell>
          <cell r="BK773">
            <v>0</v>
          </cell>
          <cell r="BL773">
            <v>0</v>
          </cell>
          <cell r="BM773">
            <v>8307</v>
          </cell>
          <cell r="BN773">
            <v>21.860526315789475</v>
          </cell>
          <cell r="BO773">
            <v>5464</v>
          </cell>
          <cell r="BP773">
            <v>14.378947368421052</v>
          </cell>
          <cell r="BY773">
            <v>1527.88</v>
          </cell>
          <cell r="CF773">
            <v>63.2</v>
          </cell>
          <cell r="CG773">
            <v>2211.75</v>
          </cell>
          <cell r="CJ773">
            <v>0</v>
          </cell>
          <cell r="CK773">
            <v>0</v>
          </cell>
          <cell r="CL773">
            <v>0</v>
          </cell>
          <cell r="CM773">
            <v>0</v>
          </cell>
          <cell r="CN773">
            <v>0</v>
          </cell>
          <cell r="CO773">
            <v>0</v>
          </cell>
          <cell r="CX773">
            <v>0</v>
          </cell>
          <cell r="CY773">
            <v>0</v>
          </cell>
          <cell r="DB773">
            <v>0</v>
          </cell>
          <cell r="DC773">
            <v>0</v>
          </cell>
          <cell r="DJ773" t="str">
            <v>МОС</v>
          </cell>
          <cell r="DL773">
            <v>40638</v>
          </cell>
          <cell r="DM773" t="str">
            <v>№206</v>
          </cell>
          <cell r="DT773">
            <v>490.5</v>
          </cell>
        </row>
        <row r="774">
          <cell r="W774">
            <v>490.5</v>
          </cell>
          <cell r="AF774">
            <v>40099</v>
          </cell>
          <cell r="AG774">
            <v>458</v>
          </cell>
          <cell r="AH774">
            <v>438.11999069388708</v>
          </cell>
          <cell r="AM774">
            <v>34386</v>
          </cell>
          <cell r="AO774">
            <v>16866333</v>
          </cell>
          <cell r="AQ774">
            <v>15065194</v>
          </cell>
          <cell r="AU774">
            <v>0</v>
          </cell>
          <cell r="AW774">
            <v>0</v>
          </cell>
          <cell r="AY774">
            <v>12648843.4275</v>
          </cell>
          <cell r="AZ774">
            <v>367.84864268888504</v>
          </cell>
          <cell r="BA774">
            <v>0</v>
          </cell>
          <cell r="BB774">
            <v>0</v>
          </cell>
          <cell r="BC774">
            <v>0</v>
          </cell>
          <cell r="BD774">
            <v>0</v>
          </cell>
          <cell r="BG774">
            <v>309474</v>
          </cell>
          <cell r="BH774">
            <v>9</v>
          </cell>
          <cell r="BI774">
            <v>0</v>
          </cell>
          <cell r="BJ774">
            <v>0</v>
          </cell>
          <cell r="BK774">
            <v>0</v>
          </cell>
          <cell r="BL774">
            <v>0</v>
          </cell>
          <cell r="BM774">
            <v>751680</v>
          </cell>
          <cell r="BN774">
            <v>21.860059326470076</v>
          </cell>
          <cell r="BO774">
            <v>494471</v>
          </cell>
          <cell r="BP774">
            <v>14.380009306112953</v>
          </cell>
          <cell r="BY774">
            <v>1527.88</v>
          </cell>
          <cell r="CF774">
            <v>5718.93</v>
          </cell>
          <cell r="CG774">
            <v>2211.75</v>
          </cell>
          <cell r="CJ774">
            <v>0</v>
          </cell>
          <cell r="CK774">
            <v>0</v>
          </cell>
          <cell r="CL774">
            <v>0</v>
          </cell>
          <cell r="CM774">
            <v>0</v>
          </cell>
          <cell r="CN774">
            <v>0</v>
          </cell>
          <cell r="CO774">
            <v>0</v>
          </cell>
          <cell r="CX774">
            <v>0</v>
          </cell>
          <cell r="CY774">
            <v>0</v>
          </cell>
          <cell r="DB774">
            <v>0</v>
          </cell>
          <cell r="DC774">
            <v>0</v>
          </cell>
          <cell r="DJ774" t="str">
            <v>МОС</v>
          </cell>
          <cell r="DL774">
            <v>40638</v>
          </cell>
          <cell r="DM774" t="str">
            <v>№206</v>
          </cell>
          <cell r="DT774">
            <v>490.5</v>
          </cell>
        </row>
        <row r="775">
          <cell r="W775">
            <v>325.61669999999998</v>
          </cell>
          <cell r="AF775">
            <v>40451</v>
          </cell>
          <cell r="AG775">
            <v>481</v>
          </cell>
          <cell r="AH775">
            <v>312.3258158389998</v>
          </cell>
          <cell r="AM775">
            <v>35016.1</v>
          </cell>
          <cell r="AO775">
            <v>11401826.928869998</v>
          </cell>
          <cell r="AQ775">
            <v>10936432</v>
          </cell>
          <cell r="AU775">
            <v>0</v>
          </cell>
          <cell r="AW775">
            <v>0</v>
          </cell>
          <cell r="AY775">
            <v>5087223.8999999994</v>
          </cell>
          <cell r="AZ775">
            <v>145.28242437050383</v>
          </cell>
          <cell r="BA775">
            <v>749273</v>
          </cell>
          <cell r="BB775">
            <v>21.397956939807688</v>
          </cell>
          <cell r="BC775">
            <v>0</v>
          </cell>
          <cell r="BD775">
            <v>0</v>
          </cell>
          <cell r="BG775">
            <v>0</v>
          </cell>
          <cell r="BH775">
            <v>0</v>
          </cell>
          <cell r="BI775">
            <v>442657</v>
          </cell>
          <cell r="BJ775">
            <v>12.641527754375845</v>
          </cell>
          <cell r="BK775">
            <v>0</v>
          </cell>
          <cell r="BL775">
            <v>0</v>
          </cell>
          <cell r="BM775">
            <v>4147409</v>
          </cell>
          <cell r="BN775">
            <v>118.44291625852108</v>
          </cell>
          <cell r="BO775">
            <v>0</v>
          </cell>
          <cell r="BP775">
            <v>0</v>
          </cell>
          <cell r="BY775">
            <v>1591.04</v>
          </cell>
          <cell r="CF775">
            <v>4662.8999999999996</v>
          </cell>
          <cell r="CG775">
            <v>1091</v>
          </cell>
          <cell r="CJ775">
            <v>0</v>
          </cell>
          <cell r="CK775">
            <v>0</v>
          </cell>
          <cell r="CL775">
            <v>0</v>
          </cell>
          <cell r="CM775">
            <v>0</v>
          </cell>
          <cell r="CN775">
            <v>0</v>
          </cell>
          <cell r="CO775">
            <v>0</v>
          </cell>
          <cell r="CX775">
            <v>0</v>
          </cell>
          <cell r="CY775">
            <v>0</v>
          </cell>
          <cell r="DB775">
            <v>0</v>
          </cell>
          <cell r="DC775">
            <v>0</v>
          </cell>
          <cell r="DJ775" t="str">
            <v>МОС</v>
          </cell>
          <cell r="DL775">
            <v>40508</v>
          </cell>
          <cell r="DM775">
            <v>3258</v>
          </cell>
          <cell r="DO775" t="str">
            <v>Тарифи на послуги  теплопостачання та гарячого водопостачання</v>
          </cell>
          <cell r="DT775">
            <v>326.62</v>
          </cell>
        </row>
        <row r="776">
          <cell r="W776">
            <v>459.63</v>
          </cell>
          <cell r="AF776">
            <v>40490</v>
          </cell>
          <cell r="AG776">
            <v>568</v>
          </cell>
          <cell r="AH776">
            <v>447.33405585152684</v>
          </cell>
          <cell r="AM776">
            <v>1148.76</v>
          </cell>
          <cell r="AO776">
            <v>528004.5588</v>
          </cell>
          <cell r="AQ776">
            <v>513879.47</v>
          </cell>
          <cell r="AU776">
            <v>0</v>
          </cell>
          <cell r="AW776">
            <v>0</v>
          </cell>
          <cell r="AY776">
            <v>386956.35168000002</v>
          </cell>
          <cell r="AZ776">
            <v>336.84699300114909</v>
          </cell>
          <cell r="BA776">
            <v>0</v>
          </cell>
          <cell r="BB776">
            <v>0</v>
          </cell>
          <cell r="BC776">
            <v>0</v>
          </cell>
          <cell r="BD776">
            <v>0</v>
          </cell>
          <cell r="BG776">
            <v>0</v>
          </cell>
          <cell r="BH776">
            <v>0</v>
          </cell>
          <cell r="BI776">
            <v>8844.6</v>
          </cell>
          <cell r="BJ776">
            <v>7.6992583307218219</v>
          </cell>
          <cell r="BK776">
            <v>0</v>
          </cell>
          <cell r="BL776">
            <v>0</v>
          </cell>
          <cell r="BM776">
            <v>101063</v>
          </cell>
          <cell r="BN776">
            <v>87.975730352728164</v>
          </cell>
          <cell r="BO776">
            <v>0</v>
          </cell>
          <cell r="BP776">
            <v>0</v>
          </cell>
          <cell r="BY776">
            <v>2116.19</v>
          </cell>
          <cell r="CF776">
            <v>154.84200000000001</v>
          </cell>
          <cell r="CG776">
            <v>2499.04</v>
          </cell>
          <cell r="CJ776">
            <v>0</v>
          </cell>
          <cell r="CK776">
            <v>0</v>
          </cell>
          <cell r="CL776">
            <v>0</v>
          </cell>
          <cell r="CM776">
            <v>0</v>
          </cell>
          <cell r="CN776">
            <v>0</v>
          </cell>
          <cell r="CO776">
            <v>0</v>
          </cell>
          <cell r="CX776">
            <v>0</v>
          </cell>
          <cell r="CY776">
            <v>0</v>
          </cell>
          <cell r="DB776">
            <v>0</v>
          </cell>
          <cell r="DC776">
            <v>0</v>
          </cell>
          <cell r="DJ776" t="str">
            <v>МОС</v>
          </cell>
          <cell r="DL776">
            <v>40508</v>
          </cell>
          <cell r="DM776">
            <v>3258</v>
          </cell>
          <cell r="DT776">
            <v>459.63</v>
          </cell>
        </row>
        <row r="777">
          <cell r="W777">
            <v>432.35</v>
          </cell>
          <cell r="AF777">
            <v>40451</v>
          </cell>
          <cell r="AG777">
            <v>482</v>
          </cell>
          <cell r="AH777">
            <v>430.20834116241139</v>
          </cell>
          <cell r="AM777">
            <v>2661.02</v>
          </cell>
          <cell r="AO777">
            <v>1150491.997</v>
          </cell>
          <cell r="AQ777">
            <v>1144793</v>
          </cell>
          <cell r="AU777">
            <v>0</v>
          </cell>
          <cell r="AW777">
            <v>0</v>
          </cell>
          <cell r="AY777">
            <v>403222.68999999994</v>
          </cell>
          <cell r="AZ777">
            <v>151.52937219562421</v>
          </cell>
          <cell r="BA777">
            <v>0</v>
          </cell>
          <cell r="BB777">
            <v>0</v>
          </cell>
          <cell r="BC777">
            <v>0</v>
          </cell>
          <cell r="BD777">
            <v>0</v>
          </cell>
          <cell r="BG777">
            <v>0</v>
          </cell>
          <cell r="BH777">
            <v>0</v>
          </cell>
          <cell r="BI777">
            <v>19197</v>
          </cell>
          <cell r="BJ777">
            <v>7.2141509646676836</v>
          </cell>
          <cell r="BK777">
            <v>0</v>
          </cell>
          <cell r="BL777">
            <v>0</v>
          </cell>
          <cell r="BM777">
            <v>636589</v>
          </cell>
          <cell r="BN777">
            <v>239.22743910229912</v>
          </cell>
          <cell r="BO777">
            <v>0</v>
          </cell>
          <cell r="BP777">
            <v>0</v>
          </cell>
          <cell r="BY777">
            <v>1593.09</v>
          </cell>
          <cell r="CF777">
            <v>369.59</v>
          </cell>
          <cell r="CG777">
            <v>1091</v>
          </cell>
          <cell r="CJ777">
            <v>0</v>
          </cell>
          <cell r="CK777">
            <v>0</v>
          </cell>
          <cell r="CL777">
            <v>0</v>
          </cell>
          <cell r="CM777">
            <v>0</v>
          </cell>
          <cell r="CN777">
            <v>0</v>
          </cell>
          <cell r="CO777">
            <v>0</v>
          </cell>
          <cell r="CX777">
            <v>0</v>
          </cell>
          <cell r="CY777">
            <v>0</v>
          </cell>
          <cell r="DB777">
            <v>0</v>
          </cell>
          <cell r="DC777">
            <v>0</v>
          </cell>
          <cell r="DJ777" t="str">
            <v>МОС</v>
          </cell>
          <cell r="DL777">
            <v>40508</v>
          </cell>
          <cell r="DM777">
            <v>696</v>
          </cell>
          <cell r="DO777" t="str">
            <v>Тарифи на послуги  теплопостачання та гарячого водопостачання</v>
          </cell>
          <cell r="DT777">
            <v>432.35</v>
          </cell>
        </row>
        <row r="778">
          <cell r="W778">
            <v>658.26</v>
          </cell>
          <cell r="AF778">
            <v>40490</v>
          </cell>
          <cell r="AG778">
            <v>567</v>
          </cell>
          <cell r="AH778">
            <v>626.48183801822609</v>
          </cell>
          <cell r="AM778">
            <v>779.1</v>
          </cell>
          <cell r="AO778">
            <v>512850.36599999998</v>
          </cell>
          <cell r="AQ778">
            <v>488092</v>
          </cell>
          <cell r="AU778">
            <v>0</v>
          </cell>
          <cell r="AW778">
            <v>0</v>
          </cell>
          <cell r="AY778">
            <v>270421.11839999998</v>
          </cell>
          <cell r="AZ778">
            <v>347.09423488640738</v>
          </cell>
          <cell r="BA778">
            <v>0</v>
          </cell>
          <cell r="BB778">
            <v>0</v>
          </cell>
          <cell r="BC778">
            <v>0</v>
          </cell>
          <cell r="BD778">
            <v>0</v>
          </cell>
          <cell r="BG778">
            <v>0</v>
          </cell>
          <cell r="BH778">
            <v>0</v>
          </cell>
          <cell r="BI778">
            <v>11275.6</v>
          </cell>
          <cell r="BJ778">
            <v>14.472596585804133</v>
          </cell>
          <cell r="BK778">
            <v>0</v>
          </cell>
          <cell r="BL778">
            <v>0</v>
          </cell>
          <cell r="BM778">
            <v>190584</v>
          </cell>
          <cell r="BN778">
            <v>244.62071621101271</v>
          </cell>
          <cell r="BO778">
            <v>0</v>
          </cell>
          <cell r="BP778">
            <v>0</v>
          </cell>
          <cell r="BY778">
            <v>1980.16</v>
          </cell>
          <cell r="CF778">
            <v>108.21</v>
          </cell>
          <cell r="CG778">
            <v>2499.04</v>
          </cell>
          <cell r="CJ778">
            <v>0</v>
          </cell>
          <cell r="CK778">
            <v>0</v>
          </cell>
          <cell r="CL778">
            <v>0</v>
          </cell>
          <cell r="CM778">
            <v>0</v>
          </cell>
          <cell r="CN778">
            <v>0</v>
          </cell>
          <cell r="CO778">
            <v>0</v>
          </cell>
          <cell r="CX778">
            <v>0</v>
          </cell>
          <cell r="CY778">
            <v>0</v>
          </cell>
          <cell r="DB778">
            <v>0</v>
          </cell>
          <cell r="DC778">
            <v>0</v>
          </cell>
          <cell r="DJ778" t="str">
            <v>МОС</v>
          </cell>
          <cell r="DL778">
            <v>40557</v>
          </cell>
          <cell r="DM778">
            <v>22</v>
          </cell>
          <cell r="DT778">
            <v>658.26</v>
          </cell>
        </row>
        <row r="779">
          <cell r="W779">
            <v>396.31734999999998</v>
          </cell>
          <cell r="AF779">
            <v>40431</v>
          </cell>
          <cell r="AG779">
            <v>440</v>
          </cell>
          <cell r="AH779">
            <v>379.27594222781147</v>
          </cell>
          <cell r="AM779">
            <v>44609.7</v>
          </cell>
          <cell r="AO779">
            <v>17679598.088294998</v>
          </cell>
          <cell r="AQ779">
            <v>16919386</v>
          </cell>
          <cell r="AU779">
            <v>0</v>
          </cell>
          <cell r="AW779">
            <v>2220779.9999999995</v>
          </cell>
          <cell r="AY779">
            <v>8603298.6999999993</v>
          </cell>
          <cell r="AZ779">
            <v>192.85712972739111</v>
          </cell>
          <cell r="BA779">
            <v>0</v>
          </cell>
          <cell r="BB779">
            <v>0</v>
          </cell>
          <cell r="BC779">
            <v>0</v>
          </cell>
          <cell r="BD779">
            <v>0</v>
          </cell>
          <cell r="BG779">
            <v>0</v>
          </cell>
          <cell r="BH779">
            <v>0</v>
          </cell>
          <cell r="BI779">
            <v>244600</v>
          </cell>
          <cell r="BJ779">
            <v>5.483112417254544</v>
          </cell>
          <cell r="BK779">
            <v>0</v>
          </cell>
          <cell r="BL779">
            <v>0</v>
          </cell>
          <cell r="BM779">
            <v>4376840</v>
          </cell>
          <cell r="BN779">
            <v>98.114087294915691</v>
          </cell>
          <cell r="BO779">
            <v>0</v>
          </cell>
          <cell r="BP779">
            <v>0</v>
          </cell>
          <cell r="BY779">
            <v>0</v>
          </cell>
          <cell r="CF779">
            <v>7885.7</v>
          </cell>
          <cell r="CG779">
            <v>1091</v>
          </cell>
          <cell r="CJ779">
            <v>0</v>
          </cell>
          <cell r="CK779">
            <v>0</v>
          </cell>
          <cell r="CL779">
            <v>0</v>
          </cell>
          <cell r="CM779">
            <v>38608.83171070931</v>
          </cell>
          <cell r="CN779">
            <v>57.52</v>
          </cell>
          <cell r="CO779">
            <v>57.52</v>
          </cell>
          <cell r="CX779">
            <v>0</v>
          </cell>
          <cell r="CY779">
            <v>0</v>
          </cell>
          <cell r="DB779">
            <v>0</v>
          </cell>
          <cell r="DC779">
            <v>0</v>
          </cell>
          <cell r="DJ779" t="str">
            <v>МОС</v>
          </cell>
          <cell r="DL779">
            <v>40837</v>
          </cell>
          <cell r="DM779">
            <v>234</v>
          </cell>
          <cell r="DO779" t="str">
            <v>Тариф на послуги централізованого опалення</v>
          </cell>
          <cell r="DT779">
            <v>437.38</v>
          </cell>
        </row>
        <row r="780">
          <cell r="W780">
            <v>804.39745182482432</v>
          </cell>
          <cell r="AF780">
            <v>40431</v>
          </cell>
          <cell r="AG780">
            <v>441</v>
          </cell>
          <cell r="AH780">
            <v>628.04020354732222</v>
          </cell>
          <cell r="AM780">
            <v>11859.65</v>
          </cell>
          <cell r="AO780">
            <v>9539872.2395342775</v>
          </cell>
          <cell r="AQ780">
            <v>7448337</v>
          </cell>
          <cell r="AU780">
            <v>0</v>
          </cell>
          <cell r="AW780">
            <v>621823.35381932568</v>
          </cell>
          <cell r="AY780">
            <v>5193638.4397599995</v>
          </cell>
          <cell r="AZ780">
            <v>437.92510232258115</v>
          </cell>
          <cell r="BA780">
            <v>0</v>
          </cell>
          <cell r="BB780">
            <v>0</v>
          </cell>
          <cell r="BC780">
            <v>0</v>
          </cell>
          <cell r="BD780">
            <v>0</v>
          </cell>
          <cell r="BG780">
            <v>0</v>
          </cell>
          <cell r="BH780">
            <v>0</v>
          </cell>
          <cell r="BI780">
            <v>65074.5</v>
          </cell>
          <cell r="BJ780">
            <v>5.4870506296560189</v>
          </cell>
          <cell r="BK780">
            <v>0</v>
          </cell>
          <cell r="BL780">
            <v>0</v>
          </cell>
          <cell r="BM780">
            <v>1163597</v>
          </cell>
          <cell r="BN780">
            <v>98.113940967903773</v>
          </cell>
          <cell r="BO780">
            <v>0</v>
          </cell>
          <cell r="BP780">
            <v>0</v>
          </cell>
          <cell r="BY780">
            <v>0</v>
          </cell>
          <cell r="CF780">
            <v>2107.0039999999999</v>
          </cell>
          <cell r="CG780">
            <v>2464.94</v>
          </cell>
          <cell r="CJ780">
            <v>0</v>
          </cell>
          <cell r="CK780">
            <v>0</v>
          </cell>
          <cell r="CL780">
            <v>0</v>
          </cell>
          <cell r="CM780">
            <v>10810.559002422213</v>
          </cell>
          <cell r="CN780">
            <v>57.52</v>
          </cell>
          <cell r="CO780">
            <v>57.52</v>
          </cell>
          <cell r="CX780">
            <v>0</v>
          </cell>
          <cell r="CY780">
            <v>0</v>
          </cell>
          <cell r="DB780">
            <v>0</v>
          </cell>
          <cell r="DC780">
            <v>0</v>
          </cell>
          <cell r="DJ780" t="str">
            <v>МОС</v>
          </cell>
          <cell r="DL780">
            <v>40837</v>
          </cell>
          <cell r="DM780">
            <v>234</v>
          </cell>
          <cell r="DT780">
            <v>984.57</v>
          </cell>
        </row>
        <row r="781">
          <cell r="W781">
            <v>804.39499999999998</v>
          </cell>
          <cell r="AF781">
            <v>40431</v>
          </cell>
          <cell r="AG781">
            <v>441</v>
          </cell>
          <cell r="AH781">
            <v>628.03832348381434</v>
          </cell>
          <cell r="AM781">
            <v>715.38800000000003</v>
          </cell>
          <cell r="AO781">
            <v>575454.53026000003</v>
          </cell>
          <cell r="AQ781">
            <v>449291.08016043901</v>
          </cell>
          <cell r="AU781">
            <v>0</v>
          </cell>
          <cell r="AW781">
            <v>37509.646180674346</v>
          </cell>
          <cell r="AY781">
            <v>313290.39476231113</v>
          </cell>
          <cell r="AZ781">
            <v>437.93073795242736</v>
          </cell>
          <cell r="BA781">
            <v>0</v>
          </cell>
          <cell r="BB781">
            <v>0</v>
          </cell>
          <cell r="BC781">
            <v>0</v>
          </cell>
          <cell r="BD781">
            <v>0</v>
          </cell>
          <cell r="BG781">
            <v>0</v>
          </cell>
          <cell r="BH781">
            <v>0</v>
          </cell>
          <cell r="BI781">
            <v>3925.42998769016</v>
          </cell>
          <cell r="BJ781">
            <v>5.4871342372113592</v>
          </cell>
          <cell r="BK781">
            <v>0</v>
          </cell>
          <cell r="BL781">
            <v>0</v>
          </cell>
          <cell r="BM781">
            <v>70187</v>
          </cell>
          <cell r="BN781">
            <v>98.110396036835951</v>
          </cell>
          <cell r="BO781">
            <v>0</v>
          </cell>
          <cell r="BP781">
            <v>0</v>
          </cell>
          <cell r="BY781">
            <v>0</v>
          </cell>
          <cell r="CF781">
            <v>127.09858851019138</v>
          </cell>
          <cell r="CG781">
            <v>2464.94</v>
          </cell>
          <cell r="CJ781">
            <v>0</v>
          </cell>
          <cell r="CK781">
            <v>0</v>
          </cell>
          <cell r="CL781">
            <v>0</v>
          </cell>
          <cell r="CM781">
            <v>652.11485015080575</v>
          </cell>
          <cell r="CN781">
            <v>57.52</v>
          </cell>
          <cell r="CO781">
            <v>57.52</v>
          </cell>
          <cell r="CX781">
            <v>0</v>
          </cell>
          <cell r="CY781">
            <v>0</v>
          </cell>
          <cell r="DB781">
            <v>0</v>
          </cell>
          <cell r="DC781">
            <v>0</v>
          </cell>
          <cell r="DJ781" t="str">
            <v>МОС</v>
          </cell>
          <cell r="DL781">
            <v>40837</v>
          </cell>
          <cell r="DM781">
            <v>234</v>
          </cell>
          <cell r="DT781">
            <v>984.57</v>
          </cell>
        </row>
        <row r="782">
          <cell r="W782">
            <v>331.67</v>
          </cell>
          <cell r="AF782">
            <v>39826</v>
          </cell>
          <cell r="AG782">
            <v>11</v>
          </cell>
          <cell r="AH782">
            <v>331.67062314540061</v>
          </cell>
          <cell r="AM782">
            <v>674</v>
          </cell>
          <cell r="AO782">
            <v>223545.58000000002</v>
          </cell>
          <cell r="AQ782">
            <v>223546</v>
          </cell>
          <cell r="AU782">
            <v>0</v>
          </cell>
          <cell r="AW782">
            <v>0</v>
          </cell>
          <cell r="AY782">
            <v>90354.963600000003</v>
          </cell>
          <cell r="AZ782">
            <v>134.05780949554895</v>
          </cell>
          <cell r="BA782">
            <v>0</v>
          </cell>
          <cell r="BB782">
            <v>0</v>
          </cell>
          <cell r="BC782">
            <v>0</v>
          </cell>
          <cell r="BD782">
            <v>0</v>
          </cell>
          <cell r="BG782">
            <v>0</v>
          </cell>
          <cell r="BH782">
            <v>0</v>
          </cell>
          <cell r="BI782">
            <v>26007.5</v>
          </cell>
          <cell r="BJ782">
            <v>38.586795252225521</v>
          </cell>
          <cell r="BK782">
            <v>0</v>
          </cell>
          <cell r="BL782">
            <v>0</v>
          </cell>
          <cell r="BM782">
            <v>70302</v>
          </cell>
          <cell r="BN782">
            <v>104.30563798219585</v>
          </cell>
          <cell r="BO782">
            <v>0</v>
          </cell>
          <cell r="BP782">
            <v>0</v>
          </cell>
          <cell r="BY782">
            <v>2191.59</v>
          </cell>
          <cell r="CF782">
            <v>124.23</v>
          </cell>
          <cell r="CG782">
            <v>727.32</v>
          </cell>
          <cell r="CJ782">
            <v>0</v>
          </cell>
          <cell r="CK782">
            <v>0</v>
          </cell>
          <cell r="CL782">
            <v>0</v>
          </cell>
          <cell r="CM782">
            <v>0</v>
          </cell>
          <cell r="CN782">
            <v>0</v>
          </cell>
          <cell r="CO782">
            <v>0</v>
          </cell>
          <cell r="CX782">
            <v>0</v>
          </cell>
          <cell r="CY782">
            <v>0</v>
          </cell>
          <cell r="DB782">
            <v>0</v>
          </cell>
          <cell r="DC782">
            <v>0</v>
          </cell>
          <cell r="DJ782" t="str">
            <v>МОС</v>
          </cell>
          <cell r="DL782">
            <v>39834</v>
          </cell>
          <cell r="DM782">
            <v>5</v>
          </cell>
          <cell r="DO782" t="str">
            <v>Тариф</v>
          </cell>
          <cell r="DT782">
            <v>331.67</v>
          </cell>
        </row>
        <row r="783">
          <cell r="W783">
            <v>671.92</v>
          </cell>
          <cell r="AF783">
            <v>40098</v>
          </cell>
          <cell r="AG783">
            <v>453</v>
          </cell>
          <cell r="AH783">
            <v>559.92999999999995</v>
          </cell>
          <cell r="AM783">
            <v>246</v>
          </cell>
          <cell r="AO783">
            <v>165292.31999999998</v>
          </cell>
          <cell r="AQ783">
            <v>137742.78</v>
          </cell>
          <cell r="AU783">
            <v>0</v>
          </cell>
          <cell r="AW783">
            <v>0</v>
          </cell>
          <cell r="AY783">
            <v>89137.814741000009</v>
          </cell>
          <cell r="AZ783">
            <v>362.34884041056915</v>
          </cell>
          <cell r="BA783">
            <v>0</v>
          </cell>
          <cell r="BB783">
            <v>0</v>
          </cell>
          <cell r="BC783">
            <v>0</v>
          </cell>
          <cell r="BD783">
            <v>0</v>
          </cell>
          <cell r="BG783">
            <v>0</v>
          </cell>
          <cell r="BH783">
            <v>0</v>
          </cell>
          <cell r="BI783">
            <v>9490</v>
          </cell>
          <cell r="BJ783">
            <v>38.577235772357724</v>
          </cell>
          <cell r="BK783">
            <v>0</v>
          </cell>
          <cell r="BL783">
            <v>0</v>
          </cell>
          <cell r="BM783">
            <v>25655</v>
          </cell>
          <cell r="BN783">
            <v>104.28861788617886</v>
          </cell>
          <cell r="BO783">
            <v>0</v>
          </cell>
          <cell r="BP783">
            <v>0</v>
          </cell>
          <cell r="BY783">
            <v>2191.59</v>
          </cell>
          <cell r="CF783">
            <v>41.2849</v>
          </cell>
          <cell r="CG783">
            <v>2159.09</v>
          </cell>
          <cell r="CJ783">
            <v>0</v>
          </cell>
          <cell r="CK783">
            <v>0</v>
          </cell>
          <cell r="CL783">
            <v>0</v>
          </cell>
          <cell r="CM783">
            <v>0</v>
          </cell>
          <cell r="CN783">
            <v>0</v>
          </cell>
          <cell r="CO783">
            <v>0</v>
          </cell>
          <cell r="CX783">
            <v>0</v>
          </cell>
          <cell r="CY783">
            <v>0</v>
          </cell>
          <cell r="DB783">
            <v>0</v>
          </cell>
          <cell r="DC783">
            <v>0</v>
          </cell>
          <cell r="DJ783" t="str">
            <v>НКРКП</v>
          </cell>
          <cell r="DL783">
            <v>40942</v>
          </cell>
          <cell r="DM783">
            <v>34</v>
          </cell>
          <cell r="DT783">
            <v>961.53</v>
          </cell>
        </row>
        <row r="784">
          <cell r="W784">
            <v>671.92</v>
          </cell>
          <cell r="AF784">
            <v>40098</v>
          </cell>
          <cell r="AG784">
            <v>453</v>
          </cell>
          <cell r="AH784">
            <v>559.93473570658034</v>
          </cell>
          <cell r="AM784">
            <v>1854</v>
          </cell>
          <cell r="AO784">
            <v>1245739.68</v>
          </cell>
          <cell r="AQ784">
            <v>1038119</v>
          </cell>
          <cell r="AU784">
            <v>0</v>
          </cell>
          <cell r="AW784">
            <v>0</v>
          </cell>
          <cell r="AY784">
            <v>671802.58077200002</v>
          </cell>
          <cell r="AZ784">
            <v>362.35306406256746</v>
          </cell>
          <cell r="BA784">
            <v>0</v>
          </cell>
          <cell r="BB784">
            <v>0</v>
          </cell>
          <cell r="BC784">
            <v>0</v>
          </cell>
          <cell r="BD784">
            <v>0</v>
          </cell>
          <cell r="BG784">
            <v>0</v>
          </cell>
          <cell r="BH784">
            <v>0</v>
          </cell>
          <cell r="BI784">
            <v>71532</v>
          </cell>
          <cell r="BJ784">
            <v>38.582524271844662</v>
          </cell>
          <cell r="BK784">
            <v>0</v>
          </cell>
          <cell r="BL784">
            <v>0</v>
          </cell>
          <cell r="BM784">
            <v>193354</v>
          </cell>
          <cell r="BN784">
            <v>104.29018338727077</v>
          </cell>
          <cell r="BO784">
            <v>0</v>
          </cell>
          <cell r="BP784">
            <v>0</v>
          </cell>
          <cell r="BY784">
            <v>2191.59</v>
          </cell>
          <cell r="CF784">
            <v>311.1508</v>
          </cell>
          <cell r="CG784">
            <v>2159.09</v>
          </cell>
          <cell r="CJ784">
            <v>0</v>
          </cell>
          <cell r="CK784">
            <v>0</v>
          </cell>
          <cell r="CL784">
            <v>0</v>
          </cell>
          <cell r="CM784">
            <v>0</v>
          </cell>
          <cell r="CN784">
            <v>0</v>
          </cell>
          <cell r="CO784">
            <v>0</v>
          </cell>
          <cell r="CX784">
            <v>0</v>
          </cell>
          <cell r="CY784">
            <v>0</v>
          </cell>
          <cell r="DB784">
            <v>0</v>
          </cell>
          <cell r="DC784">
            <v>0</v>
          </cell>
          <cell r="DJ784" t="str">
            <v>НКРКП</v>
          </cell>
          <cell r="DL784">
            <v>40942</v>
          </cell>
          <cell r="DM784">
            <v>34</v>
          </cell>
          <cell r="DT784">
            <v>961.53</v>
          </cell>
        </row>
        <row r="785">
          <cell r="W785">
            <v>201.01</v>
          </cell>
          <cell r="AF785">
            <v>39675</v>
          </cell>
          <cell r="AG785">
            <v>560</v>
          </cell>
          <cell r="AH785">
            <v>197.46048790309047</v>
          </cell>
          <cell r="AM785">
            <v>14900.5</v>
          </cell>
          <cell r="AO785">
            <v>2995149.5049999999</v>
          </cell>
          <cell r="AQ785">
            <v>2942259.9999999995</v>
          </cell>
          <cell r="AU785">
            <v>0</v>
          </cell>
          <cell r="AW785">
            <v>0</v>
          </cell>
          <cell r="AY785">
            <v>1624460</v>
          </cell>
          <cell r="AZ785">
            <v>109.02050266769571</v>
          </cell>
          <cell r="BA785">
            <v>116240</v>
          </cell>
          <cell r="BB785">
            <v>7.8010805006543409</v>
          </cell>
          <cell r="BC785">
            <v>0</v>
          </cell>
          <cell r="BD785">
            <v>0</v>
          </cell>
          <cell r="BG785">
            <v>0</v>
          </cell>
          <cell r="BH785">
            <v>0</v>
          </cell>
          <cell r="BI785">
            <v>337330</v>
          </cell>
          <cell r="BJ785">
            <v>22.63883762289856</v>
          </cell>
          <cell r="BK785">
            <v>0</v>
          </cell>
          <cell r="BL785">
            <v>0</v>
          </cell>
          <cell r="BM785">
            <v>726280</v>
          </cell>
          <cell r="BN785">
            <v>48.741988523875037</v>
          </cell>
          <cell r="BO785">
            <v>0</v>
          </cell>
          <cell r="BP785">
            <v>0</v>
          </cell>
          <cell r="BY785">
            <v>1626</v>
          </cell>
          <cell r="CF785">
            <v>2233.4873233239837</v>
          </cell>
          <cell r="CG785">
            <v>727.32</v>
          </cell>
          <cell r="CJ785">
            <v>0</v>
          </cell>
          <cell r="CK785">
            <v>0</v>
          </cell>
          <cell r="CL785">
            <v>0</v>
          </cell>
          <cell r="CM785">
            <v>0</v>
          </cell>
          <cell r="CN785">
            <v>0</v>
          </cell>
          <cell r="CO785">
            <v>0</v>
          </cell>
          <cell r="CX785">
            <v>0</v>
          </cell>
          <cell r="CY785">
            <v>0</v>
          </cell>
          <cell r="DB785">
            <v>0</v>
          </cell>
          <cell r="DC785">
            <v>0</v>
          </cell>
          <cell r="DJ785" t="str">
            <v>НКРЕ</v>
          </cell>
          <cell r="DL785">
            <v>40526</v>
          </cell>
          <cell r="DM785">
            <v>1830</v>
          </cell>
          <cell r="DO785" t="str">
            <v>Тариф на теплову енергію</v>
          </cell>
          <cell r="DT785">
            <v>221.11</v>
          </cell>
        </row>
        <row r="786">
          <cell r="W786">
            <v>438.96</v>
          </cell>
          <cell r="AF786">
            <v>39871</v>
          </cell>
          <cell r="AG786">
            <v>933</v>
          </cell>
          <cell r="AH786">
            <v>391.93018867924519</v>
          </cell>
          <cell r="AM786">
            <v>10700</v>
          </cell>
          <cell r="AO786">
            <v>4696872</v>
          </cell>
          <cell r="AQ786">
            <v>4193653.0188679234</v>
          </cell>
          <cell r="AU786">
            <v>0</v>
          </cell>
          <cell r="AW786">
            <v>0</v>
          </cell>
          <cell r="AY786">
            <v>3247296.5660377359</v>
          </cell>
          <cell r="AZ786">
            <v>303.4856603773585</v>
          </cell>
          <cell r="BA786">
            <v>83476.15094339622</v>
          </cell>
          <cell r="BB786">
            <v>7.8015094339622637</v>
          </cell>
          <cell r="BC786">
            <v>0</v>
          </cell>
          <cell r="BD786">
            <v>0</v>
          </cell>
          <cell r="BG786">
            <v>0</v>
          </cell>
          <cell r="BH786">
            <v>0</v>
          </cell>
          <cell r="BI786">
            <v>242252.03773584907</v>
          </cell>
          <cell r="BJ786">
            <v>22.640377358490568</v>
          </cell>
          <cell r="BK786">
            <v>0</v>
          </cell>
          <cell r="BL786">
            <v>0</v>
          </cell>
          <cell r="BM786">
            <v>521562.41509433958</v>
          </cell>
          <cell r="BN786">
            <v>48.744150943396221</v>
          </cell>
          <cell r="BO786">
            <v>0</v>
          </cell>
          <cell r="BP786">
            <v>0</v>
          </cell>
          <cell r="BY786">
            <v>1626</v>
          </cell>
          <cell r="CF786">
            <v>1515.8345506069488</v>
          </cell>
          <cell r="CG786">
            <v>2142.25</v>
          </cell>
          <cell r="CJ786">
            <v>0</v>
          </cell>
          <cell r="CK786">
            <v>0</v>
          </cell>
          <cell r="CL786">
            <v>0</v>
          </cell>
          <cell r="CM786">
            <v>0</v>
          </cell>
          <cell r="CN786">
            <v>0</v>
          </cell>
          <cell r="CO786">
            <v>0</v>
          </cell>
          <cell r="CX786">
            <v>0</v>
          </cell>
          <cell r="CY786">
            <v>0</v>
          </cell>
          <cell r="DB786">
            <v>0</v>
          </cell>
          <cell r="DC786">
            <v>0</v>
          </cell>
          <cell r="DJ786" t="str">
            <v>НКРКП</v>
          </cell>
          <cell r="DL786">
            <v>40942</v>
          </cell>
          <cell r="DM786">
            <v>33</v>
          </cell>
          <cell r="DT786">
            <v>689.09</v>
          </cell>
        </row>
        <row r="787">
          <cell r="W787">
            <v>438.96</v>
          </cell>
          <cell r="AF787">
            <v>39871</v>
          </cell>
          <cell r="AG787">
            <v>933</v>
          </cell>
          <cell r="AH787">
            <v>391.9301886792453</v>
          </cell>
          <cell r="AM787">
            <v>15800</v>
          </cell>
          <cell r="AO787">
            <v>6935568</v>
          </cell>
          <cell r="AQ787">
            <v>6192496.9811320761</v>
          </cell>
          <cell r="AU787">
            <v>0</v>
          </cell>
          <cell r="AW787">
            <v>0</v>
          </cell>
          <cell r="AY787">
            <v>4795073.4339622641</v>
          </cell>
          <cell r="AZ787">
            <v>303.4856603773585</v>
          </cell>
          <cell r="BA787">
            <v>123263.84905660379</v>
          </cell>
          <cell r="BB787">
            <v>7.8015094339622655</v>
          </cell>
          <cell r="BC787">
            <v>0</v>
          </cell>
          <cell r="BD787">
            <v>0</v>
          </cell>
          <cell r="BG787">
            <v>0</v>
          </cell>
          <cell r="BH787">
            <v>0</v>
          </cell>
          <cell r="BI787">
            <v>357717.96226415096</v>
          </cell>
          <cell r="BJ787">
            <v>22.640377358490568</v>
          </cell>
          <cell r="BK787">
            <v>0</v>
          </cell>
          <cell r="BL787">
            <v>0</v>
          </cell>
          <cell r="BM787">
            <v>770157.58490566048</v>
          </cell>
          <cell r="BN787">
            <v>48.744150943396235</v>
          </cell>
          <cell r="BO787">
            <v>0</v>
          </cell>
          <cell r="BP787">
            <v>0</v>
          </cell>
          <cell r="BY787">
            <v>1626</v>
          </cell>
          <cell r="CF787">
            <v>2238.3351308027841</v>
          </cell>
          <cell r="CG787">
            <v>2142.25</v>
          </cell>
          <cell r="CJ787">
            <v>0</v>
          </cell>
          <cell r="CK787">
            <v>0</v>
          </cell>
          <cell r="CL787">
            <v>0</v>
          </cell>
          <cell r="CM787">
            <v>0</v>
          </cell>
          <cell r="CN787">
            <v>0</v>
          </cell>
          <cell r="CO787">
            <v>0</v>
          </cell>
          <cell r="CX787">
            <v>0</v>
          </cell>
          <cell r="CY787">
            <v>0</v>
          </cell>
          <cell r="DB787">
            <v>0</v>
          </cell>
          <cell r="DC787">
            <v>0</v>
          </cell>
          <cell r="DJ787" t="str">
            <v>НКРКП</v>
          </cell>
          <cell r="DL787">
            <v>40942</v>
          </cell>
          <cell r="DM787">
            <v>33</v>
          </cell>
          <cell r="DT787">
            <v>689.09</v>
          </cell>
        </row>
        <row r="788">
          <cell r="W788">
            <v>226.88</v>
          </cell>
          <cell r="AF788">
            <v>39930</v>
          </cell>
          <cell r="AG788">
            <v>997</v>
          </cell>
          <cell r="AH788">
            <v>208.15</v>
          </cell>
          <cell r="AM788">
            <v>2914.0091280326687</v>
          </cell>
          <cell r="AO788">
            <v>661130.39096805186</v>
          </cell>
          <cell r="AQ788">
            <v>606551</v>
          </cell>
          <cell r="AU788">
            <v>0</v>
          </cell>
          <cell r="AW788">
            <v>0</v>
          </cell>
          <cell r="AY788">
            <v>290782.53600000002</v>
          </cell>
          <cell r="AZ788">
            <v>99.78779174117264</v>
          </cell>
          <cell r="BA788">
            <v>0</v>
          </cell>
          <cell r="BB788">
            <v>0</v>
          </cell>
          <cell r="BC788">
            <v>0</v>
          </cell>
          <cell r="BD788">
            <v>0</v>
          </cell>
          <cell r="BG788">
            <v>0</v>
          </cell>
          <cell r="BH788">
            <v>0</v>
          </cell>
          <cell r="BI788">
            <v>71027.64</v>
          </cell>
          <cell r="BJ788">
            <v>24.374542727651921</v>
          </cell>
          <cell r="BK788">
            <v>0</v>
          </cell>
          <cell r="BL788">
            <v>0</v>
          </cell>
          <cell r="BM788">
            <v>50299.03</v>
          </cell>
          <cell r="BN788">
            <v>17.261109279351611</v>
          </cell>
          <cell r="BO788">
            <v>0</v>
          </cell>
          <cell r="BP788">
            <v>0</v>
          </cell>
          <cell r="BY788">
            <v>2293.33</v>
          </cell>
          <cell r="CF788">
            <v>399.8</v>
          </cell>
          <cell r="CG788">
            <v>727.32</v>
          </cell>
          <cell r="CJ788">
            <v>0</v>
          </cell>
          <cell r="CK788">
            <v>0</v>
          </cell>
          <cell r="CL788">
            <v>0</v>
          </cell>
          <cell r="CM788">
            <v>0</v>
          </cell>
          <cell r="CN788">
            <v>0</v>
          </cell>
          <cell r="CO788">
            <v>0</v>
          </cell>
          <cell r="CX788">
            <v>0</v>
          </cell>
          <cell r="CY788">
            <v>0</v>
          </cell>
          <cell r="DB788">
            <v>0</v>
          </cell>
          <cell r="DC788">
            <v>0</v>
          </cell>
          <cell r="DJ788" t="str">
            <v>МОС</v>
          </cell>
          <cell r="DL788">
            <v>40100</v>
          </cell>
          <cell r="DM788">
            <v>455</v>
          </cell>
          <cell r="DO788" t="str">
            <v>Тариф на послуги з теплопостачання</v>
          </cell>
          <cell r="DT788">
            <v>226.88</v>
          </cell>
        </row>
        <row r="789">
          <cell r="W789">
            <v>462.56</v>
          </cell>
          <cell r="AF789">
            <v>39930</v>
          </cell>
          <cell r="AG789">
            <v>998</v>
          </cell>
          <cell r="AH789">
            <v>402.23192105242015</v>
          </cell>
          <cell r="AM789">
            <v>255.8</v>
          </cell>
          <cell r="AO789">
            <v>118322.84800000001</v>
          </cell>
          <cell r="AQ789">
            <v>102890.92540520908</v>
          </cell>
          <cell r="AU789">
            <v>0</v>
          </cell>
          <cell r="AW789">
            <v>0</v>
          </cell>
          <cell r="AY789">
            <v>75171.753405337658</v>
          </cell>
          <cell r="AZ789">
            <v>293.86924708888841</v>
          </cell>
          <cell r="BA789">
            <v>0</v>
          </cell>
          <cell r="BB789">
            <v>0</v>
          </cell>
          <cell r="BC789">
            <v>0</v>
          </cell>
          <cell r="BD789">
            <v>0</v>
          </cell>
          <cell r="BG789">
            <v>0</v>
          </cell>
          <cell r="BH789">
            <v>0</v>
          </cell>
          <cell r="BI789">
            <v>6235.03</v>
          </cell>
          <cell r="BJ789">
            <v>24.374628616106332</v>
          </cell>
          <cell r="BK789">
            <v>0</v>
          </cell>
          <cell r="BL789">
            <v>0</v>
          </cell>
          <cell r="BM789">
            <v>4415.3999999999996</v>
          </cell>
          <cell r="BN789">
            <v>17.261141516810007</v>
          </cell>
          <cell r="BO789">
            <v>0</v>
          </cell>
          <cell r="BP789">
            <v>0</v>
          </cell>
          <cell r="BY789">
            <v>2293.33</v>
          </cell>
          <cell r="CF789">
            <v>35.090093782395918</v>
          </cell>
          <cell r="CG789">
            <v>2142.25</v>
          </cell>
          <cell r="CJ789">
            <v>0</v>
          </cell>
          <cell r="CK789">
            <v>0</v>
          </cell>
          <cell r="CL789">
            <v>0</v>
          </cell>
          <cell r="CM789">
            <v>0</v>
          </cell>
          <cell r="CN789">
            <v>0</v>
          </cell>
          <cell r="CO789">
            <v>0</v>
          </cell>
          <cell r="CX789">
            <v>0</v>
          </cell>
          <cell r="CY789">
            <v>0</v>
          </cell>
          <cell r="DB789">
            <v>0</v>
          </cell>
          <cell r="DC789">
            <v>0</v>
          </cell>
          <cell r="DJ789" t="str">
            <v>НКРКП</v>
          </cell>
          <cell r="DL789">
            <v>40942</v>
          </cell>
          <cell r="DM789">
            <v>36</v>
          </cell>
          <cell r="DT789">
            <v>701.66</v>
          </cell>
        </row>
        <row r="790">
          <cell r="W790">
            <v>603.34</v>
          </cell>
          <cell r="AF790">
            <v>39930</v>
          </cell>
          <cell r="AG790">
            <v>998</v>
          </cell>
          <cell r="AH790">
            <v>402.23192105242009</v>
          </cell>
          <cell r="AM790">
            <v>12187.9</v>
          </cell>
          <cell r="AO790">
            <v>7353447.5860000001</v>
          </cell>
          <cell r="AQ790">
            <v>4902362.4305947907</v>
          </cell>
          <cell r="AU790">
            <v>0</v>
          </cell>
          <cell r="AW790">
            <v>0</v>
          </cell>
          <cell r="AY790">
            <v>3581648.9965946623</v>
          </cell>
          <cell r="AZ790">
            <v>293.86924708888836</v>
          </cell>
          <cell r="BA790">
            <v>0</v>
          </cell>
          <cell r="BB790">
            <v>0</v>
          </cell>
          <cell r="BC790">
            <v>0</v>
          </cell>
          <cell r="BD790">
            <v>0</v>
          </cell>
          <cell r="BG790">
            <v>0</v>
          </cell>
          <cell r="BH790">
            <v>0</v>
          </cell>
          <cell r="BI790">
            <v>297075.42</v>
          </cell>
          <cell r="BJ790">
            <v>24.374619089424758</v>
          </cell>
          <cell r="BK790">
            <v>0</v>
          </cell>
          <cell r="BL790">
            <v>0</v>
          </cell>
          <cell r="BM790">
            <v>210377.4</v>
          </cell>
          <cell r="BN790">
            <v>17.26116886420138</v>
          </cell>
          <cell r="BO790">
            <v>0</v>
          </cell>
          <cell r="BP790">
            <v>0</v>
          </cell>
          <cell r="BY790">
            <v>2293.33</v>
          </cell>
          <cell r="CF790">
            <v>1671.909906217604</v>
          </cell>
          <cell r="CG790">
            <v>2142.25</v>
          </cell>
          <cell r="CJ790">
            <v>0</v>
          </cell>
          <cell r="CK790">
            <v>0</v>
          </cell>
          <cell r="CL790">
            <v>0</v>
          </cell>
          <cell r="CM790">
            <v>0</v>
          </cell>
          <cell r="CN790">
            <v>0</v>
          </cell>
          <cell r="CO790">
            <v>0</v>
          </cell>
          <cell r="CX790">
            <v>0</v>
          </cell>
          <cell r="CY790">
            <v>0</v>
          </cell>
          <cell r="DB790">
            <v>0</v>
          </cell>
          <cell r="DC790">
            <v>0</v>
          </cell>
          <cell r="DJ790" t="str">
            <v>НКРКП</v>
          </cell>
          <cell r="DL790">
            <v>40942</v>
          </cell>
          <cell r="DM790">
            <v>36</v>
          </cell>
          <cell r="DT790">
            <v>737.46</v>
          </cell>
        </row>
        <row r="791">
          <cell r="W791">
            <v>201.38</v>
          </cell>
          <cell r="AF791">
            <v>40079</v>
          </cell>
          <cell r="AG791" t="str">
            <v>калькуляція</v>
          </cell>
          <cell r="AH791">
            <v>201.37621281323291</v>
          </cell>
          <cell r="AM791">
            <v>810.1</v>
          </cell>
          <cell r="AO791">
            <v>163137.93799999999</v>
          </cell>
          <cell r="AQ791">
            <v>163134.87</v>
          </cell>
          <cell r="AU791">
            <v>0</v>
          </cell>
          <cell r="AW791">
            <v>0</v>
          </cell>
          <cell r="AY791">
            <v>85224.76</v>
          </cell>
          <cell r="AZ791">
            <v>105.20276509072953</v>
          </cell>
          <cell r="BA791">
            <v>0</v>
          </cell>
          <cell r="BB791">
            <v>0</v>
          </cell>
          <cell r="BC791">
            <v>0</v>
          </cell>
          <cell r="BD791">
            <v>0</v>
          </cell>
          <cell r="BG791">
            <v>0</v>
          </cell>
          <cell r="BH791">
            <v>0</v>
          </cell>
          <cell r="BI791">
            <v>8552.7199999999993</v>
          </cell>
          <cell r="BJ791">
            <v>10.557610171583754</v>
          </cell>
          <cell r="BK791">
            <v>0</v>
          </cell>
          <cell r="BL791">
            <v>0</v>
          </cell>
          <cell r="BM791">
            <v>38463.79</v>
          </cell>
          <cell r="BN791">
            <v>47.480298728552029</v>
          </cell>
          <cell r="BO791">
            <v>0</v>
          </cell>
          <cell r="BP791">
            <v>0</v>
          </cell>
          <cell r="BY791">
            <v>3268.5</v>
          </cell>
          <cell r="CF791">
            <v>117.17642853214539</v>
          </cell>
          <cell r="CG791">
            <v>727.32</v>
          </cell>
          <cell r="CJ791">
            <v>0</v>
          </cell>
          <cell r="CK791">
            <v>0</v>
          </cell>
          <cell r="CL791">
            <v>0</v>
          </cell>
          <cell r="CM791">
            <v>0</v>
          </cell>
          <cell r="CN791">
            <v>0</v>
          </cell>
          <cell r="CO791">
            <v>0</v>
          </cell>
          <cell r="CX791">
            <v>0</v>
          </cell>
          <cell r="CY791">
            <v>0</v>
          </cell>
          <cell r="DB791">
            <v>0</v>
          </cell>
          <cell r="DC791">
            <v>0</v>
          </cell>
          <cell r="DJ791" t="str">
            <v>НКРЕ</v>
          </cell>
          <cell r="DL791">
            <v>40526</v>
          </cell>
          <cell r="DM791">
            <v>1828</v>
          </cell>
          <cell r="DO791" t="str">
            <v>Тариф на теплову енергію</v>
          </cell>
          <cell r="DT791">
            <v>221.51</v>
          </cell>
        </row>
        <row r="792">
          <cell r="W792">
            <v>450.2</v>
          </cell>
          <cell r="AF792">
            <v>40079</v>
          </cell>
          <cell r="AG792" t="str">
            <v>калькуляція</v>
          </cell>
          <cell r="AH792">
            <v>409.26979116670924</v>
          </cell>
          <cell r="AM792">
            <v>9792.5</v>
          </cell>
          <cell r="AO792">
            <v>4408583.5</v>
          </cell>
          <cell r="AQ792">
            <v>4007774.43</v>
          </cell>
          <cell r="AU792">
            <v>0</v>
          </cell>
          <cell r="AW792">
            <v>0</v>
          </cell>
          <cell r="AY792">
            <v>3065947.58</v>
          </cell>
          <cell r="AZ792">
            <v>313.09140464641308</v>
          </cell>
          <cell r="BA792">
            <v>0</v>
          </cell>
          <cell r="BB792">
            <v>0</v>
          </cell>
          <cell r="BC792">
            <v>0</v>
          </cell>
          <cell r="BD792">
            <v>0</v>
          </cell>
          <cell r="BG792">
            <v>0</v>
          </cell>
          <cell r="BH792">
            <v>0</v>
          </cell>
          <cell r="BI792">
            <v>103385.38</v>
          </cell>
          <cell r="BJ792">
            <v>10.557608373755425</v>
          </cell>
          <cell r="BK792">
            <v>0</v>
          </cell>
          <cell r="BL792">
            <v>0</v>
          </cell>
          <cell r="BM792">
            <v>464950.89</v>
          </cell>
          <cell r="BN792">
            <v>47.48030533571611</v>
          </cell>
          <cell r="BO792">
            <v>0</v>
          </cell>
          <cell r="BP792">
            <v>0</v>
          </cell>
          <cell r="BY792">
            <v>3268.5</v>
          </cell>
          <cell r="CF792">
            <v>1404.6840002565677</v>
          </cell>
          <cell r="CG792">
            <v>2182.66</v>
          </cell>
          <cell r="CJ792">
            <v>0</v>
          </cell>
          <cell r="CK792">
            <v>0</v>
          </cell>
          <cell r="CL792">
            <v>0</v>
          </cell>
          <cell r="CM792">
            <v>0</v>
          </cell>
          <cell r="CN792">
            <v>0</v>
          </cell>
          <cell r="CO792">
            <v>0</v>
          </cell>
          <cell r="CX792">
            <v>0</v>
          </cell>
          <cell r="CY792">
            <v>0</v>
          </cell>
          <cell r="DB792">
            <v>0</v>
          </cell>
          <cell r="DC792">
            <v>0</v>
          </cell>
          <cell r="DJ792" t="str">
            <v>НКРКП</v>
          </cell>
          <cell r="DL792">
            <v>40816</v>
          </cell>
          <cell r="DM792">
            <v>26</v>
          </cell>
          <cell r="DT792">
            <v>675.3</v>
          </cell>
        </row>
        <row r="793">
          <cell r="W793">
            <v>240.05</v>
          </cell>
          <cell r="AF793">
            <v>39862</v>
          </cell>
          <cell r="AG793">
            <v>915</v>
          </cell>
          <cell r="AH793">
            <v>240.0503488455729</v>
          </cell>
          <cell r="AM793">
            <v>1390.3</v>
          </cell>
          <cell r="AO793">
            <v>333741.51500000001</v>
          </cell>
          <cell r="AQ793">
            <v>333742</v>
          </cell>
          <cell r="AU793">
            <v>0</v>
          </cell>
          <cell r="AW793">
            <v>0</v>
          </cell>
          <cell r="AY793">
            <v>158338</v>
          </cell>
          <cell r="AZ793">
            <v>113.88765014745019</v>
          </cell>
          <cell r="BA793">
            <v>0</v>
          </cell>
          <cell r="BB793">
            <v>0</v>
          </cell>
          <cell r="BC793">
            <v>0</v>
          </cell>
          <cell r="BD793">
            <v>0</v>
          </cell>
          <cell r="BG793">
            <v>0</v>
          </cell>
          <cell r="BH793">
            <v>0</v>
          </cell>
          <cell r="BI793">
            <v>49793</v>
          </cell>
          <cell r="BJ793">
            <v>35.814572394447239</v>
          </cell>
          <cell r="BK793">
            <v>0</v>
          </cell>
          <cell r="BL793">
            <v>0</v>
          </cell>
          <cell r="BM793">
            <v>111100</v>
          </cell>
          <cell r="BN793">
            <v>79.910810616413727</v>
          </cell>
          <cell r="BO793">
            <v>0</v>
          </cell>
          <cell r="BP793">
            <v>0</v>
          </cell>
          <cell r="BY793">
            <v>1744</v>
          </cell>
          <cell r="CF793">
            <v>217.70149742134447</v>
          </cell>
          <cell r="CG793">
            <v>727.31700000000001</v>
          </cell>
          <cell r="CJ793">
            <v>0</v>
          </cell>
          <cell r="CK793">
            <v>0</v>
          </cell>
          <cell r="CL793">
            <v>0</v>
          </cell>
          <cell r="CM793">
            <v>0</v>
          </cell>
          <cell r="CN793">
            <v>0</v>
          </cell>
          <cell r="CO793">
            <v>0</v>
          </cell>
          <cell r="CX793">
            <v>0</v>
          </cell>
          <cell r="CY793">
            <v>0</v>
          </cell>
          <cell r="DB793">
            <v>0</v>
          </cell>
          <cell r="DC793">
            <v>0</v>
          </cell>
          <cell r="DJ793" t="str">
            <v>НКРЕ</v>
          </cell>
          <cell r="DL793">
            <v>40526</v>
          </cell>
          <cell r="DM793">
            <v>1829</v>
          </cell>
          <cell r="DO793" t="str">
            <v>тариф на теплову енергію</v>
          </cell>
          <cell r="DT793">
            <v>264.06</v>
          </cell>
        </row>
        <row r="794">
          <cell r="W794">
            <v>461.69</v>
          </cell>
          <cell r="AF794">
            <v>39862</v>
          </cell>
          <cell r="AG794">
            <v>916</v>
          </cell>
          <cell r="AH794">
            <v>461.69</v>
          </cell>
          <cell r="AM794">
            <v>2971.4</v>
          </cell>
          <cell r="AO794">
            <v>1371865.666</v>
          </cell>
          <cell r="AQ794">
            <v>1371865.666</v>
          </cell>
          <cell r="AU794">
            <v>0</v>
          </cell>
          <cell r="AW794">
            <v>0</v>
          </cell>
          <cell r="AY794">
            <v>997000</v>
          </cell>
          <cell r="AZ794">
            <v>335.53207242377329</v>
          </cell>
          <cell r="BA794">
            <v>0</v>
          </cell>
          <cell r="BB794">
            <v>0</v>
          </cell>
          <cell r="BC794">
            <v>0</v>
          </cell>
          <cell r="BD794">
            <v>0</v>
          </cell>
          <cell r="BG794">
            <v>0</v>
          </cell>
          <cell r="BH794">
            <v>0</v>
          </cell>
          <cell r="BI794">
            <v>106400</v>
          </cell>
          <cell r="BJ794">
            <v>35.80803661573669</v>
          </cell>
          <cell r="BK794">
            <v>0</v>
          </cell>
          <cell r="BL794">
            <v>0</v>
          </cell>
          <cell r="BM794">
            <v>237650</v>
          </cell>
          <cell r="BN794">
            <v>79.979134414753986</v>
          </cell>
          <cell r="BO794">
            <v>0</v>
          </cell>
          <cell r="BP794">
            <v>0</v>
          </cell>
          <cell r="BY794">
            <v>1744</v>
          </cell>
          <cell r="CF794">
            <v>465.39852958338196</v>
          </cell>
          <cell r="CG794">
            <v>2142.25</v>
          </cell>
          <cell r="CJ794">
            <v>0</v>
          </cell>
          <cell r="CK794">
            <v>0</v>
          </cell>
          <cell r="CL794">
            <v>0</v>
          </cell>
          <cell r="CM794">
            <v>0</v>
          </cell>
          <cell r="CN794">
            <v>0</v>
          </cell>
          <cell r="CO794">
            <v>0</v>
          </cell>
          <cell r="CX794">
            <v>0</v>
          </cell>
          <cell r="CY794">
            <v>0</v>
          </cell>
          <cell r="DB794">
            <v>0</v>
          </cell>
          <cell r="DC794">
            <v>0</v>
          </cell>
          <cell r="DJ794" t="str">
            <v>НКРКП</v>
          </cell>
          <cell r="DL794">
            <v>40816</v>
          </cell>
          <cell r="DM794">
            <v>28</v>
          </cell>
          <cell r="DT794">
            <v>713.81</v>
          </cell>
        </row>
        <row r="795">
          <cell r="W795">
            <v>181.07</v>
          </cell>
          <cell r="AF795">
            <v>39895</v>
          </cell>
          <cell r="AG795">
            <v>961</v>
          </cell>
          <cell r="AH795">
            <v>172.45</v>
          </cell>
          <cell r="AM795">
            <v>2267.9899999999998</v>
          </cell>
          <cell r="AO795">
            <v>410664.94929999992</v>
          </cell>
          <cell r="AQ795">
            <v>391114.87549999997</v>
          </cell>
          <cell r="AU795">
            <v>0</v>
          </cell>
          <cell r="AW795">
            <v>0</v>
          </cell>
          <cell r="AY795">
            <v>263400</v>
          </cell>
          <cell r="AZ795">
            <v>116.13807821022139</v>
          </cell>
          <cell r="BA795">
            <v>0</v>
          </cell>
          <cell r="BB795">
            <v>0</v>
          </cell>
          <cell r="BC795">
            <v>0</v>
          </cell>
          <cell r="BD795">
            <v>0</v>
          </cell>
          <cell r="BG795">
            <v>0</v>
          </cell>
          <cell r="BH795">
            <v>0</v>
          </cell>
          <cell r="BI795">
            <v>25380</v>
          </cell>
          <cell r="BJ795">
            <v>11.190525531417688</v>
          </cell>
          <cell r="BK795">
            <v>0</v>
          </cell>
          <cell r="BL795">
            <v>0</v>
          </cell>
          <cell r="BM795">
            <v>35600</v>
          </cell>
          <cell r="BN795">
            <v>15.696718239498413</v>
          </cell>
          <cell r="BO795">
            <v>0</v>
          </cell>
          <cell r="BP795">
            <v>0</v>
          </cell>
          <cell r="BY795">
            <v>1493</v>
          </cell>
          <cell r="CF795">
            <v>362.15146015508992</v>
          </cell>
          <cell r="CG795">
            <v>727.32</v>
          </cell>
          <cell r="CJ795">
            <v>0</v>
          </cell>
          <cell r="CK795">
            <v>0</v>
          </cell>
          <cell r="CL795">
            <v>0</v>
          </cell>
          <cell r="CM795">
            <v>0</v>
          </cell>
          <cell r="CN795">
            <v>0</v>
          </cell>
          <cell r="CO795">
            <v>0</v>
          </cell>
          <cell r="CX795">
            <v>0</v>
          </cell>
          <cell r="CY795">
            <v>0</v>
          </cell>
          <cell r="DB795">
            <v>0</v>
          </cell>
          <cell r="DC795">
            <v>0</v>
          </cell>
          <cell r="DJ795" t="str">
            <v>МОС</v>
          </cell>
          <cell r="DL795">
            <v>39904</v>
          </cell>
          <cell r="DM795">
            <v>58</v>
          </cell>
          <cell r="DO795" t="str">
            <v>Тариф на послуги з теплопостачання</v>
          </cell>
          <cell r="DT795">
            <v>181.07</v>
          </cell>
        </row>
        <row r="796">
          <cell r="W796">
            <v>518.08000000000004</v>
          </cell>
          <cell r="AF796">
            <v>39895</v>
          </cell>
          <cell r="AG796">
            <v>962</v>
          </cell>
          <cell r="AH796">
            <v>398.53</v>
          </cell>
          <cell r="AM796">
            <v>499.58597847088055</v>
          </cell>
          <cell r="AO796">
            <v>258825.50372619383</v>
          </cell>
          <cell r="AQ796">
            <v>199100</v>
          </cell>
          <cell r="AU796">
            <v>0</v>
          </cell>
          <cell r="AW796">
            <v>0</v>
          </cell>
          <cell r="AY796">
            <v>170970</v>
          </cell>
          <cell r="AZ796">
            <v>342.22337569060767</v>
          </cell>
          <cell r="BA796">
            <v>0</v>
          </cell>
          <cell r="BB796">
            <v>0</v>
          </cell>
          <cell r="BC796">
            <v>0</v>
          </cell>
          <cell r="BD796">
            <v>0</v>
          </cell>
          <cell r="BG796">
            <v>0</v>
          </cell>
          <cell r="BH796">
            <v>0</v>
          </cell>
          <cell r="BI796">
            <v>5590</v>
          </cell>
          <cell r="BJ796">
            <v>11.189265193370165</v>
          </cell>
          <cell r="BK796">
            <v>0</v>
          </cell>
          <cell r="BL796">
            <v>0</v>
          </cell>
          <cell r="BM796">
            <v>7840</v>
          </cell>
          <cell r="BN796">
            <v>15.69299447513812</v>
          </cell>
          <cell r="BO796">
            <v>0</v>
          </cell>
          <cell r="BP796">
            <v>0</v>
          </cell>
          <cell r="BY796">
            <v>1493</v>
          </cell>
          <cell r="CF796">
            <v>79.808612440191382</v>
          </cell>
          <cell r="CG796">
            <v>2142.25</v>
          </cell>
          <cell r="CJ796">
            <v>0</v>
          </cell>
          <cell r="CK796">
            <v>0</v>
          </cell>
          <cell r="CL796">
            <v>0</v>
          </cell>
          <cell r="CM796">
            <v>0</v>
          </cell>
          <cell r="CN796">
            <v>0</v>
          </cell>
          <cell r="CO796">
            <v>0</v>
          </cell>
          <cell r="CX796">
            <v>0</v>
          </cell>
          <cell r="CY796">
            <v>0</v>
          </cell>
          <cell r="DB796">
            <v>0</v>
          </cell>
          <cell r="DC796">
            <v>0</v>
          </cell>
          <cell r="DJ796" t="str">
            <v>НКРКП</v>
          </cell>
          <cell r="DL796">
            <v>40942</v>
          </cell>
          <cell r="DM796">
            <v>35</v>
          </cell>
          <cell r="DT796">
            <v>778.44</v>
          </cell>
        </row>
        <row r="797">
          <cell r="W797">
            <v>677.5</v>
          </cell>
          <cell r="AF797">
            <v>39895</v>
          </cell>
          <cell r="AG797">
            <v>962</v>
          </cell>
          <cell r="AH797">
            <v>398.53</v>
          </cell>
          <cell r="AM797">
            <v>1539.1563997691517</v>
          </cell>
          <cell r="AO797">
            <v>1042778.4608436002</v>
          </cell>
          <cell r="AQ797">
            <v>613400</v>
          </cell>
          <cell r="AU797">
            <v>0</v>
          </cell>
          <cell r="AW797">
            <v>0</v>
          </cell>
          <cell r="AY797">
            <v>526730</v>
          </cell>
          <cell r="AZ797">
            <v>342.21993299641343</v>
          </cell>
          <cell r="BA797">
            <v>0</v>
          </cell>
          <cell r="BB797">
            <v>0</v>
          </cell>
          <cell r="BC797">
            <v>0</v>
          </cell>
          <cell r="BD797">
            <v>0</v>
          </cell>
          <cell r="BG797">
            <v>0</v>
          </cell>
          <cell r="BH797">
            <v>0</v>
          </cell>
          <cell r="BI797">
            <v>17230</v>
          </cell>
          <cell r="BJ797">
            <v>11.194443919139223</v>
          </cell>
          <cell r="BK797">
            <v>0</v>
          </cell>
          <cell r="BL797">
            <v>0</v>
          </cell>
          <cell r="BM797">
            <v>24160</v>
          </cell>
          <cell r="BN797">
            <v>15.696910335833062</v>
          </cell>
          <cell r="BO797">
            <v>0</v>
          </cell>
          <cell r="BP797">
            <v>0</v>
          </cell>
          <cell r="BY797">
            <v>1493</v>
          </cell>
          <cell r="CF797">
            <v>245.8769984829035</v>
          </cell>
          <cell r="CG797">
            <v>2142.25</v>
          </cell>
          <cell r="CJ797">
            <v>0</v>
          </cell>
          <cell r="CK797">
            <v>0</v>
          </cell>
          <cell r="CL797">
            <v>0</v>
          </cell>
          <cell r="CM797">
            <v>0</v>
          </cell>
          <cell r="CN797">
            <v>0</v>
          </cell>
          <cell r="CO797">
            <v>0</v>
          </cell>
          <cell r="CX797">
            <v>0</v>
          </cell>
          <cell r="CY797">
            <v>0</v>
          </cell>
          <cell r="DB797">
            <v>0</v>
          </cell>
          <cell r="DC797">
            <v>0</v>
          </cell>
          <cell r="DJ797" t="str">
            <v>НКРКП</v>
          </cell>
          <cell r="DL797">
            <v>40942</v>
          </cell>
          <cell r="DM797">
            <v>35</v>
          </cell>
          <cell r="DT797">
            <v>778.44</v>
          </cell>
        </row>
        <row r="798">
          <cell r="W798">
            <v>443.86</v>
          </cell>
          <cell r="AF798">
            <v>40091</v>
          </cell>
          <cell r="AG798">
            <v>104</v>
          </cell>
          <cell r="AH798">
            <v>443.86209003870442</v>
          </cell>
          <cell r="AM798">
            <v>4909</v>
          </cell>
          <cell r="AO798">
            <v>2178908.7400000002</v>
          </cell>
          <cell r="AQ798">
            <v>2178919</v>
          </cell>
          <cell r="AU798">
            <v>0</v>
          </cell>
          <cell r="AW798">
            <v>0</v>
          </cell>
          <cell r="AY798">
            <v>575819.24400000006</v>
          </cell>
          <cell r="AZ798">
            <v>117.29868486453454</v>
          </cell>
          <cell r="BA798">
            <v>0</v>
          </cell>
          <cell r="BB798">
            <v>0</v>
          </cell>
          <cell r="BC798">
            <v>0</v>
          </cell>
          <cell r="BD798">
            <v>0</v>
          </cell>
          <cell r="BG798">
            <v>0</v>
          </cell>
          <cell r="BH798">
            <v>0</v>
          </cell>
          <cell r="BI798">
            <v>163519</v>
          </cell>
          <cell r="BJ798">
            <v>33.310042778569972</v>
          </cell>
          <cell r="BK798">
            <v>0</v>
          </cell>
          <cell r="BL798">
            <v>0</v>
          </cell>
          <cell r="BM798">
            <v>929615</v>
          </cell>
          <cell r="BN798">
            <v>189.36952536158077</v>
          </cell>
          <cell r="BO798">
            <v>0</v>
          </cell>
          <cell r="BP798">
            <v>0</v>
          </cell>
          <cell r="BY798">
            <v>1855.73</v>
          </cell>
          <cell r="CF798">
            <v>791.7</v>
          </cell>
          <cell r="CG798">
            <v>727.32</v>
          </cell>
          <cell r="CJ798">
            <v>0</v>
          </cell>
          <cell r="CK798">
            <v>0</v>
          </cell>
          <cell r="CL798">
            <v>0</v>
          </cell>
          <cell r="CM798">
            <v>0</v>
          </cell>
          <cell r="CN798">
            <v>0</v>
          </cell>
          <cell r="CO798">
            <v>0</v>
          </cell>
          <cell r="CX798">
            <v>0</v>
          </cell>
          <cell r="CY798">
            <v>0</v>
          </cell>
          <cell r="DB798">
            <v>0</v>
          </cell>
          <cell r="DC798">
            <v>0</v>
          </cell>
          <cell r="DJ798" t="str">
            <v>НКРЕ</v>
          </cell>
          <cell r="DL798">
            <v>40526</v>
          </cell>
          <cell r="DM798" t="str">
            <v>№1802</v>
          </cell>
          <cell r="DO798" t="str">
            <v>на теплову енергію від основної котельні</v>
          </cell>
          <cell r="DT798">
            <v>488.25</v>
          </cell>
        </row>
        <row r="799">
          <cell r="W799">
            <v>772.86</v>
          </cell>
          <cell r="AF799">
            <v>40091</v>
          </cell>
          <cell r="AG799">
            <v>105</v>
          </cell>
          <cell r="AH799">
            <v>672.05120852109792</v>
          </cell>
          <cell r="AM799">
            <v>2441</v>
          </cell>
          <cell r="AO799">
            <v>1886551.26</v>
          </cell>
          <cell r="AQ799">
            <v>1640477</v>
          </cell>
          <cell r="AU799">
            <v>0</v>
          </cell>
          <cell r="AW799">
            <v>0</v>
          </cell>
          <cell r="AY799">
            <v>843317</v>
          </cell>
          <cell r="AZ799">
            <v>345.48013109381401</v>
          </cell>
          <cell r="BA799">
            <v>0</v>
          </cell>
          <cell r="BB799">
            <v>0</v>
          </cell>
          <cell r="BC799">
            <v>0</v>
          </cell>
          <cell r="BD799">
            <v>0</v>
          </cell>
          <cell r="BG799">
            <v>0</v>
          </cell>
          <cell r="BH799">
            <v>0</v>
          </cell>
          <cell r="BI799">
            <v>81310</v>
          </cell>
          <cell r="BJ799">
            <v>33.310118803768944</v>
          </cell>
          <cell r="BK799">
            <v>0</v>
          </cell>
          <cell r="BL799">
            <v>0</v>
          </cell>
          <cell r="BM799">
            <v>462251</v>
          </cell>
          <cell r="BN799">
            <v>189.36952068824252</v>
          </cell>
          <cell r="BO799">
            <v>0</v>
          </cell>
          <cell r="BP799">
            <v>0</v>
          </cell>
          <cell r="BY799">
            <v>1855.73</v>
          </cell>
          <cell r="CF799">
            <v>393.65947018321856</v>
          </cell>
          <cell r="CG799">
            <v>2142.25</v>
          </cell>
          <cell r="CJ799">
            <v>0</v>
          </cell>
          <cell r="CK799">
            <v>0</v>
          </cell>
          <cell r="CL799">
            <v>0</v>
          </cell>
          <cell r="CM799">
            <v>0</v>
          </cell>
          <cell r="CN799">
            <v>0</v>
          </cell>
          <cell r="CO799">
            <v>0</v>
          </cell>
          <cell r="CX799">
            <v>0</v>
          </cell>
          <cell r="CY799">
            <v>0</v>
          </cell>
          <cell r="DB799">
            <v>0</v>
          </cell>
          <cell r="DC799">
            <v>0</v>
          </cell>
          <cell r="DJ799" t="str">
            <v>НКРКП</v>
          </cell>
          <cell r="DL799">
            <v>40816</v>
          </cell>
          <cell r="DM799" t="str">
            <v>№129</v>
          </cell>
          <cell r="DO799" t="str">
            <v>на теплову енергію від основної котельні</v>
          </cell>
          <cell r="DT799">
            <v>999.9</v>
          </cell>
        </row>
        <row r="800">
          <cell r="W800">
            <v>772.86</v>
          </cell>
          <cell r="AF800">
            <v>40091</v>
          </cell>
          <cell r="AG800">
            <v>105</v>
          </cell>
          <cell r="AH800">
            <v>672.05000180901277</v>
          </cell>
          <cell r="AM800">
            <v>72.000595000000004</v>
          </cell>
          <cell r="AO800">
            <v>55646.379851700003</v>
          </cell>
          <cell r="AQ800">
            <v>48388</v>
          </cell>
          <cell r="AU800">
            <v>0</v>
          </cell>
          <cell r="AW800">
            <v>0</v>
          </cell>
          <cell r="AY800">
            <v>24875</v>
          </cell>
          <cell r="AZ800">
            <v>345.48325607586992</v>
          </cell>
          <cell r="BA800">
            <v>0</v>
          </cell>
          <cell r="BB800">
            <v>0</v>
          </cell>
          <cell r="BC800">
            <v>0</v>
          </cell>
          <cell r="BD800">
            <v>0</v>
          </cell>
          <cell r="BG800">
            <v>0</v>
          </cell>
          <cell r="BH800">
            <v>0</v>
          </cell>
          <cell r="BI800">
            <v>2398</v>
          </cell>
          <cell r="BJ800">
            <v>33.305280324419542</v>
          </cell>
          <cell r="BK800">
            <v>0</v>
          </cell>
          <cell r="BL800">
            <v>0</v>
          </cell>
          <cell r="BM800">
            <v>13635</v>
          </cell>
          <cell r="BN800">
            <v>189.37343503897432</v>
          </cell>
          <cell r="BO800">
            <v>0</v>
          </cell>
          <cell r="BP800">
            <v>0</v>
          </cell>
          <cell r="BY800">
            <v>1855.73</v>
          </cell>
          <cell r="CF800">
            <v>11.611623293266426</v>
          </cell>
          <cell r="CG800">
            <v>2142.25</v>
          </cell>
          <cell r="CJ800">
            <v>0</v>
          </cell>
          <cell r="CK800">
            <v>0</v>
          </cell>
          <cell r="CL800">
            <v>0</v>
          </cell>
          <cell r="CM800">
            <v>0</v>
          </cell>
          <cell r="CN800">
            <v>0</v>
          </cell>
          <cell r="CO800">
            <v>0</v>
          </cell>
          <cell r="CX800">
            <v>0</v>
          </cell>
          <cell r="CY800">
            <v>0</v>
          </cell>
          <cell r="DB800">
            <v>0</v>
          </cell>
          <cell r="DC800">
            <v>0</v>
          </cell>
          <cell r="DJ800" t="str">
            <v>НКРКП</v>
          </cell>
          <cell r="DL800">
            <v>40816</v>
          </cell>
          <cell r="DM800" t="str">
            <v>№129</v>
          </cell>
          <cell r="DO800" t="str">
            <v>на теплову енергію від основної котельні</v>
          </cell>
          <cell r="DT800">
            <v>999.9</v>
          </cell>
        </row>
        <row r="801">
          <cell r="W801">
            <v>119.45</v>
          </cell>
          <cell r="AF801">
            <v>39063</v>
          </cell>
          <cell r="AG801" t="str">
            <v>КАЛЬКУЛЯЦІЯ</v>
          </cell>
          <cell r="AH801">
            <v>119.44688259924889</v>
          </cell>
          <cell r="AM801">
            <v>69497</v>
          </cell>
          <cell r="AO801">
            <v>8301416.6500000004</v>
          </cell>
          <cell r="AQ801">
            <v>8301200</v>
          </cell>
          <cell r="AU801">
            <v>0</v>
          </cell>
          <cell r="AW801">
            <v>0</v>
          </cell>
          <cell r="AY801">
            <v>0</v>
          </cell>
          <cell r="AZ801">
            <v>0</v>
          </cell>
          <cell r="BA801">
            <v>5790838</v>
          </cell>
          <cell r="BB801">
            <v>83.325006834827406</v>
          </cell>
          <cell r="BC801">
            <v>0</v>
          </cell>
          <cell r="BD801">
            <v>0</v>
          </cell>
          <cell r="BG801">
            <v>0</v>
          </cell>
          <cell r="BH801">
            <v>0</v>
          </cell>
          <cell r="BI801">
            <v>777200</v>
          </cell>
          <cell r="BJ801">
            <v>11.183216541721226</v>
          </cell>
          <cell r="BK801">
            <v>0</v>
          </cell>
          <cell r="BL801">
            <v>0</v>
          </cell>
          <cell r="BM801">
            <v>986400</v>
          </cell>
          <cell r="BN801">
            <v>14.193418420939034</v>
          </cell>
          <cell r="BO801">
            <v>0</v>
          </cell>
          <cell r="BP801">
            <v>0</v>
          </cell>
          <cell r="BY801">
            <v>1089.5999999999999</v>
          </cell>
          <cell r="CF801">
            <v>0</v>
          </cell>
          <cell r="CG801">
            <v>0</v>
          </cell>
          <cell r="CJ801">
            <v>0</v>
          </cell>
          <cell r="CK801">
            <v>0</v>
          </cell>
          <cell r="CL801">
            <v>0</v>
          </cell>
          <cell r="CM801">
            <v>0</v>
          </cell>
          <cell r="CN801">
            <v>0</v>
          </cell>
          <cell r="CO801">
            <v>0</v>
          </cell>
          <cell r="CX801">
            <v>0</v>
          </cell>
          <cell r="CY801">
            <v>0</v>
          </cell>
          <cell r="DB801">
            <v>0</v>
          </cell>
          <cell r="DC801">
            <v>0</v>
          </cell>
          <cell r="DJ801" t="str">
            <v>МОС</v>
          </cell>
          <cell r="DL801">
            <v>39063</v>
          </cell>
          <cell r="DM801">
            <v>545</v>
          </cell>
          <cell r="DO801" t="str">
            <v>Тариф на послуги з теплопостачання</v>
          </cell>
          <cell r="DT801">
            <v>119.45</v>
          </cell>
        </row>
        <row r="802">
          <cell r="W802">
            <v>222.2</v>
          </cell>
          <cell r="AF802">
            <v>38266</v>
          </cell>
          <cell r="AG802" t="str">
            <v>КАЛЬКУЛЯЦІЯ</v>
          </cell>
          <cell r="AH802">
            <v>222.20260347129505</v>
          </cell>
          <cell r="AM802">
            <v>2996</v>
          </cell>
          <cell r="AO802">
            <v>665711.19999999995</v>
          </cell>
          <cell r="AQ802">
            <v>665719</v>
          </cell>
          <cell r="AU802">
            <v>0</v>
          </cell>
          <cell r="AW802">
            <v>0</v>
          </cell>
          <cell r="AY802">
            <v>0</v>
          </cell>
          <cell r="AZ802">
            <v>0</v>
          </cell>
          <cell r="BA802">
            <v>293633.016</v>
          </cell>
          <cell r="BB802">
            <v>98.008349799732983</v>
          </cell>
          <cell r="BC802">
            <v>0</v>
          </cell>
          <cell r="BD802">
            <v>0</v>
          </cell>
          <cell r="BG802">
            <v>0</v>
          </cell>
          <cell r="BH802">
            <v>0</v>
          </cell>
          <cell r="BI802">
            <v>27671.631000000001</v>
          </cell>
          <cell r="BJ802">
            <v>9.2361919225634175</v>
          </cell>
          <cell r="BK802">
            <v>0</v>
          </cell>
          <cell r="BL802">
            <v>0</v>
          </cell>
          <cell r="BM802">
            <v>237800</v>
          </cell>
          <cell r="BN802">
            <v>79.372496662216292</v>
          </cell>
          <cell r="BO802">
            <v>0</v>
          </cell>
          <cell r="BP802">
            <v>0</v>
          </cell>
          <cell r="BY802">
            <v>943</v>
          </cell>
          <cell r="CF802">
            <v>0</v>
          </cell>
          <cell r="CG802">
            <v>0</v>
          </cell>
          <cell r="CJ802">
            <v>0</v>
          </cell>
          <cell r="CK802">
            <v>0</v>
          </cell>
          <cell r="CL802">
            <v>0</v>
          </cell>
          <cell r="CM802">
            <v>0</v>
          </cell>
          <cell r="CN802">
            <v>0</v>
          </cell>
          <cell r="CO802">
            <v>0</v>
          </cell>
          <cell r="CX802">
            <v>0</v>
          </cell>
          <cell r="CY802">
            <v>0</v>
          </cell>
          <cell r="DB802">
            <v>0</v>
          </cell>
          <cell r="DC802">
            <v>0</v>
          </cell>
          <cell r="DJ802" t="str">
            <v>НКРКП</v>
          </cell>
          <cell r="DL802">
            <v>40984</v>
          </cell>
          <cell r="DM802">
            <v>130</v>
          </cell>
          <cell r="DT802">
            <v>421.2</v>
          </cell>
        </row>
        <row r="803">
          <cell r="W803">
            <v>222.2</v>
          </cell>
          <cell r="AF803">
            <v>38266</v>
          </cell>
          <cell r="AG803" t="str">
            <v>КАЛЬКУЛЯЦІЯ</v>
          </cell>
          <cell r="AH803">
            <v>222.20243270037366</v>
          </cell>
          <cell r="AM803">
            <v>26226</v>
          </cell>
          <cell r="AO803">
            <v>5827417.1999999993</v>
          </cell>
          <cell r="AQ803">
            <v>5827481</v>
          </cell>
          <cell r="AU803">
            <v>0</v>
          </cell>
          <cell r="AW803">
            <v>0</v>
          </cell>
          <cell r="AY803">
            <v>0</v>
          </cell>
          <cell r="AZ803">
            <v>0</v>
          </cell>
          <cell r="BA803">
            <v>2570366.9840000002</v>
          </cell>
          <cell r="BB803">
            <v>98.00834988179669</v>
          </cell>
          <cell r="BC803">
            <v>0</v>
          </cell>
          <cell r="BD803">
            <v>0</v>
          </cell>
          <cell r="BG803">
            <v>0</v>
          </cell>
          <cell r="BH803">
            <v>0</v>
          </cell>
          <cell r="BI803">
            <v>242228.36900000001</v>
          </cell>
          <cell r="BJ803">
            <v>9.2361919087928008</v>
          </cell>
          <cell r="BK803">
            <v>0</v>
          </cell>
          <cell r="BL803">
            <v>0</v>
          </cell>
          <cell r="BM803">
            <v>2081600</v>
          </cell>
          <cell r="BN803">
            <v>79.371615953633793</v>
          </cell>
          <cell r="BO803">
            <v>0</v>
          </cell>
          <cell r="BP803">
            <v>0</v>
          </cell>
          <cell r="BY803">
            <v>943</v>
          </cell>
          <cell r="CF803">
            <v>0</v>
          </cell>
          <cell r="CG803">
            <v>0</v>
          </cell>
          <cell r="CJ803">
            <v>0</v>
          </cell>
          <cell r="CK803">
            <v>0</v>
          </cell>
          <cell r="CL803">
            <v>0</v>
          </cell>
          <cell r="CM803">
            <v>0</v>
          </cell>
          <cell r="CN803">
            <v>0</v>
          </cell>
          <cell r="CO803">
            <v>0</v>
          </cell>
          <cell r="CX803">
            <v>0</v>
          </cell>
          <cell r="CY803">
            <v>0</v>
          </cell>
          <cell r="DB803">
            <v>0</v>
          </cell>
          <cell r="DC803">
            <v>0</v>
          </cell>
          <cell r="DJ803" t="str">
            <v>НКРКП</v>
          </cell>
          <cell r="DL803">
            <v>40984</v>
          </cell>
          <cell r="DM803">
            <v>130</v>
          </cell>
          <cell r="DT803">
            <v>421.2</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Д.3 План В Т П ТЕ"/>
      <sheetName val="2 Д.4_Тар_В ТЕ"/>
      <sheetName val="3 Д.5_Тар_ТТЕ"/>
      <sheetName val="4 Д.6_Тар_ПТЕ"/>
      <sheetName val="5 Д.7_Тар_ТЕ"/>
      <sheetName val="6 Д.8_паливо"/>
      <sheetName val="7 Д.9_ел_ен"/>
      <sheetName val="8 Д.10_Хар.Ліц."/>
      <sheetName val="9 Д.11_Будинки"/>
      <sheetName val="10 Д.12_Об_ЦО"/>
      <sheetName val="11 Д.13_Об_ЦПГВ"/>
      <sheetName val="12 Д.14_Тар_ЦО_ЦПГВ"/>
      <sheetName val="13 Вхід_дані"/>
      <sheetName val="14 Пр._навант. "/>
      <sheetName val="15 Річ_план_ВТП_ТЕ "/>
      <sheetName val="16 Тариф_ЦО_ГВП"/>
      <sheetName val="17 Тариф_ТЕ_1ст"/>
      <sheetName val="18 Витрати на кап_інвестиції"/>
      <sheetName val="19 Бази_Розподілу"/>
      <sheetName val="20 Повна собів"/>
      <sheetName val="21 Прямі В Т П Те"/>
      <sheetName val="22 Заг вироб"/>
      <sheetName val="23 Адмін"/>
      <sheetName val="24 Збут послуг"/>
      <sheetName val="25 Паливо"/>
      <sheetName val="26 Електр_енерг"/>
      <sheetName val="27 Вода_Водовід"/>
      <sheetName val="28 Мат_витр"/>
      <sheetName val="29 Охорон_ прац"/>
      <sheetName val="30 Амортизація "/>
      <sheetName val="31 ЗП_Всього по під-ву"/>
      <sheetName val="32 ЗП_Прям Виробнич"/>
      <sheetName val="33 ЗП_Заг вироб"/>
      <sheetName val="34 ЗП_Адміністр"/>
      <sheetName val="35 ЗП_абон.служб"/>
      <sheetName val="36 Зв'язок"/>
      <sheetName val="37 Подат_Збори"/>
      <sheetName val="38 Ремонти"/>
    </sheetNames>
    <sheetDataSet>
      <sheetData sheetId="0"/>
      <sheetData sheetId="1"/>
      <sheetData sheetId="2"/>
      <sheetData sheetId="3"/>
      <sheetData sheetId="4"/>
      <sheetData sheetId="5"/>
      <sheetData sheetId="6"/>
      <sheetData sheetId="7"/>
      <sheetData sheetId="8">
        <row r="7">
          <cell r="B7" t="str">
            <v>Адреса житлового будинку, вулиця, будинок, корпус</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s>
    <sheetDataSet>
      <sheetData sheetId="0" refreshError="1"/>
      <sheetData sheetId="1" refreshError="1">
        <row r="2">
          <cell r="F2" t="str">
            <v>Компания "Мама"</v>
          </cell>
          <cell r="G2">
            <v>0</v>
          </cell>
        </row>
        <row r="5">
          <cell r="E5" t="str">
            <v>01 января 2005 года</v>
          </cell>
        </row>
        <row r="6">
          <cell r="E6" t="str">
            <v>31 декабря 2005 года</v>
          </cell>
        </row>
        <row r="38">
          <cell r="E38" t="str">
            <v>тыс. грн.</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міст"/>
      <sheetName val="Вхідні дані"/>
      <sheetName val="Приєднане_навантаж"/>
      <sheetName val="Обсяги вироб_реаліз"/>
      <sheetName val="Проект доходів 1ст"/>
      <sheetName val="Проект доходів 2ст"/>
      <sheetName val="Тариф_1ст"/>
      <sheetName val="Тариф_2ст"/>
      <sheetName val="Витрати на кап_інвестиції"/>
      <sheetName val="Собі- Вартість_для_2ст тарифу"/>
      <sheetName val="Собівартість_для 1ст тарифу"/>
      <sheetName val="Повна собівартість_елементи"/>
      <sheetName val="Прямі"/>
      <sheetName val="Загальновиробничі"/>
      <sheetName val="Адміністративні"/>
      <sheetName val="Збут"/>
      <sheetName val="Інші витрати"/>
      <sheetName val="Паливо_1ст"/>
      <sheetName val="Паливо_2ст"/>
      <sheetName val="Електр_енерг"/>
      <sheetName val="ПММ"/>
      <sheetName val="Вода_Водовід"/>
      <sheetName val="Мат_витр"/>
      <sheetName val="Амортизац_2008 "/>
      <sheetName val="ЗП_Всього по під-ву"/>
      <sheetName val="ЗП_Виробнич"/>
      <sheetName val="ЗП_Загальновир"/>
      <sheetName val="ЗП_Адміністр"/>
      <sheetName val="ЗП_Збут"/>
      <sheetName val="Чисельн_працівн"/>
      <sheetName val="Комунальн_посл"/>
      <sheetName val="Зв'язок"/>
      <sheetName val="Подат_Збори"/>
      <sheetName val="Фін_витр"/>
      <sheetName val="Ремонт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соси"/>
      <sheetName val="Лист1"/>
      <sheetName val="Лист2"/>
      <sheetName val="Лист3"/>
      <sheetName val="Лист4"/>
      <sheetName val="циркуляційні"/>
      <sheetName val="мережеві"/>
      <sheetName val="Лист5"/>
      <sheetName val="Лист7"/>
      <sheetName val="Лист6"/>
    </sheetNames>
    <sheetDataSet>
      <sheetData sheetId="0">
        <row r="257">
          <cell r="A257" t="str">
            <v>Grundfos</v>
          </cell>
        </row>
        <row r="258">
          <cell r="A258" t="str">
            <v>Wilo</v>
          </cell>
        </row>
        <row r="259">
          <cell r="A259" t="str">
            <v>Omega</v>
          </cell>
        </row>
        <row r="260">
          <cell r="A260" t="str">
            <v>Speroni</v>
          </cell>
        </row>
        <row r="261">
          <cell r="A261" t="str">
            <v>Інші</v>
          </cell>
        </row>
      </sheetData>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_З"/>
      <sheetName val="У_П"/>
      <sheetName val="О"/>
      <sheetName val="Список_с_названиями"/>
      <sheetName val="НС"/>
      <sheetName val="ВСписки"/>
      <sheetName val="Енергоресурси"/>
      <sheetName val="середня номінальна зп 2013"/>
      <sheetName val="Розрахунок"/>
      <sheetName val="Для гиперссілок"/>
      <sheetName val="Структури"/>
      <sheetName val="База"/>
      <sheetName val="Лист1"/>
      <sheetName val="Зведена"/>
      <sheetName val="Лист2"/>
      <sheetName val="Додаток 1"/>
      <sheetName val="Додаток 2"/>
      <sheetName val="Додаток 3"/>
      <sheetName val="СТ_список"/>
      <sheetName val="БАЗА_Б_І"/>
      <sheetName val="Додаток 4"/>
      <sheetName val="На орден"/>
    </sheetNames>
    <sheetDataSet>
      <sheetData sheetId="0"/>
      <sheetData sheetId="1"/>
      <sheetData sheetId="2"/>
      <sheetData sheetId="3"/>
      <sheetData sheetId="4"/>
      <sheetData sheetId="5"/>
      <sheetData sheetId="6"/>
      <sheetData sheetId="7"/>
      <sheetData sheetId="8"/>
      <sheetData sheetId="9"/>
      <sheetData sheetId="10"/>
      <sheetData sheetId="11">
        <row r="1">
          <cell r="E1" t="str">
            <v>:</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1. реєстр"/>
      <sheetName val="скрыть"/>
      <sheetName val="Лист3"/>
      <sheetName val="Лист4"/>
    </sheetNames>
    <sheetDataSet>
      <sheetData sheetId="0"/>
      <sheetData sheetId="1">
        <row r="4">
          <cell r="B4" t="str">
            <v>вибрати</v>
          </cell>
          <cell r="D4" t="str">
            <v>вибрати</v>
          </cell>
          <cell r="G4" t="str">
            <v>вибрати</v>
          </cell>
        </row>
        <row r="5">
          <cell r="B5">
            <v>1</v>
          </cell>
          <cell r="D5" t="str">
            <v>наявний</v>
          </cell>
          <cell r="G5" t="str">
            <v>наявний</v>
          </cell>
        </row>
        <row r="6">
          <cell r="B6">
            <v>2</v>
          </cell>
          <cell r="D6" t="str">
            <v>відсутній</v>
          </cell>
          <cell r="G6" t="str">
            <v>відсутній</v>
          </cell>
        </row>
        <row r="7">
          <cell r="B7">
            <v>3</v>
          </cell>
        </row>
        <row r="8">
          <cell r="B8">
            <v>4</v>
          </cell>
        </row>
        <row r="9">
          <cell r="B9" t="str">
            <v>5 і вище</v>
          </cell>
        </row>
      </sheetData>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1. реєстр"/>
      <sheetName val="скрыть"/>
      <sheetName val="Лист3"/>
      <sheetName val="Лист4"/>
    </sheetNames>
    <sheetDataSet>
      <sheetData sheetId="0"/>
      <sheetData sheetId="1">
        <row r="4">
          <cell r="B4" t="str">
            <v>вибрати</v>
          </cell>
          <cell r="D4" t="str">
            <v>вибрати</v>
          </cell>
          <cell r="G4" t="str">
            <v>вибрати</v>
          </cell>
        </row>
        <row r="5">
          <cell r="B5">
            <v>1</v>
          </cell>
          <cell r="D5" t="str">
            <v>наявний</v>
          </cell>
          <cell r="G5" t="str">
            <v>наявний</v>
          </cell>
        </row>
        <row r="6">
          <cell r="B6">
            <v>2</v>
          </cell>
          <cell r="D6" t="str">
            <v>відсутній</v>
          </cell>
          <cell r="G6" t="str">
            <v>відсутній</v>
          </cell>
        </row>
        <row r="7">
          <cell r="B7">
            <v>3</v>
          </cell>
        </row>
        <row r="8">
          <cell r="B8">
            <v>4</v>
          </cell>
        </row>
        <row r="9">
          <cell r="B9" t="str">
            <v>5 і вище</v>
          </cell>
        </row>
      </sheetData>
      <sheetData sheetId="2"/>
      <sheetData sheetId="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аток 2 до Процедури"/>
      <sheetName val="скрыть"/>
    </sheetNames>
    <sheetDataSet>
      <sheetData sheetId="0"/>
      <sheetData sheetId="1">
        <row r="4">
          <cell r="B4" t="str">
            <v>вибрати</v>
          </cell>
          <cell r="D4" t="str">
            <v>вибрати</v>
          </cell>
          <cell r="G4" t="str">
            <v>вибрати</v>
          </cell>
        </row>
        <row r="5">
          <cell r="B5">
            <v>1</v>
          </cell>
          <cell r="D5" t="str">
            <v>наявний</v>
          </cell>
          <cell r="G5" t="str">
            <v>наявний</v>
          </cell>
        </row>
        <row r="6">
          <cell r="B6">
            <v>2</v>
          </cell>
          <cell r="D6" t="str">
            <v>відсутній</v>
          </cell>
          <cell r="G6" t="str">
            <v>відсутній</v>
          </cell>
        </row>
        <row r="7">
          <cell r="B7">
            <v>3</v>
          </cell>
        </row>
        <row r="8">
          <cell r="B8">
            <v>4</v>
          </cell>
        </row>
        <row r="9">
          <cell r="B9" t="str">
            <v>5 і вище</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міст"/>
      <sheetName val="Вхідні дані"/>
      <sheetName val="Хар.ліцен."/>
      <sheetName val="Заг.хар.ліц.Дод9"/>
      <sheetName val="Обсяги вироб_реаліз_ТЕ"/>
      <sheetName val="Дод2"/>
      <sheetName val="Інвест_Програм"/>
      <sheetName val="Тарифи_послуга ЦО_ГВП"/>
      <sheetName val="Дод.10"/>
      <sheetName val="Дод.3"/>
      <sheetName val="Дод4"/>
      <sheetName val="Дод5"/>
      <sheetName val="Дод.6"/>
      <sheetName val="Витрати_дод.НК"/>
      <sheetName val="Повна собівартість_ТЕ"/>
      <sheetName val="Прямі_ТЕ_всього"/>
      <sheetName val="прямі_інші"/>
      <sheetName val="Загальновиробничі"/>
      <sheetName val="Адміністративні"/>
      <sheetName val="Збут"/>
      <sheetName val="Паливо"/>
      <sheetName val="паливо (НКРКП)"/>
      <sheetName val="Дод.7"/>
      <sheetName val="Електр_енерг"/>
      <sheetName val="електроенергія(НКРРКП)"/>
      <sheetName val="Дод.8"/>
      <sheetName val="ПММ"/>
      <sheetName val="Хім_реаг"/>
      <sheetName val="дод.11 вода"/>
      <sheetName val="Вода_Водовід"/>
      <sheetName val="Амортизація"/>
      <sheetName val="Охорон_ праці"/>
      <sheetName val="Дод.13_ЗП_ЗУ&quot;ОП&quot;"/>
      <sheetName val="Дод.14_ЗП_ПсБО16"/>
      <sheetName val="ЗП_Всього по під-ву"/>
      <sheetName val="Заг.ЗП за рік"/>
      <sheetName val="Літо (виробництво ТЕЦ та ін.)"/>
      <sheetName val="Зима (виробництво ТЕЦ та ін.)"/>
      <sheetName val="Літо (виробництво)"/>
      <sheetName val="Зима (виробництво)"/>
      <sheetName val="Літо (транспортування)"/>
      <sheetName val="Зима (транспортування)"/>
      <sheetName val="Літо (постачання)"/>
      <sheetName val="Зима (постачання)"/>
      <sheetName val="Літо (заг.-виробничі)"/>
      <sheetName val="Зима (заг.-виробничі)"/>
      <sheetName val="Літо (адміністративні)"/>
      <sheetName val="Зима (адміністративні)"/>
      <sheetName val="Подат_Збори"/>
      <sheetName val="Зв_язок"/>
      <sheetName val="Фін_витр"/>
      <sheetName val="дод.12 ремонти"/>
      <sheetName val="Ремонти"/>
      <sheetName val="Тепловий баланс_Питома_норм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 val="11)423+424"/>
      <sheetName val="Chart_of_accs"/>
    </sheetNames>
    <sheetDataSet>
      <sheetData sheetId="0" refreshError="1"/>
      <sheetData sheetId="1" refreshError="1">
        <row r="2">
          <cell r="G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 val="11)423+424"/>
      <sheetName val="Chart_of_accs"/>
    </sheetNames>
    <sheetDataSet>
      <sheetData sheetId="0" refreshError="1"/>
      <sheetData sheetId="1" refreshError="1">
        <row r="2">
          <cell r="F2" t="str">
            <v>Компания "Мама"</v>
          </cell>
          <cell r="G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s>
    <sheetDataSet>
      <sheetData sheetId="0" refreshError="1"/>
      <sheetData sheetId="1" refreshError="1">
        <row r="2">
          <cell r="F2" t="str">
            <v>Компания "Мама"</v>
          </cell>
          <cell r="G2">
            <v>0</v>
          </cell>
        </row>
        <row r="5">
          <cell r="E5" t="str">
            <v>01 января 2005 года</v>
          </cell>
        </row>
        <row r="6">
          <cell r="E6" t="str">
            <v>31 декабря 2005 года</v>
          </cell>
        </row>
        <row r="38">
          <cell r="E38" t="str">
            <v>тыс. грн.</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 val="реестр заявок"/>
      <sheetName val="ЗКЛ"/>
      <sheetName val="реестр_заявок"/>
    </sheetNames>
    <sheetDataSet>
      <sheetData sheetId="0"/>
      <sheetData sheetId="1" refreshError="1">
        <row r="2">
          <cell r="G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дноставковий"/>
      <sheetName val="Розрахунок"/>
      <sheetName val="Енергоресурси"/>
      <sheetName val="МЗП по місяцях"/>
      <sheetName val="середня номінальна зп 2013"/>
      <sheetName val="свод"/>
      <sheetName val="виконавці"/>
      <sheetName val="ШАБЛОН"/>
      <sheetName val="Лист1"/>
    </sheetNames>
    <sheetDataSet>
      <sheetData sheetId="0" refreshError="1"/>
      <sheetData sheetId="1">
        <row r="22">
          <cell r="F22" t="str">
            <v/>
          </cell>
        </row>
      </sheetData>
      <sheetData sheetId="2">
        <row r="3">
          <cell r="A3">
            <v>39083</v>
          </cell>
        </row>
      </sheetData>
      <sheetData sheetId="3" refreshError="1"/>
      <sheetData sheetId="4">
        <row r="31">
          <cell r="M31">
            <v>3181</v>
          </cell>
        </row>
      </sheetData>
      <sheetData sheetId="5" refreshError="1"/>
      <sheetData sheetId="6" refreshError="1"/>
      <sheetData sheetId="7">
        <row r="35">
          <cell r="L35" t="str">
            <v>х</v>
          </cell>
        </row>
      </sheetData>
      <sheetData sheetId="8">
        <row r="4">
          <cell r="C4" t="str">
            <v>Алуштинська філія</v>
          </cell>
        </row>
        <row r="5">
          <cell r="C5" t="str">
            <v>Джанкойська філія</v>
          </cell>
        </row>
        <row r="6">
          <cell r="C6" t="str">
            <v>Євпаторійська філія</v>
          </cell>
        </row>
        <row r="7">
          <cell r="C7" t="str">
            <v>Керченська філія</v>
          </cell>
        </row>
        <row r="8">
          <cell r="C8" t="str">
            <v>Роздольницька філія</v>
          </cell>
        </row>
        <row r="9">
          <cell r="C9" t="str">
            <v>Сімферопольська філія</v>
          </cell>
        </row>
        <row r="10">
          <cell r="C10" t="str">
            <v>Феодосійська філія</v>
          </cell>
        </row>
        <row r="11">
          <cell r="C11" t="str">
            <v>Ялтинська філія</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О нас"/>
      <sheetName val="ГВП нас"/>
      <sheetName val="Теплова енергія інші"/>
      <sheetName val="Теплова енергія населення"/>
    </sheetNames>
    <sheetDataSet>
      <sheetData sheetId="0" refreshError="1"/>
      <sheetData sheetId="1" refreshError="1"/>
      <sheetData sheetId="2" refreshError="1"/>
      <sheetData sheetId="3" refreshError="1">
        <row r="12">
          <cell r="C12">
            <v>96.63</v>
          </cell>
          <cell r="D12">
            <v>96.63</v>
          </cell>
        </row>
        <row r="13">
          <cell r="C13">
            <v>0</v>
          </cell>
          <cell r="D13">
            <v>0</v>
          </cell>
        </row>
        <row r="14">
          <cell r="C14">
            <v>0</v>
          </cell>
          <cell r="D14">
            <v>0</v>
          </cell>
        </row>
        <row r="15">
          <cell r="C15">
            <v>1.8</v>
          </cell>
          <cell r="D15">
            <v>1.8</v>
          </cell>
        </row>
        <row r="16">
          <cell r="C16">
            <v>0.5</v>
          </cell>
          <cell r="D16">
            <v>0.5</v>
          </cell>
        </row>
        <row r="17">
          <cell r="C17">
            <v>53.76</v>
          </cell>
          <cell r="D17">
            <v>53.76</v>
          </cell>
        </row>
        <row r="18">
          <cell r="C18">
            <v>56.46</v>
          </cell>
          <cell r="D18">
            <v>56.46</v>
          </cell>
        </row>
        <row r="19">
          <cell r="C19">
            <v>31.2</v>
          </cell>
          <cell r="D19">
            <v>31.2</v>
          </cell>
        </row>
        <row r="20">
          <cell r="C20">
            <v>87.38</v>
          </cell>
          <cell r="D20">
            <v>87.38</v>
          </cell>
        </row>
        <row r="21">
          <cell r="C21">
            <v>0.43</v>
          </cell>
          <cell r="D21">
            <v>0.43</v>
          </cell>
        </row>
        <row r="22">
          <cell r="C22">
            <v>0</v>
          </cell>
          <cell r="D22">
            <v>0</v>
          </cell>
        </row>
        <row r="23">
          <cell r="C23">
            <v>0</v>
          </cell>
          <cell r="D23">
            <v>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П"/>
      <sheetName val="АВ та ЗВ"/>
      <sheetName val="Тепл.нав."/>
      <sheetName val="Питома норма на електр"/>
      <sheetName val="Питома норма на паливо"/>
      <sheetName val="ТЕ на ГВП"/>
      <sheetName val="ВП"/>
      <sheetName val="Тариф"/>
      <sheetName val="ШР"/>
      <sheetName val="Дод.3"/>
      <sheetName val="Дод.4"/>
      <sheetName val="Дод.5"/>
      <sheetName val="Дод.6"/>
      <sheetName val="Дод.7"/>
      <sheetName val="Дод.8"/>
      <sheetName val="Дод.9"/>
      <sheetName val="Дод.10"/>
      <sheetName val="Дод. 11"/>
      <sheetName val="Дод.12"/>
      <sheetName val="Дод.13"/>
      <sheetName val="Дод 13.1"/>
      <sheetName val="Дод. 14 населення "/>
      <sheetName val="ГВП інші"/>
      <sheetName val="Структура ТЕ нас"/>
      <sheetName val="Структура ТЕ бюджет"/>
      <sheetName val="Структура ЦО нас"/>
      <sheetName val="Структура ГВП"/>
      <sheetName val="Додаток А"/>
    </sheetNames>
    <sheetDataSet>
      <sheetData sheetId="0" refreshError="1"/>
      <sheetData sheetId="1" refreshError="1"/>
      <sheetData sheetId="2" refreshError="1"/>
      <sheetData sheetId="3" refreshError="1"/>
      <sheetData sheetId="4" refreshError="1"/>
      <sheetData sheetId="5" refreshError="1"/>
      <sheetData sheetId="6" refreshError="1">
        <row r="362">
          <cell r="H362">
            <v>4846.9515879999999</v>
          </cell>
        </row>
      </sheetData>
      <sheetData sheetId="7" refreshError="1">
        <row r="17">
          <cell r="F17">
            <v>0</v>
          </cell>
          <cell r="I17">
            <v>998.67700000000002</v>
          </cell>
        </row>
        <row r="18">
          <cell r="F18">
            <v>0</v>
          </cell>
        </row>
        <row r="19">
          <cell r="F19">
            <v>232.73619411129954</v>
          </cell>
          <cell r="I19">
            <v>379.86380588870043</v>
          </cell>
        </row>
        <row r="20">
          <cell r="F20">
            <v>51.201962704485901</v>
          </cell>
          <cell r="I20">
            <v>83.570037295514098</v>
          </cell>
        </row>
        <row r="21">
          <cell r="F21">
            <v>603.50934190138321</v>
          </cell>
          <cell r="I21">
            <v>985.02665809861696</v>
          </cell>
        </row>
        <row r="23">
          <cell r="F23">
            <v>218.58510407170166</v>
          </cell>
          <cell r="I23">
            <v>356.76689592829842</v>
          </cell>
        </row>
        <row r="25">
          <cell r="F25">
            <v>4846.9515879999999</v>
          </cell>
          <cell r="I25">
            <v>7911.0233979999994</v>
          </cell>
        </row>
        <row r="68">
          <cell r="F68">
            <v>26.740662971016761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row r="8">
          <cell r="A8" t="str">
            <v>ТОВ "ЕСКО-ЕКСПЕРТ"</v>
          </cell>
        </row>
      </sheetData>
      <sheetData sheetId="16" refreshError="1">
        <row r="8">
          <cell r="A8" t="str">
            <v>ТОВ "ЕСКО-ЕКСПЕРТ"</v>
          </cell>
        </row>
      </sheetData>
      <sheetData sheetId="17" refreshError="1"/>
      <sheetData sheetId="18" refreshError="1"/>
      <sheetData sheetId="19" refreshError="1"/>
      <sheetData sheetId="20" refreshError="1"/>
      <sheetData sheetId="21" refreshError="1">
        <row r="12">
          <cell r="G12">
            <v>22.219556881189007</v>
          </cell>
          <cell r="L12">
            <v>58.721840095416297</v>
          </cell>
        </row>
        <row r="13">
          <cell r="G13">
            <v>6.4328927991630147E-2</v>
          </cell>
          <cell r="H13">
            <v>3.7755689669578767</v>
          </cell>
          <cell r="L13">
            <v>0.17000847691216039</v>
          </cell>
        </row>
        <row r="14">
          <cell r="G14">
            <v>5.2728629501336201E-2</v>
          </cell>
          <cell r="H14">
            <v>3.0947286614408829</v>
          </cell>
          <cell r="L14">
            <v>0.13935121058373803</v>
          </cell>
        </row>
        <row r="15">
          <cell r="G15">
            <v>1.1600298490293964E-2</v>
          </cell>
          <cell r="H15">
            <v>0.68084030551699426</v>
          </cell>
          <cell r="L15">
            <v>3.0657266328422368E-2</v>
          </cell>
        </row>
        <row r="16">
          <cell r="H16">
            <v>0</v>
          </cell>
          <cell r="L16">
            <v>0</v>
          </cell>
        </row>
        <row r="18">
          <cell r="L18">
            <v>7.91</v>
          </cell>
        </row>
      </sheetData>
      <sheetData sheetId="22" refreshError="1"/>
      <sheetData sheetId="23" refreshError="1">
        <row r="27">
          <cell r="C27">
            <v>1304.1017787687629</v>
          </cell>
        </row>
      </sheetData>
      <sheetData sheetId="24" refreshError="1"/>
      <sheetData sheetId="25" refreshError="1"/>
      <sheetData sheetId="26" refreshError="1"/>
      <sheetData sheetId="2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татное"/>
      <sheetName val="зп"/>
      <sheetName val="виробництво"/>
      <sheetName val="постачання"/>
      <sheetName val="прямі"/>
      <sheetName val="Загальновиробничі"/>
      <sheetName val="Адміністративні"/>
      <sheetName val="дод. 4"/>
      <sheetName val="дод.6"/>
      <sheetName val="дод.7"/>
      <sheetName val="8"/>
      <sheetName val="9"/>
      <sheetName val="дод.10"/>
      <sheetName val="додаток 14 нас"/>
      <sheetName val="додаток 14 ін"/>
      <sheetName val="Гор.вода"/>
      <sheetName val="дод.А"/>
      <sheetName val="дод.А-1.н"/>
      <sheetName val="дод.А-1.ін"/>
      <sheetName val="додА-2.н"/>
      <sheetName val="дод.А-2.ін"/>
      <sheetName val="дод.А-3.н"/>
      <sheetName val="дод.А-3.ін"/>
      <sheetName val="дод12нас"/>
      <sheetName val="дод12 інші"/>
      <sheetName val="дод13нас"/>
      <sheetName val="дод13інші"/>
      <sheetName val="теплопункт"/>
      <sheetName val="поверка оборед .ВОГ"/>
      <sheetName val="паливо"/>
      <sheetName val="V тепла"/>
      <sheetName val="налог"/>
      <sheetName val="ел"/>
      <sheetName val="2016"/>
      <sheetName val="2017"/>
      <sheetName val="газ"/>
      <sheetName val="ГВП"/>
      <sheetName val="опалення"/>
      <sheetName val="$"/>
      <sheetName val="окончательный"/>
      <sheetName val="361"/>
      <sheetName val="все (2) проект (2)"/>
      <sheetName val="674"/>
      <sheetName val="517"/>
      <sheetName val="394 (стилобат и фитнес)"/>
      <sheetName val="все (расчет Анны)"/>
      <sheetName val="трансп"/>
      <sheetName val="поставка"/>
      <sheetName val="повірка 2А"/>
      <sheetName val="повірка 2Б"/>
      <sheetName val="повірка 2В"/>
    </sheetNames>
    <sheetDataSet>
      <sheetData sheetId="0" refreshError="1"/>
      <sheetData sheetId="1" refreshError="1"/>
      <sheetData sheetId="2" refreshError="1">
        <row r="6">
          <cell r="N6">
            <v>945.97350932259826</v>
          </cell>
          <cell r="O6">
            <v>945.97350932259826</v>
          </cell>
        </row>
        <row r="10">
          <cell r="N10">
            <v>24.057428475750338</v>
          </cell>
          <cell r="O10">
            <v>24.057428475750335</v>
          </cell>
        </row>
        <row r="11">
          <cell r="N11">
            <v>0.17254175034479419</v>
          </cell>
          <cell r="O11">
            <v>0.17254175034479419</v>
          </cell>
        </row>
        <row r="12">
          <cell r="N12">
            <v>4.5606163779843278E-2</v>
          </cell>
          <cell r="O12">
            <v>4.5606163779843278E-2</v>
          </cell>
        </row>
        <row r="13">
          <cell r="N13">
            <v>0.16245942835020721</v>
          </cell>
          <cell r="O13">
            <v>0.16245942835020721</v>
          </cell>
        </row>
        <row r="14">
          <cell r="N14">
            <v>0.32422753998403059</v>
          </cell>
          <cell r="O14">
            <v>0.32422753998403059</v>
          </cell>
        </row>
        <row r="20">
          <cell r="N20">
            <v>59.728226905037126</v>
          </cell>
          <cell r="O20">
            <v>59.728226905037118</v>
          </cell>
        </row>
        <row r="24">
          <cell r="N24">
            <v>3.4235320177576218</v>
          </cell>
          <cell r="O24">
            <v>3.4235320177576218</v>
          </cell>
        </row>
        <row r="28">
          <cell r="N28">
            <v>117.32088252951766</v>
          </cell>
          <cell r="O28">
            <v>117.32088252951766</v>
          </cell>
        </row>
        <row r="31">
          <cell r="N31">
            <v>54.740584356055109</v>
          </cell>
          <cell r="O31">
            <v>54.740584356055109</v>
          </cell>
        </row>
      </sheetData>
      <sheetData sheetId="3" refreshError="1">
        <row r="9">
          <cell r="P9">
            <v>9.4326571103652572</v>
          </cell>
        </row>
        <row r="10">
          <cell r="P10">
            <v>1.6591601193212652E-2</v>
          </cell>
        </row>
        <row r="12">
          <cell r="P12">
            <v>0</v>
          </cell>
        </row>
        <row r="13">
          <cell r="P13">
            <v>14.674386078828098</v>
          </cell>
        </row>
        <row r="15">
          <cell r="P15">
            <v>0.50031137947953752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H10">
            <v>1230.5729446590412</v>
          </cell>
        </row>
        <row r="12">
          <cell r="H12">
            <v>9.2780233872445148</v>
          </cell>
          <cell r="P12">
            <v>0.45157036523515726</v>
          </cell>
        </row>
        <row r="13">
          <cell r="H13">
            <v>2.0411651451937933</v>
          </cell>
          <cell r="P13">
            <v>9.9345480351734586E-2</v>
          </cell>
        </row>
        <row r="14">
          <cell r="H14">
            <v>0.88288871765157939</v>
          </cell>
          <cell r="P14">
            <v>4.2971047178005602E-2</v>
          </cell>
        </row>
        <row r="18">
          <cell r="P18">
            <v>7.91</v>
          </cell>
        </row>
      </sheetData>
      <sheetData sheetId="14" refreshError="1">
        <row r="10">
          <cell r="H10">
            <v>1230.572944659041</v>
          </cell>
          <cell r="P10">
            <v>59.895229426185232</v>
          </cell>
        </row>
        <row r="12">
          <cell r="H12">
            <v>9.2780233872445148</v>
          </cell>
          <cell r="P12">
            <v>0.45158585828855091</v>
          </cell>
        </row>
        <row r="13">
          <cell r="H13">
            <v>2.0411651451937933</v>
          </cell>
          <cell r="P13">
            <v>9.934888882348121E-2</v>
          </cell>
        </row>
        <row r="14">
          <cell r="H14">
            <v>0.88288871765157961</v>
          </cell>
          <cell r="P14">
            <v>4.2972521483627853E-2</v>
          </cell>
        </row>
        <row r="18">
          <cell r="P18">
            <v>7.91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 3"/>
      <sheetName val="Д 4"/>
      <sheetName val="Д 6"/>
      <sheetName val="Д 7"/>
      <sheetName val="Д 8"/>
      <sheetName val="Д 9"/>
      <sheetName val="Д 10"/>
      <sheetName val="Д11"/>
      <sheetName val="Д12"/>
      <sheetName val="Д13"/>
      <sheetName val="Д14"/>
      <sheetName val="Прямі"/>
      <sheetName val="Загальновиробничі"/>
      <sheetName val="Адміністративні"/>
      <sheetName val="ЗП_Всього по під-ву"/>
      <sheetName val="ЗП_Виробнич"/>
      <sheetName val="ЗП_Загальновир"/>
      <sheetName val="ЗП_Адміністр"/>
      <sheetName val="Повна собівартість"/>
      <sheetName val="Зміст"/>
      <sheetName val="Мат_витр"/>
      <sheetName val="Охорон_ прац"/>
      <sheetName val="Вхідні дані"/>
      <sheetName val="Приєднане_навантаж"/>
      <sheetName val="Річний_план_ВТП_ТЕ "/>
      <sheetName val="Тариф_ЦО_ГВП"/>
      <sheetName val="Д 5"/>
      <sheetName val="Тариф_ТЕ_1ст"/>
      <sheetName val="Витрати на кап_інвестиції"/>
      <sheetName val="Паливо"/>
      <sheetName val="Електр_енерг"/>
      <sheetName val="звіт паливо 2014"/>
      <sheetName val="Вода_Водовід"/>
      <sheetName val="Амортизація "/>
      <sheetName val="Лист1"/>
      <sheetName val="Зв'язок"/>
      <sheetName val="Подат_Збори"/>
      <sheetName val="Ремонти"/>
      <sheetName val="Лист2"/>
    </sheetNames>
    <sheetDataSet>
      <sheetData sheetId="0" refreshError="1">
        <row r="35">
          <cell r="F35">
            <v>4357.6900000000005</v>
          </cell>
        </row>
        <row r="39">
          <cell r="F39">
            <v>714.63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
          <cell r="D26">
            <v>4277.0857520809768</v>
          </cell>
        </row>
        <row r="32">
          <cell r="D32">
            <v>3735.48</v>
          </cell>
        </row>
        <row r="36">
          <cell r="D36">
            <v>35.58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ТЕ ГВП"/>
      <sheetName val="Д А"/>
      <sheetName val="Д А1 ТЕ нас"/>
      <sheetName val="Д А2 ТЕ інші"/>
      <sheetName val="Д А3 ЦО нас"/>
      <sheetName val="Д А4 ГВП нас"/>
      <sheetName val="Д 3"/>
      <sheetName val="Д 4"/>
      <sheetName val="Д 6"/>
      <sheetName val="Д 7"/>
      <sheetName val="Д 8"/>
      <sheetName val="Д 9"/>
      <sheetName val="Д 10"/>
      <sheetName val="Д11"/>
      <sheetName val="Д12"/>
      <sheetName val="Д13"/>
      <sheetName val="Д14"/>
      <sheetName val="Прямі"/>
      <sheetName val="Загальновиробничі"/>
      <sheetName val="Адміністративні"/>
      <sheetName val="ЗП_Всього по під-ву"/>
      <sheetName val="ЗП_Виробнич"/>
      <sheetName val="ЗП_Загальновир"/>
      <sheetName val="ЗП_Адміністр"/>
      <sheetName val="ЗП_абон служба"/>
      <sheetName val="Повна собівартість"/>
      <sheetName val="Зміст"/>
      <sheetName val="Мат_витр"/>
      <sheetName val="Охорон_ прац"/>
      <sheetName val="Вхідні дані"/>
      <sheetName val="Приєднане_навантаж"/>
      <sheetName val="Річний_план_ВТП_ТЕ "/>
      <sheetName val="Тариф_ЦО_ГВП"/>
      <sheetName val="Д 5"/>
      <sheetName val="Тариф_ТЕ_1ст"/>
      <sheetName val="Витрати на кап_інвестиції"/>
      <sheetName val="Паливо"/>
      <sheetName val="Електр_енерг"/>
      <sheetName val="звіт паливо 2014"/>
      <sheetName val="Вода_Водовід"/>
      <sheetName val="Амортизація "/>
      <sheetName val="Лист1"/>
      <sheetName val="Зв'язок"/>
      <sheetName val="Подат_Збори"/>
      <sheetName val="Ремонти"/>
      <sheetName val="Лист2"/>
    </sheetNames>
    <sheetDataSet>
      <sheetData sheetId="0" refreshError="1"/>
      <sheetData sheetId="1" refreshError="1"/>
      <sheetData sheetId="2" refreshError="1"/>
      <sheetData sheetId="3" refreshError="1"/>
      <sheetData sheetId="4" refreshError="1"/>
      <sheetData sheetId="5" refreshError="1"/>
      <sheetData sheetId="6" refreshError="1">
        <row r="35">
          <cell r="F35">
            <v>3683.0136659999994</v>
          </cell>
        </row>
        <row r="39">
          <cell r="F39">
            <v>714.63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
          <cell r="H10">
            <v>1266.2074478342581</v>
          </cell>
          <cell r="P10">
            <v>58.15254296831084</v>
          </cell>
        </row>
        <row r="11">
          <cell r="H11">
            <v>12.918781105671719</v>
          </cell>
        </row>
        <row r="15">
          <cell r="P15">
            <v>7.91</v>
          </cell>
        </row>
        <row r="26">
          <cell r="G26">
            <v>135.3898549103898</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79">
          <cell r="E79">
            <v>3412.2016489220305</v>
          </cell>
          <cell r="G79">
            <v>662.08325178914799</v>
          </cell>
        </row>
        <row r="80">
          <cell r="E80">
            <v>163.57329554860937</v>
          </cell>
          <cell r="G80">
            <v>31.738786439220032</v>
          </cell>
        </row>
        <row r="81">
          <cell r="E81">
            <v>0.97987156679738108</v>
          </cell>
          <cell r="G81">
            <v>0.19012843320261882</v>
          </cell>
        </row>
        <row r="83">
          <cell r="E83">
            <v>287.77069173001246</v>
          </cell>
          <cell r="G83">
            <v>55.837308269987567</v>
          </cell>
        </row>
        <row r="84">
          <cell r="E84">
            <v>63.309552180602736</v>
          </cell>
          <cell r="G84">
            <v>12.284207819397267</v>
          </cell>
        </row>
        <row r="85">
          <cell r="E85">
            <v>646.3959000000001</v>
          </cell>
          <cell r="G85">
            <v>125.42010000000002</v>
          </cell>
        </row>
        <row r="86">
          <cell r="E86">
            <v>89.223732499999997</v>
          </cell>
          <cell r="G86">
            <v>17.312067500000001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 нас"/>
      <sheetName val="ТЕ інші"/>
      <sheetName val="ЦО нас "/>
      <sheetName val="ГВП нас"/>
      <sheetName val="ГВП бюдж, ін"/>
      <sheetName val="Лист1"/>
    </sheetNames>
    <sheetDataSet>
      <sheetData sheetId="0">
        <row r="4">
          <cell r="A4" t="str">
            <v>ТОВ "ЕНЕРДЖИСЕРВІС"</v>
          </cell>
          <cell r="B4">
            <v>0</v>
          </cell>
          <cell r="C4">
            <v>0</v>
          </cell>
        </row>
      </sheetData>
      <sheetData sheetId="1"/>
      <sheetData sheetId="2"/>
      <sheetData sheetId="3">
        <row r="4">
          <cell r="A4" t="str">
            <v>ТОВ "ЕНЕРДЖИСЕРВІС"</v>
          </cell>
          <cell r="B4">
            <v>0</v>
          </cell>
          <cell r="C4">
            <v>0</v>
          </cell>
          <cell r="D4">
            <v>0</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s>
    <sheetDataSet>
      <sheetData sheetId="0" refreshError="1"/>
      <sheetData sheetId="1" refreshError="1">
        <row r="2">
          <cell r="F2" t="str">
            <v>Компания "Мама"</v>
          </cell>
          <cell r="G2">
            <v>0</v>
          </cell>
        </row>
        <row r="5">
          <cell r="E5" t="str">
            <v>01 января 2005 года</v>
          </cell>
        </row>
        <row r="6">
          <cell r="E6" t="str">
            <v>31 декабря 2005 года</v>
          </cell>
        </row>
        <row r="38">
          <cell r="E38" t="str">
            <v>тыс. грн.</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s>
    <sheetDataSet>
      <sheetData sheetId="0" refreshError="1"/>
      <sheetData sheetId="1" refreshError="1">
        <row r="2">
          <cell r="F2" t="str">
            <v>Компания "Мама"</v>
          </cell>
          <cell r="G2">
            <v>0</v>
          </cell>
        </row>
        <row r="5">
          <cell r="E5" t="str">
            <v>01 января 2005 года</v>
          </cell>
        </row>
        <row r="6">
          <cell r="E6" t="str">
            <v>31 декабря 2005 года</v>
          </cell>
        </row>
        <row r="38">
          <cell r="E38" t="str">
            <v>тыс. грн.</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s>
    <sheetDataSet>
      <sheetData sheetId="0"/>
      <sheetData sheetId="1" refreshError="1">
        <row r="2">
          <cell r="F2" t="str">
            <v>Компания "Мама"</v>
          </cell>
          <cell r="G2">
            <v>0</v>
          </cell>
        </row>
        <row r="5">
          <cell r="E5" t="str">
            <v>01 января 2005 года</v>
          </cell>
        </row>
        <row r="6">
          <cell r="E6" t="str">
            <v>31 декабря 2005 года</v>
          </cell>
        </row>
        <row r="38">
          <cell r="E38" t="str">
            <v>тыс. грн.</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view="pageBreakPreview" zoomScaleNormal="100" zoomScaleSheetLayoutView="100" workbookViewId="0">
      <selection activeCell="J22" sqref="J22"/>
    </sheetView>
  </sheetViews>
  <sheetFormatPr defaultColWidth="9.109375" defaultRowHeight="14.4" x14ac:dyDescent="0.3"/>
  <cols>
    <col min="1" max="1" width="11.44140625" style="75" customWidth="1"/>
    <col min="2" max="2" width="51.109375" style="75" customWidth="1"/>
    <col min="3" max="4" width="25.6640625" style="75" customWidth="1"/>
    <col min="5" max="6" width="9.109375" style="75"/>
    <col min="7" max="8" width="9.6640625" style="75" bestFit="1" customWidth="1"/>
    <col min="9" max="16384" width="9.109375" style="75"/>
  </cols>
  <sheetData>
    <row r="1" spans="1:10" ht="15.6" x14ac:dyDescent="0.3">
      <c r="A1" s="1"/>
      <c r="B1" s="2"/>
      <c r="C1" s="2"/>
      <c r="D1" s="502" t="s">
        <v>244</v>
      </c>
    </row>
    <row r="2" spans="1:10" ht="15.6" x14ac:dyDescent="0.3">
      <c r="A2" s="1"/>
      <c r="B2" s="2"/>
      <c r="C2" s="2"/>
      <c r="D2" s="89"/>
    </row>
    <row r="3" spans="1:10" ht="15.75" customHeight="1" x14ac:dyDescent="0.3">
      <c r="A3" s="723" t="s">
        <v>34</v>
      </c>
      <c r="B3" s="723"/>
      <c r="C3" s="723"/>
      <c r="D3" s="724"/>
    </row>
    <row r="4" spans="1:10" ht="15.6" x14ac:dyDescent="0.3">
      <c r="A4" s="723" t="s">
        <v>73</v>
      </c>
      <c r="B4" s="723"/>
      <c r="C4" s="723"/>
      <c r="D4" s="723"/>
      <c r="I4" s="76"/>
    </row>
    <row r="5" spans="1:10" ht="15.6" x14ac:dyDescent="0.3">
      <c r="A5" s="6"/>
      <c r="B5" s="77"/>
      <c r="C5" s="7"/>
      <c r="D5" s="9"/>
      <c r="I5" s="76"/>
    </row>
    <row r="6" spans="1:10" ht="15.6" x14ac:dyDescent="0.3">
      <c r="A6" s="725" t="s">
        <v>101</v>
      </c>
      <c r="B6" s="726" t="s">
        <v>0</v>
      </c>
      <c r="C6" s="495">
        <v>2018</v>
      </c>
      <c r="D6" s="495">
        <v>2019</v>
      </c>
      <c r="G6" s="76"/>
      <c r="I6" s="76"/>
    </row>
    <row r="7" spans="1:10" ht="31.2" x14ac:dyDescent="0.3">
      <c r="A7" s="725"/>
      <c r="B7" s="727"/>
      <c r="C7" s="726" t="s">
        <v>241</v>
      </c>
      <c r="D7" s="495" t="s">
        <v>242</v>
      </c>
      <c r="G7" s="76"/>
      <c r="I7" s="76"/>
    </row>
    <row r="8" spans="1:10" ht="15.6" x14ac:dyDescent="0.3">
      <c r="A8" s="725"/>
      <c r="B8" s="727"/>
      <c r="C8" s="731"/>
      <c r="D8" s="495" t="s">
        <v>183</v>
      </c>
      <c r="G8" s="76"/>
      <c r="I8" s="76"/>
    </row>
    <row r="9" spans="1:10" ht="21" x14ac:dyDescent="0.3">
      <c r="A9" s="725"/>
      <c r="B9" s="728"/>
      <c r="C9" s="495" t="s">
        <v>1</v>
      </c>
      <c r="D9" s="495" t="s">
        <v>1</v>
      </c>
      <c r="F9" s="78" t="s">
        <v>68</v>
      </c>
    </row>
    <row r="10" spans="1:10" ht="15.6" x14ac:dyDescent="0.3">
      <c r="A10" s="10">
        <v>1</v>
      </c>
      <c r="B10" s="11">
        <v>2</v>
      </c>
      <c r="C10" s="496">
        <v>3</v>
      </c>
      <c r="D10" s="496">
        <v>4</v>
      </c>
    </row>
    <row r="11" spans="1:10" ht="15.6" x14ac:dyDescent="0.3">
      <c r="A11" s="495">
        <v>1</v>
      </c>
      <c r="B11" s="12" t="s">
        <v>2</v>
      </c>
      <c r="C11" s="14">
        <f>C12+C19+C20+C21</f>
        <v>1195.4199999999998</v>
      </c>
      <c r="D11" s="14">
        <f>D12+D19+D20+D21</f>
        <v>1413.1200000000001</v>
      </c>
    </row>
    <row r="12" spans="1:10" ht="15.6" x14ac:dyDescent="0.3">
      <c r="A12" s="495" t="s">
        <v>3</v>
      </c>
      <c r="B12" s="12" t="s">
        <v>4</v>
      </c>
      <c r="C12" s="14">
        <f>SUM(C13:C18)</f>
        <v>1053.9999999999998</v>
      </c>
      <c r="D12" s="14">
        <f>SUM(D13:D18)</f>
        <v>1271.7</v>
      </c>
    </row>
    <row r="13" spans="1:10" ht="15.6" x14ac:dyDescent="0.3">
      <c r="A13" s="13" t="s">
        <v>5</v>
      </c>
      <c r="B13" s="12" t="s">
        <v>6</v>
      </c>
      <c r="C13" s="14">
        <v>955.06999999999994</v>
      </c>
      <c r="D13" s="14">
        <v>1172.77</v>
      </c>
      <c r="J13" s="79"/>
    </row>
    <row r="14" spans="1:10" ht="15.6" x14ac:dyDescent="0.3">
      <c r="A14" s="13" t="s">
        <v>7</v>
      </c>
      <c r="B14" s="12" t="s">
        <v>8</v>
      </c>
      <c r="C14" s="14">
        <v>96.63</v>
      </c>
      <c r="D14" s="14">
        <v>96.63</v>
      </c>
      <c r="H14" s="79"/>
    </row>
    <row r="15" spans="1:10" ht="15.6" x14ac:dyDescent="0.3">
      <c r="A15" s="13" t="s">
        <v>9</v>
      </c>
      <c r="B15" s="12" t="s">
        <v>10</v>
      </c>
      <c r="C15" s="14">
        <v>0</v>
      </c>
      <c r="D15" s="14">
        <v>0</v>
      </c>
    </row>
    <row r="16" spans="1:10" ht="31.2" x14ac:dyDescent="0.3">
      <c r="A16" s="13" t="s">
        <v>11</v>
      </c>
      <c r="B16" s="12" t="s">
        <v>12</v>
      </c>
      <c r="C16" s="14">
        <v>0</v>
      </c>
      <c r="D16" s="14">
        <v>0</v>
      </c>
    </row>
    <row r="17" spans="1:8" ht="15.6" x14ac:dyDescent="0.3">
      <c r="A17" s="13" t="s">
        <v>13</v>
      </c>
      <c r="B17" s="15" t="s">
        <v>14</v>
      </c>
      <c r="C17" s="14">
        <f>D17</f>
        <v>1.8</v>
      </c>
      <c r="D17" s="14">
        <v>1.8</v>
      </c>
    </row>
    <row r="18" spans="1:8" ht="31.2" x14ac:dyDescent="0.3">
      <c r="A18" s="13" t="s">
        <v>15</v>
      </c>
      <c r="B18" s="15" t="s">
        <v>16</v>
      </c>
      <c r="C18" s="14">
        <f t="shared" ref="C18:C25" si="0">D18</f>
        <v>0.5</v>
      </c>
      <c r="D18" s="14">
        <v>0.5</v>
      </c>
    </row>
    <row r="19" spans="1:8" ht="31.2" x14ac:dyDescent="0.3">
      <c r="A19" s="495" t="s">
        <v>17</v>
      </c>
      <c r="B19" s="15" t="s">
        <v>18</v>
      </c>
      <c r="C19" s="14">
        <f t="shared" si="0"/>
        <v>53.76</v>
      </c>
      <c r="D19" s="14">
        <v>53.76</v>
      </c>
      <c r="F19" s="80"/>
    </row>
    <row r="20" spans="1:8" ht="15.6" x14ac:dyDescent="0.3">
      <c r="A20" s="495" t="s">
        <v>19</v>
      </c>
      <c r="B20" s="15" t="s">
        <v>20</v>
      </c>
      <c r="C20" s="14">
        <f t="shared" si="0"/>
        <v>56.46</v>
      </c>
      <c r="D20" s="14">
        <v>56.46</v>
      </c>
      <c r="F20" s="80"/>
    </row>
    <row r="21" spans="1:8" ht="15.6" x14ac:dyDescent="0.3">
      <c r="A21" s="495" t="s">
        <v>21</v>
      </c>
      <c r="B21" s="15" t="s">
        <v>22</v>
      </c>
      <c r="C21" s="14">
        <f t="shared" si="0"/>
        <v>31.2</v>
      </c>
      <c r="D21" s="14">
        <v>31.2</v>
      </c>
    </row>
    <row r="22" spans="1:8" ht="15.6" x14ac:dyDescent="0.3">
      <c r="A22" s="495" t="s">
        <v>23</v>
      </c>
      <c r="B22" s="15" t="s">
        <v>24</v>
      </c>
      <c r="C22" s="14">
        <f t="shared" si="0"/>
        <v>87.38</v>
      </c>
      <c r="D22" s="14">
        <v>87.38</v>
      </c>
    </row>
    <row r="23" spans="1:8" ht="15.6" x14ac:dyDescent="0.3">
      <c r="A23" s="495">
        <v>3</v>
      </c>
      <c r="B23" s="15" t="s">
        <v>25</v>
      </c>
      <c r="C23" s="14">
        <f t="shared" si="0"/>
        <v>0.43</v>
      </c>
      <c r="D23" s="14">
        <v>0.43</v>
      </c>
    </row>
    <row r="24" spans="1:8" ht="15.6" x14ac:dyDescent="0.3">
      <c r="A24" s="495">
        <v>4</v>
      </c>
      <c r="B24" s="15" t="s">
        <v>26</v>
      </c>
      <c r="C24" s="14">
        <f t="shared" si="0"/>
        <v>0</v>
      </c>
      <c r="D24" s="14">
        <v>0</v>
      </c>
    </row>
    <row r="25" spans="1:8" ht="15.6" x14ac:dyDescent="0.3">
      <c r="A25" s="495">
        <v>5</v>
      </c>
      <c r="B25" s="15" t="s">
        <v>27</v>
      </c>
      <c r="C25" s="14">
        <f t="shared" si="0"/>
        <v>0</v>
      </c>
      <c r="D25" s="14">
        <v>0</v>
      </c>
    </row>
    <row r="26" spans="1:8" ht="15.6" x14ac:dyDescent="0.3">
      <c r="A26" s="495">
        <v>6</v>
      </c>
      <c r="B26" s="15" t="s">
        <v>28</v>
      </c>
      <c r="C26" s="14">
        <f>SUM(C11,C22:C23)</f>
        <v>1283.2299999999998</v>
      </c>
      <c r="D26" s="14">
        <f>SUM(D11,D22:D23)</f>
        <v>1500.93</v>
      </c>
    </row>
    <row r="27" spans="1:8" ht="15.6" x14ac:dyDescent="0.3">
      <c r="A27" s="495">
        <v>7</v>
      </c>
      <c r="B27" s="12" t="s">
        <v>29</v>
      </c>
      <c r="C27" s="14">
        <v>0</v>
      </c>
      <c r="D27" s="14">
        <v>0</v>
      </c>
    </row>
    <row r="28" spans="1:8" ht="15.6" hidden="1" x14ac:dyDescent="0.3">
      <c r="A28" s="495">
        <v>8</v>
      </c>
      <c r="B28" s="15" t="s">
        <v>30</v>
      </c>
      <c r="C28" s="14">
        <f>C26</f>
        <v>1283.2299999999998</v>
      </c>
      <c r="D28" s="14">
        <f>D26</f>
        <v>1500.93</v>
      </c>
      <c r="G28" s="79">
        <f>D28-D14-D13+G13+G14</f>
        <v>231.5300000000002</v>
      </c>
      <c r="H28" s="79">
        <f>D28-D14-D13+H13+H14</f>
        <v>231.5300000000002</v>
      </c>
    </row>
    <row r="29" spans="1:8" ht="15.6" x14ac:dyDescent="0.3">
      <c r="A29" s="495">
        <v>8</v>
      </c>
      <c r="B29" s="15" t="s">
        <v>75</v>
      </c>
      <c r="C29" s="14">
        <f>C28*0.05/0.95</f>
        <v>67.538421052631577</v>
      </c>
      <c r="D29" s="14">
        <f>D28*0.05/0.95</f>
        <v>78.996315789473698</v>
      </c>
    </row>
    <row r="30" spans="1:8" ht="31.2" x14ac:dyDescent="0.3">
      <c r="A30" s="495">
        <v>9</v>
      </c>
      <c r="B30" s="15" t="s">
        <v>76</v>
      </c>
      <c r="C30" s="14">
        <f>C28+C29</f>
        <v>1350.7684210526313</v>
      </c>
      <c r="D30" s="14">
        <f>D28+D29</f>
        <v>1579.9263157894738</v>
      </c>
      <c r="G30" s="79"/>
      <c r="H30" s="79"/>
    </row>
    <row r="31" spans="1:8" s="83" customFormat="1" ht="15.6" x14ac:dyDescent="0.3">
      <c r="A31" s="729" t="s">
        <v>240</v>
      </c>
      <c r="B31" s="729"/>
      <c r="C31" s="729"/>
      <c r="D31" s="729"/>
      <c r="E31" s="82"/>
      <c r="F31" s="82"/>
    </row>
    <row r="32" spans="1:8" ht="15.6" x14ac:dyDescent="0.3">
      <c r="A32" s="500"/>
      <c r="B32" s="84"/>
      <c r="C32" s="84"/>
      <c r="D32" s="84"/>
    </row>
    <row r="33" spans="1:4" ht="15.6" x14ac:dyDescent="0.3">
      <c r="A33" s="730"/>
      <c r="B33" s="722"/>
      <c r="C33" s="498"/>
      <c r="D33" s="85"/>
    </row>
    <row r="34" spans="1:4" ht="15.6" x14ac:dyDescent="0.3">
      <c r="A34" s="499"/>
      <c r="B34" s="499"/>
      <c r="C34" s="499"/>
      <c r="D34" s="86"/>
    </row>
    <row r="35" spans="1:4" ht="15.6" x14ac:dyDescent="0.3">
      <c r="A35" s="497"/>
      <c r="B35" s="87"/>
      <c r="C35" s="87"/>
      <c r="D35" s="88"/>
    </row>
    <row r="36" spans="1:4" ht="15.6" x14ac:dyDescent="0.3">
      <c r="A36" s="721"/>
      <c r="B36" s="722"/>
      <c r="C36" s="498"/>
      <c r="D36" s="86"/>
    </row>
    <row r="37" spans="1:4" ht="15.6" x14ac:dyDescent="0.3">
      <c r="A37" s="88"/>
      <c r="B37" s="86"/>
      <c r="C37" s="86"/>
      <c r="D37" s="86"/>
    </row>
    <row r="38" spans="1:4" ht="15.6" x14ac:dyDescent="0.3">
      <c r="A38" s="88"/>
      <c r="B38" s="88"/>
      <c r="C38" s="88"/>
      <c r="D38" s="86"/>
    </row>
  </sheetData>
  <mergeCells count="8">
    <mergeCell ref="A36:B36"/>
    <mergeCell ref="A3:D3"/>
    <mergeCell ref="A4:D4"/>
    <mergeCell ref="A6:A9"/>
    <mergeCell ref="B6:B9"/>
    <mergeCell ref="A31:D31"/>
    <mergeCell ref="A33:B33"/>
    <mergeCell ref="C7:C8"/>
  </mergeCells>
  <pageMargins left="0.70866141732283472" right="0.7086614173228347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workbookViewId="0">
      <selection activeCell="E33" sqref="E33"/>
    </sheetView>
  </sheetViews>
  <sheetFormatPr defaultRowHeight="14.4" x14ac:dyDescent="0.3"/>
  <cols>
    <col min="1" max="1" width="6.5546875" customWidth="1"/>
    <col min="2" max="2" width="34.6640625" customWidth="1"/>
    <col min="3" max="3" width="26.109375" customWidth="1"/>
    <col min="4" max="4" width="16" customWidth="1"/>
    <col min="5" max="5" width="19.6640625" customWidth="1"/>
    <col min="6" max="6" width="15.44140625" customWidth="1"/>
  </cols>
  <sheetData>
    <row r="1" spans="1:6" ht="15.6" x14ac:dyDescent="0.3">
      <c r="A1" s="145"/>
      <c r="B1" s="145"/>
      <c r="C1" s="145"/>
      <c r="D1" s="145"/>
      <c r="E1" s="145"/>
      <c r="F1" s="511" t="s">
        <v>266</v>
      </c>
    </row>
    <row r="2" spans="1:6" ht="61.5" customHeight="1" x14ac:dyDescent="0.3">
      <c r="A2" s="824" t="s">
        <v>218</v>
      </c>
      <c r="B2" s="824"/>
      <c r="C2" s="824"/>
      <c r="D2" s="824"/>
      <c r="E2" s="824"/>
      <c r="F2" s="824"/>
    </row>
    <row r="3" spans="1:6" ht="15.6" x14ac:dyDescent="0.3">
      <c r="A3" s="145"/>
      <c r="B3" s="145"/>
      <c r="C3" s="145"/>
      <c r="D3" s="145"/>
      <c r="E3" s="145"/>
      <c r="F3" s="145"/>
    </row>
    <row r="4" spans="1:6" ht="15.6" x14ac:dyDescent="0.3">
      <c r="A4" s="825" t="s">
        <v>101</v>
      </c>
      <c r="B4" s="825" t="s">
        <v>86</v>
      </c>
      <c r="C4" s="825" t="s">
        <v>87</v>
      </c>
      <c r="D4" s="825" t="s">
        <v>88</v>
      </c>
      <c r="E4" s="825"/>
      <c r="F4" s="825"/>
    </row>
    <row r="5" spans="1:6" ht="31.2" x14ac:dyDescent="0.3">
      <c r="A5" s="825"/>
      <c r="B5" s="825"/>
      <c r="C5" s="825"/>
      <c r="D5" s="504" t="s">
        <v>89</v>
      </c>
      <c r="E5" s="504" t="s">
        <v>90</v>
      </c>
      <c r="F5" s="504" t="s">
        <v>91</v>
      </c>
    </row>
    <row r="6" spans="1:6" ht="25.5" customHeight="1" x14ac:dyDescent="0.3">
      <c r="A6" s="504">
        <v>1</v>
      </c>
      <c r="B6" s="504" t="s">
        <v>92</v>
      </c>
      <c r="C6" s="347" t="s">
        <v>449</v>
      </c>
      <c r="D6" s="347" t="s">
        <v>93</v>
      </c>
      <c r="E6" s="347">
        <v>1606.56</v>
      </c>
      <c r="F6" s="347" t="s">
        <v>93</v>
      </c>
    </row>
    <row r="7" spans="1:6" ht="36" customHeight="1" x14ac:dyDescent="0.3">
      <c r="A7" s="504">
        <v>2</v>
      </c>
      <c r="B7" s="504" t="s">
        <v>219</v>
      </c>
      <c r="C7" s="347" t="s">
        <v>450</v>
      </c>
      <c r="D7" s="347" t="s">
        <v>93</v>
      </c>
      <c r="E7" s="347">
        <v>1606.56</v>
      </c>
      <c r="F7" s="347" t="s">
        <v>93</v>
      </c>
    </row>
    <row r="8" spans="1:6" ht="36.75" customHeight="1" x14ac:dyDescent="0.3">
      <c r="A8" s="504">
        <v>3</v>
      </c>
      <c r="B8" s="504" t="s">
        <v>220</v>
      </c>
      <c r="C8" s="347" t="s">
        <v>451</v>
      </c>
      <c r="D8" s="347">
        <v>1198.9100000000001</v>
      </c>
      <c r="E8" s="347">
        <v>1606.56</v>
      </c>
      <c r="F8" s="347" t="s">
        <v>93</v>
      </c>
    </row>
    <row r="9" spans="1:6" ht="31.2" x14ac:dyDescent="0.3">
      <c r="A9" s="504">
        <v>4</v>
      </c>
      <c r="B9" s="504" t="s">
        <v>94</v>
      </c>
      <c r="C9" s="347" t="s">
        <v>221</v>
      </c>
      <c r="D9" s="347" t="s">
        <v>93</v>
      </c>
      <c r="E9" s="347">
        <v>1606.56</v>
      </c>
      <c r="F9" s="347" t="s">
        <v>93</v>
      </c>
    </row>
    <row r="10" spans="1:6" x14ac:dyDescent="0.3">
      <c r="A10" s="825">
        <v>5</v>
      </c>
      <c r="B10" s="825" t="s">
        <v>222</v>
      </c>
      <c r="C10" s="822" t="s">
        <v>223</v>
      </c>
      <c r="D10" s="826" t="s">
        <v>93</v>
      </c>
      <c r="E10" s="826">
        <v>1606.56</v>
      </c>
      <c r="F10" s="826" t="s">
        <v>93</v>
      </c>
    </row>
    <row r="11" spans="1:6" x14ac:dyDescent="0.3">
      <c r="A11" s="825"/>
      <c r="B11" s="825"/>
      <c r="C11" s="823"/>
      <c r="D11" s="826"/>
      <c r="E11" s="826"/>
      <c r="F11" s="826"/>
    </row>
    <row r="12" spans="1:6" ht="15" customHeight="1" x14ac:dyDescent="0.3">
      <c r="A12" s="825">
        <v>6</v>
      </c>
      <c r="B12" s="825" t="s">
        <v>224</v>
      </c>
      <c r="C12" s="822" t="s">
        <v>225</v>
      </c>
      <c r="D12" s="826" t="s">
        <v>93</v>
      </c>
      <c r="E12" s="826">
        <v>1606.56</v>
      </c>
      <c r="F12" s="826" t="s">
        <v>93</v>
      </c>
    </row>
    <row r="13" spans="1:6" x14ac:dyDescent="0.3">
      <c r="A13" s="825"/>
      <c r="B13" s="825"/>
      <c r="C13" s="823"/>
      <c r="D13" s="826"/>
      <c r="E13" s="826"/>
      <c r="F13" s="826"/>
    </row>
    <row r="14" spans="1:6" x14ac:dyDescent="0.3">
      <c r="A14" s="825">
        <v>7</v>
      </c>
      <c r="B14" s="825" t="s">
        <v>452</v>
      </c>
      <c r="C14" s="822" t="s">
        <v>453</v>
      </c>
      <c r="D14" s="826">
        <v>1198.9100000000001</v>
      </c>
      <c r="E14" s="826" t="s">
        <v>93</v>
      </c>
      <c r="F14" s="826" t="s">
        <v>93</v>
      </c>
    </row>
    <row r="15" spans="1:6" ht="36.75" customHeight="1" x14ac:dyDescent="0.3">
      <c r="A15" s="825"/>
      <c r="B15" s="825"/>
      <c r="C15" s="823"/>
      <c r="D15" s="826"/>
      <c r="E15" s="826"/>
      <c r="F15" s="826"/>
    </row>
    <row r="16" spans="1:6" ht="26.25" customHeight="1" x14ac:dyDescent="0.3">
      <c r="A16" s="504">
        <v>8</v>
      </c>
      <c r="B16" s="504" t="s">
        <v>226</v>
      </c>
      <c r="C16" s="347" t="s">
        <v>454</v>
      </c>
      <c r="D16" s="347" t="s">
        <v>455</v>
      </c>
      <c r="E16" s="347" t="s">
        <v>456</v>
      </c>
      <c r="F16" s="347" t="s">
        <v>93</v>
      </c>
    </row>
    <row r="17" spans="1:6" x14ac:dyDescent="0.3">
      <c r="A17" s="825">
        <v>9</v>
      </c>
      <c r="B17" s="825" t="s">
        <v>227</v>
      </c>
      <c r="C17" s="822" t="s">
        <v>228</v>
      </c>
      <c r="D17" s="826" t="s">
        <v>93</v>
      </c>
      <c r="E17" s="826" t="s">
        <v>93</v>
      </c>
      <c r="F17" s="826">
        <v>1838.38</v>
      </c>
    </row>
    <row r="18" spans="1:6" ht="22.5" customHeight="1" x14ac:dyDescent="0.3">
      <c r="A18" s="825"/>
      <c r="B18" s="825"/>
      <c r="C18" s="823"/>
      <c r="D18" s="826"/>
      <c r="E18" s="826"/>
      <c r="F18" s="826"/>
    </row>
    <row r="19" spans="1:6" hidden="1" x14ac:dyDescent="0.3">
      <c r="A19" s="825">
        <v>10</v>
      </c>
      <c r="B19" s="825" t="s">
        <v>229</v>
      </c>
      <c r="C19" s="822" t="s">
        <v>457</v>
      </c>
      <c r="D19" s="826" t="s">
        <v>93</v>
      </c>
      <c r="E19" s="826">
        <v>1606.56</v>
      </c>
      <c r="F19" s="826" t="s">
        <v>93</v>
      </c>
    </row>
    <row r="20" spans="1:6" ht="30.75" customHeight="1" x14ac:dyDescent="0.3">
      <c r="A20" s="825"/>
      <c r="B20" s="825"/>
      <c r="C20" s="823"/>
      <c r="D20" s="826"/>
      <c r="E20" s="826"/>
      <c r="F20" s="826"/>
    </row>
    <row r="21" spans="1:6" x14ac:dyDescent="0.3">
      <c r="A21" s="825">
        <v>11</v>
      </c>
      <c r="B21" s="825" t="s">
        <v>98</v>
      </c>
      <c r="C21" s="826" t="s">
        <v>230</v>
      </c>
      <c r="D21" s="826" t="s">
        <v>93</v>
      </c>
      <c r="E21" s="822" t="s">
        <v>231</v>
      </c>
      <c r="F21" s="826" t="s">
        <v>93</v>
      </c>
    </row>
    <row r="22" spans="1:6" x14ac:dyDescent="0.3">
      <c r="A22" s="825"/>
      <c r="B22" s="825"/>
      <c r="C22" s="826"/>
      <c r="D22" s="826"/>
      <c r="E22" s="823"/>
      <c r="F22" s="826"/>
    </row>
    <row r="23" spans="1:6" ht="31.2" x14ac:dyDescent="0.3">
      <c r="A23" s="18">
        <v>12</v>
      </c>
      <c r="B23" s="18" t="s">
        <v>232</v>
      </c>
      <c r="C23" s="504" t="s">
        <v>233</v>
      </c>
      <c r="D23" s="18"/>
      <c r="E23" s="18" t="s">
        <v>234</v>
      </c>
      <c r="F23" s="18"/>
    </row>
    <row r="24" spans="1:6" ht="15.6" x14ac:dyDescent="0.3">
      <c r="A24" s="821" t="s">
        <v>95</v>
      </c>
      <c r="B24" s="821"/>
      <c r="C24" s="821"/>
      <c r="D24" s="821"/>
      <c r="E24" s="821"/>
      <c r="F24" s="821"/>
    </row>
    <row r="25" spans="1:6" x14ac:dyDescent="0.3">
      <c r="A25" s="827"/>
      <c r="B25" s="827"/>
      <c r="C25" s="827"/>
      <c r="D25" s="827"/>
      <c r="E25" s="827"/>
      <c r="F25" s="827"/>
    </row>
  </sheetData>
  <mergeCells count="43">
    <mergeCell ref="A25:F25"/>
    <mergeCell ref="D4:F4"/>
    <mergeCell ref="A10:A11"/>
    <mergeCell ref="B10:B11"/>
    <mergeCell ref="D10:D11"/>
    <mergeCell ref="E10:E11"/>
    <mergeCell ref="F10:F11"/>
    <mergeCell ref="C10:C11"/>
    <mergeCell ref="A4:A5"/>
    <mergeCell ref="B4:B5"/>
    <mergeCell ref="C4:C5"/>
    <mergeCell ref="A12:A13"/>
    <mergeCell ref="B12:B13"/>
    <mergeCell ref="D12:D13"/>
    <mergeCell ref="E12:E13"/>
    <mergeCell ref="F12:F13"/>
    <mergeCell ref="A14:A15"/>
    <mergeCell ref="B14:B15"/>
    <mergeCell ref="D14:D15"/>
    <mergeCell ref="E14:E15"/>
    <mergeCell ref="F14:F15"/>
    <mergeCell ref="C14:C15"/>
    <mergeCell ref="B17:B18"/>
    <mergeCell ref="D17:D18"/>
    <mergeCell ref="E17:E18"/>
    <mergeCell ref="F17:F18"/>
    <mergeCell ref="C17:C18"/>
    <mergeCell ref="A24:F24"/>
    <mergeCell ref="E21:E22"/>
    <mergeCell ref="A2:F2"/>
    <mergeCell ref="A21:A22"/>
    <mergeCell ref="B21:B22"/>
    <mergeCell ref="C21:C22"/>
    <mergeCell ref="D21:D22"/>
    <mergeCell ref="F21:F22"/>
    <mergeCell ref="A19:A20"/>
    <mergeCell ref="B19:B20"/>
    <mergeCell ref="D19:D20"/>
    <mergeCell ref="E19:E20"/>
    <mergeCell ref="F19:F20"/>
    <mergeCell ref="C19:C20"/>
    <mergeCell ref="A17:A18"/>
    <mergeCell ref="C12:C13"/>
  </mergeCells>
  <pageMargins left="0.7" right="0.7" top="0.75" bottom="0.75" header="0.3" footer="0.3"/>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workbookViewId="0">
      <selection activeCell="G7" sqref="G7"/>
    </sheetView>
  </sheetViews>
  <sheetFormatPr defaultRowHeight="14.4" x14ac:dyDescent="0.3"/>
  <cols>
    <col min="2" max="2" width="42.109375" customWidth="1"/>
    <col min="3" max="4" width="21.109375" customWidth="1"/>
  </cols>
  <sheetData>
    <row r="1" spans="1:5" ht="15.6" x14ac:dyDescent="0.3">
      <c r="A1" s="1"/>
      <c r="B1" s="2"/>
      <c r="D1" s="546" t="s">
        <v>267</v>
      </c>
      <c r="E1" s="531"/>
    </row>
    <row r="2" spans="1:5" ht="15.6" x14ac:dyDescent="0.3">
      <c r="A2" s="1"/>
      <c r="B2" s="2"/>
      <c r="C2" s="4"/>
    </row>
    <row r="3" spans="1:5" ht="15.6" x14ac:dyDescent="0.3">
      <c r="A3" s="723" t="s">
        <v>104</v>
      </c>
      <c r="B3" s="723"/>
      <c r="C3" s="828"/>
      <c r="D3" s="829"/>
    </row>
    <row r="4" spans="1:5" x14ac:dyDescent="0.3">
      <c r="A4" s="723" t="s">
        <v>100</v>
      </c>
      <c r="B4" s="830"/>
      <c r="C4" s="830"/>
      <c r="D4" s="830"/>
    </row>
    <row r="5" spans="1:5" ht="15.6" x14ac:dyDescent="0.3">
      <c r="A5" s="6"/>
      <c r="B5" s="7"/>
      <c r="C5" s="9"/>
    </row>
    <row r="6" spans="1:5" ht="15.6" x14ac:dyDescent="0.3">
      <c r="A6" s="725" t="s">
        <v>105</v>
      </c>
      <c r="B6" s="725" t="s">
        <v>0</v>
      </c>
      <c r="C6" s="523">
        <v>2019</v>
      </c>
      <c r="D6" s="198">
        <v>2019</v>
      </c>
    </row>
    <row r="7" spans="1:5" ht="15.6" x14ac:dyDescent="0.3">
      <c r="A7" s="725"/>
      <c r="B7" s="725"/>
      <c r="C7" s="523" t="s">
        <v>106</v>
      </c>
      <c r="D7" s="198" t="s">
        <v>103</v>
      </c>
    </row>
    <row r="8" spans="1:5" ht="49.5" customHeight="1" x14ac:dyDescent="0.3">
      <c r="A8" s="725"/>
      <c r="B8" s="725"/>
      <c r="C8" s="207" t="s">
        <v>424</v>
      </c>
      <c r="D8" s="207" t="s">
        <v>425</v>
      </c>
    </row>
    <row r="9" spans="1:5" ht="15.6" x14ac:dyDescent="0.3">
      <c r="A9" s="725"/>
      <c r="B9" s="725"/>
      <c r="C9" s="21" t="s">
        <v>183</v>
      </c>
      <c r="D9" s="21" t="s">
        <v>183</v>
      </c>
    </row>
    <row r="10" spans="1:5" ht="15.6" x14ac:dyDescent="0.3">
      <c r="A10" s="725"/>
      <c r="B10" s="725"/>
      <c r="C10" s="523" t="s">
        <v>1</v>
      </c>
      <c r="D10" s="523" t="s">
        <v>1</v>
      </c>
    </row>
    <row r="11" spans="1:5" ht="15.6" x14ac:dyDescent="0.3">
      <c r="A11" s="221">
        <v>1</v>
      </c>
      <c r="B11" s="212">
        <v>2</v>
      </c>
      <c r="C11" s="222">
        <v>3</v>
      </c>
      <c r="D11" s="222">
        <v>4</v>
      </c>
    </row>
    <row r="12" spans="1:5" ht="15.6" x14ac:dyDescent="0.3">
      <c r="A12" s="523">
        <v>1</v>
      </c>
      <c r="B12" s="12" t="s">
        <v>2</v>
      </c>
      <c r="C12" s="144">
        <v>1194.5099965741774</v>
      </c>
      <c r="D12" s="144">
        <v>1194.5099965741772</v>
      </c>
    </row>
    <row r="13" spans="1:5" ht="15.6" x14ac:dyDescent="0.3">
      <c r="A13" s="523" t="s">
        <v>3</v>
      </c>
      <c r="B13" s="12" t="s">
        <v>4</v>
      </c>
      <c r="C13" s="144">
        <v>949.80384136434247</v>
      </c>
      <c r="D13" s="144">
        <v>949.80384136434236</v>
      </c>
    </row>
    <row r="14" spans="1:5" ht="15.6" x14ac:dyDescent="0.3">
      <c r="A14" s="13" t="s">
        <v>5</v>
      </c>
      <c r="B14" s="12" t="s">
        <v>6</v>
      </c>
      <c r="C14" s="21">
        <v>943.71287926950242</v>
      </c>
      <c r="D14" s="21">
        <v>943.71287926950231</v>
      </c>
    </row>
    <row r="15" spans="1:5" ht="15.6" x14ac:dyDescent="0.3">
      <c r="A15" s="13" t="s">
        <v>7</v>
      </c>
      <c r="B15" s="12" t="s">
        <v>8</v>
      </c>
      <c r="C15" s="21">
        <v>6.090962094840001</v>
      </c>
      <c r="D15" s="21">
        <v>6.0909620948399992</v>
      </c>
    </row>
    <row r="16" spans="1:5" ht="15.6" x14ac:dyDescent="0.3">
      <c r="A16" s="13" t="s">
        <v>9</v>
      </c>
      <c r="B16" s="12" t="s">
        <v>10</v>
      </c>
      <c r="C16" s="21">
        <v>0</v>
      </c>
      <c r="D16" s="21">
        <v>0</v>
      </c>
    </row>
    <row r="17" spans="1:4" ht="31.2" x14ac:dyDescent="0.3">
      <c r="A17" s="13" t="s">
        <v>11</v>
      </c>
      <c r="B17" s="12" t="s">
        <v>12</v>
      </c>
      <c r="C17" s="21">
        <v>0</v>
      </c>
      <c r="D17" s="21">
        <v>0</v>
      </c>
    </row>
    <row r="18" spans="1:4" ht="31.2" x14ac:dyDescent="0.3">
      <c r="A18" s="13" t="s">
        <v>13</v>
      </c>
      <c r="B18" s="15" t="s">
        <v>14</v>
      </c>
      <c r="C18" s="21">
        <v>0</v>
      </c>
      <c r="D18" s="21">
        <v>0</v>
      </c>
    </row>
    <row r="19" spans="1:4" ht="31.2" x14ac:dyDescent="0.3">
      <c r="A19" s="13" t="s">
        <v>15</v>
      </c>
      <c r="B19" s="15" t="s">
        <v>16</v>
      </c>
      <c r="C19" s="21">
        <v>0</v>
      </c>
      <c r="D19" s="21">
        <v>0</v>
      </c>
    </row>
    <row r="20" spans="1:4" ht="31.2" x14ac:dyDescent="0.3">
      <c r="A20" s="523" t="s">
        <v>17</v>
      </c>
      <c r="B20" s="15" t="s">
        <v>18</v>
      </c>
      <c r="C20" s="144">
        <v>157.83648726755237</v>
      </c>
      <c r="D20" s="144">
        <v>157.83648726755234</v>
      </c>
    </row>
    <row r="21" spans="1:4" ht="15.6" x14ac:dyDescent="0.3">
      <c r="A21" s="523" t="s">
        <v>19</v>
      </c>
      <c r="B21" s="15" t="s">
        <v>20</v>
      </c>
      <c r="C21" s="144">
        <v>42.305400646454231</v>
      </c>
      <c r="D21" s="144">
        <v>42.305400646454231</v>
      </c>
    </row>
    <row r="22" spans="1:4" ht="15.6" x14ac:dyDescent="0.3">
      <c r="A22" s="523" t="s">
        <v>21</v>
      </c>
      <c r="B22" s="15" t="s">
        <v>22</v>
      </c>
      <c r="C22" s="144">
        <v>44.56426729582833</v>
      </c>
      <c r="D22" s="144">
        <v>44.56426729582833</v>
      </c>
    </row>
    <row r="23" spans="1:4" ht="15.6" x14ac:dyDescent="0.3">
      <c r="A23" s="523" t="s">
        <v>23</v>
      </c>
      <c r="B23" s="15" t="s">
        <v>24</v>
      </c>
      <c r="C23" s="144">
        <v>103.53968801301143</v>
      </c>
      <c r="D23" s="144">
        <v>103.5396880130114</v>
      </c>
    </row>
    <row r="24" spans="1:4" ht="15.6" x14ac:dyDescent="0.3">
      <c r="A24" s="523">
        <v>3</v>
      </c>
      <c r="B24" s="15" t="s">
        <v>25</v>
      </c>
      <c r="C24" s="144">
        <v>0</v>
      </c>
      <c r="D24" s="144">
        <v>0</v>
      </c>
    </row>
    <row r="25" spans="1:4" ht="15.6" x14ac:dyDescent="0.3">
      <c r="A25" s="523">
        <v>4</v>
      </c>
      <c r="B25" s="15" t="s">
        <v>26</v>
      </c>
      <c r="C25" s="144">
        <v>0</v>
      </c>
      <c r="D25" s="144">
        <v>0</v>
      </c>
    </row>
    <row r="26" spans="1:4" ht="15.6" x14ac:dyDescent="0.3">
      <c r="A26" s="523">
        <v>5</v>
      </c>
      <c r="B26" s="15" t="s">
        <v>27</v>
      </c>
      <c r="C26" s="144">
        <v>0</v>
      </c>
      <c r="D26" s="144">
        <v>0</v>
      </c>
    </row>
    <row r="27" spans="1:4" ht="15.6" x14ac:dyDescent="0.3">
      <c r="A27" s="523">
        <v>6</v>
      </c>
      <c r="B27" s="15" t="s">
        <v>28</v>
      </c>
      <c r="C27" s="144">
        <v>1298.0496845871889</v>
      </c>
      <c r="D27" s="144">
        <v>1298.0496845871885</v>
      </c>
    </row>
    <row r="28" spans="1:4" ht="15.6" x14ac:dyDescent="0.3">
      <c r="A28" s="523">
        <v>7</v>
      </c>
      <c r="B28" s="12" t="s">
        <v>29</v>
      </c>
      <c r="C28" s="144">
        <v>0</v>
      </c>
      <c r="D28" s="144">
        <v>0</v>
      </c>
    </row>
    <row r="29" spans="1:4" ht="15.6" x14ac:dyDescent="0.3">
      <c r="A29" s="523">
        <v>8</v>
      </c>
      <c r="B29" s="15" t="s">
        <v>30</v>
      </c>
      <c r="C29" s="144">
        <v>1298.0496845871889</v>
      </c>
      <c r="D29" s="144">
        <v>1298.0496845871885</v>
      </c>
    </row>
    <row r="30" spans="1:4" ht="15.6" x14ac:dyDescent="0.3">
      <c r="A30" s="523">
        <v>9</v>
      </c>
      <c r="B30" s="15" t="s">
        <v>31</v>
      </c>
      <c r="C30" s="144">
        <v>259.61</v>
      </c>
      <c r="D30" s="144">
        <v>259.61</v>
      </c>
    </row>
    <row r="31" spans="1:4" ht="31.2" x14ac:dyDescent="0.3">
      <c r="A31" s="523">
        <v>10</v>
      </c>
      <c r="B31" s="15" t="s">
        <v>37</v>
      </c>
      <c r="C31" s="144">
        <v>1557.6596215046268</v>
      </c>
      <c r="D31" s="144">
        <v>1557.6596215046261</v>
      </c>
    </row>
    <row r="32" spans="1:4" ht="15.6" x14ac:dyDescent="0.3">
      <c r="A32" s="831" t="s">
        <v>268</v>
      </c>
      <c r="B32" s="831"/>
      <c r="C32" s="831"/>
      <c r="D32" s="831"/>
    </row>
  </sheetData>
  <mergeCells count="5">
    <mergeCell ref="A3:D3"/>
    <mergeCell ref="A4:D4"/>
    <mergeCell ref="A6:A10"/>
    <mergeCell ref="B6:B10"/>
    <mergeCell ref="A32:D32"/>
  </mergeCell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E6" sqref="E6"/>
    </sheetView>
  </sheetViews>
  <sheetFormatPr defaultRowHeight="15.6" x14ac:dyDescent="0.3"/>
  <cols>
    <col min="1" max="1" width="9.109375" style="173"/>
    <col min="2" max="2" width="39.88671875" style="173" customWidth="1"/>
    <col min="3" max="3" width="26" style="173" customWidth="1"/>
  </cols>
  <sheetData>
    <row r="1" spans="1:3" ht="17.25" customHeight="1" x14ac:dyDescent="0.3">
      <c r="A1" s="544"/>
      <c r="B1" s="170"/>
      <c r="C1" s="545" t="s">
        <v>269</v>
      </c>
    </row>
    <row r="2" spans="1:3" x14ac:dyDescent="0.3">
      <c r="A2" s="544"/>
      <c r="B2" s="170"/>
      <c r="C2" s="545"/>
    </row>
    <row r="3" spans="1:3" ht="34.5" customHeight="1" x14ac:dyDescent="0.3">
      <c r="A3" s="835" t="s">
        <v>426</v>
      </c>
      <c r="B3" s="835"/>
      <c r="C3" s="835"/>
    </row>
    <row r="4" spans="1:3" x14ac:dyDescent="0.3">
      <c r="A4" s="533"/>
      <c r="B4" s="836"/>
      <c r="C4" s="836"/>
    </row>
    <row r="5" spans="1:3" x14ac:dyDescent="0.3">
      <c r="A5" s="838" t="s">
        <v>101</v>
      </c>
      <c r="B5" s="838" t="s">
        <v>38</v>
      </c>
      <c r="C5" s="542">
        <v>2019</v>
      </c>
    </row>
    <row r="6" spans="1:3" ht="48.75" customHeight="1" x14ac:dyDescent="0.3">
      <c r="A6" s="839"/>
      <c r="B6" s="839"/>
      <c r="C6" s="207" t="s">
        <v>270</v>
      </c>
    </row>
    <row r="7" spans="1:3" ht="82.5" customHeight="1" x14ac:dyDescent="0.3">
      <c r="A7" s="839"/>
      <c r="B7" s="839"/>
      <c r="C7" s="21" t="s">
        <v>69</v>
      </c>
    </row>
    <row r="8" spans="1:3" x14ac:dyDescent="0.3">
      <c r="A8" s="839"/>
      <c r="B8" s="839"/>
      <c r="C8" s="21" t="s">
        <v>183</v>
      </c>
    </row>
    <row r="9" spans="1:3" x14ac:dyDescent="0.3">
      <c r="A9" s="840"/>
      <c r="B9" s="840"/>
      <c r="C9" s="542" t="s">
        <v>1</v>
      </c>
    </row>
    <row r="10" spans="1:3" x14ac:dyDescent="0.3">
      <c r="A10" s="174">
        <v>1</v>
      </c>
      <c r="B10" s="174">
        <v>2</v>
      </c>
      <c r="C10" s="175">
        <v>3</v>
      </c>
    </row>
    <row r="11" spans="1:3" ht="46.8" x14ac:dyDescent="0.3">
      <c r="A11" s="541">
        <v>1</v>
      </c>
      <c r="B11" s="16" t="s">
        <v>44</v>
      </c>
      <c r="C11" s="171">
        <v>1298.0496845871889</v>
      </c>
    </row>
    <row r="12" spans="1:3" ht="34.5" customHeight="1" x14ac:dyDescent="0.3">
      <c r="A12" s="541">
        <v>2</v>
      </c>
      <c r="B12" s="16" t="s">
        <v>62</v>
      </c>
      <c r="C12" s="171">
        <v>5.7647445966131379</v>
      </c>
    </row>
    <row r="13" spans="1:3" ht="31.2" x14ac:dyDescent="0.3">
      <c r="A13" s="541" t="s">
        <v>46</v>
      </c>
      <c r="B13" s="16" t="s">
        <v>47</v>
      </c>
      <c r="C13" s="171">
        <v>4.620957947308499</v>
      </c>
    </row>
    <row r="14" spans="1:3" x14ac:dyDescent="0.3">
      <c r="A14" s="541" t="s">
        <v>48</v>
      </c>
      <c r="B14" s="16" t="s">
        <v>49</v>
      </c>
      <c r="C14" s="171">
        <v>1.1437866493046374</v>
      </c>
    </row>
    <row r="15" spans="1:3" x14ac:dyDescent="0.3">
      <c r="A15" s="541">
        <v>3</v>
      </c>
      <c r="B15" s="16" t="s">
        <v>52</v>
      </c>
      <c r="C15" s="171">
        <v>0</v>
      </c>
    </row>
    <row r="16" spans="1:3" ht="31.2" x14ac:dyDescent="0.3">
      <c r="A16" s="541">
        <v>4</v>
      </c>
      <c r="B16" s="16" t="s">
        <v>53</v>
      </c>
      <c r="C16" s="171">
        <v>1303.8144291838021</v>
      </c>
    </row>
    <row r="17" spans="1:3" x14ac:dyDescent="0.3">
      <c r="A17" s="541">
        <v>5</v>
      </c>
      <c r="B17" s="16" t="s">
        <v>54</v>
      </c>
      <c r="C17" s="171">
        <v>0</v>
      </c>
    </row>
    <row r="18" spans="1:3" ht="31.2" x14ac:dyDescent="0.3">
      <c r="A18" s="541">
        <v>6</v>
      </c>
      <c r="B18" s="16" t="s">
        <v>55</v>
      </c>
      <c r="C18" s="171">
        <v>1303.8144291838021</v>
      </c>
    </row>
    <row r="19" spans="1:3" ht="31.2" x14ac:dyDescent="0.3">
      <c r="A19" s="541">
        <v>7</v>
      </c>
      <c r="B19" s="16" t="s">
        <v>56</v>
      </c>
      <c r="C19" s="171">
        <v>0</v>
      </c>
    </row>
    <row r="20" spans="1:3" x14ac:dyDescent="0.3">
      <c r="A20" s="541">
        <v>8</v>
      </c>
      <c r="B20" s="16" t="s">
        <v>57</v>
      </c>
      <c r="C20" s="17">
        <v>1303.8144291838021</v>
      </c>
    </row>
    <row r="21" spans="1:3" x14ac:dyDescent="0.3">
      <c r="A21" s="541">
        <v>9</v>
      </c>
      <c r="B21" s="16" t="s">
        <v>31</v>
      </c>
      <c r="C21" s="17">
        <v>260.7628858367604</v>
      </c>
    </row>
    <row r="22" spans="1:3" x14ac:dyDescent="0.3">
      <c r="A22" s="541">
        <v>10</v>
      </c>
      <c r="B22" s="16" t="s">
        <v>58</v>
      </c>
      <c r="C22" s="17">
        <v>1564.57</v>
      </c>
    </row>
    <row r="23" spans="1:3" ht="64.2" x14ac:dyDescent="0.3">
      <c r="A23" s="541">
        <v>11</v>
      </c>
      <c r="B23" s="16" t="s">
        <v>109</v>
      </c>
      <c r="C23" s="17" t="s">
        <v>93</v>
      </c>
    </row>
    <row r="24" spans="1:3" ht="31.2" x14ac:dyDescent="0.3">
      <c r="A24" s="541">
        <v>12</v>
      </c>
      <c r="B24" s="176" t="s">
        <v>63</v>
      </c>
      <c r="C24" s="177">
        <v>176</v>
      </c>
    </row>
    <row r="25" spans="1:3" x14ac:dyDescent="0.3">
      <c r="A25" s="837" t="s">
        <v>268</v>
      </c>
      <c r="B25" s="837"/>
      <c r="C25" s="837"/>
    </row>
    <row r="26" spans="1:3" x14ac:dyDescent="0.3">
      <c r="A26" s="834"/>
      <c r="B26" s="834"/>
      <c r="C26" s="834"/>
    </row>
    <row r="27" spans="1:3" x14ac:dyDescent="0.3">
      <c r="A27" s="540"/>
      <c r="B27" s="532"/>
      <c r="C27" s="532"/>
    </row>
    <row r="28" spans="1:3" x14ac:dyDescent="0.3">
      <c r="A28" s="832"/>
      <c r="B28" s="833"/>
      <c r="C28" s="172"/>
    </row>
    <row r="29" spans="1:3" x14ac:dyDescent="0.3">
      <c r="A29" s="544"/>
      <c r="B29" s="535"/>
      <c r="C29" s="545"/>
    </row>
    <row r="30" spans="1:3" x14ac:dyDescent="0.3">
      <c r="A30" s="544"/>
      <c r="B30" s="535"/>
      <c r="C30" s="545"/>
    </row>
    <row r="31" spans="1:3" x14ac:dyDescent="0.3">
      <c r="A31" s="832"/>
      <c r="B31" s="834"/>
      <c r="C31" s="545"/>
    </row>
    <row r="32" spans="1:3" x14ac:dyDescent="0.3">
      <c r="A32" s="544"/>
      <c r="B32" s="170"/>
      <c r="C32" s="545"/>
    </row>
    <row r="33" spans="1:3" x14ac:dyDescent="0.3">
      <c r="A33" s="544"/>
      <c r="B33" s="170"/>
      <c r="C33" s="545"/>
    </row>
    <row r="34" spans="1:3" x14ac:dyDescent="0.3">
      <c r="A34" s="544"/>
      <c r="B34" s="170"/>
      <c r="C34" s="545"/>
    </row>
  </sheetData>
  <mergeCells count="8">
    <mergeCell ref="A28:B28"/>
    <mergeCell ref="A31:B31"/>
    <mergeCell ref="A3:C3"/>
    <mergeCell ref="B4:C4"/>
    <mergeCell ref="A25:C25"/>
    <mergeCell ref="A26:C26"/>
    <mergeCell ref="A5:A9"/>
    <mergeCell ref="B5:B9"/>
  </mergeCells>
  <pageMargins left="0.70866141732283472" right="0.70866141732283472" top="0.74803149606299213" bottom="0.74803149606299213" header="0.31496062992125984" footer="0.31496062992125984"/>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J14" sqref="J14"/>
    </sheetView>
  </sheetViews>
  <sheetFormatPr defaultRowHeight="17.399999999999999" x14ac:dyDescent="0.3"/>
  <cols>
    <col min="1" max="1" width="9.109375" style="158"/>
    <col min="2" max="2" width="34.5546875" style="158" customWidth="1"/>
    <col min="3" max="3" width="20.6640625" style="158" customWidth="1"/>
    <col min="4" max="4" width="21" style="158" customWidth="1"/>
    <col min="5" max="5" width="16.5546875" style="158" customWidth="1"/>
    <col min="6" max="9" width="9.109375" style="158"/>
  </cols>
  <sheetData>
    <row r="1" spans="1:9" ht="15.6" x14ac:dyDescent="0.3">
      <c r="A1" s="544"/>
      <c r="B1" s="170"/>
      <c r="C1" s="173"/>
      <c r="D1" s="543" t="s">
        <v>271</v>
      </c>
      <c r="E1"/>
      <c r="F1"/>
      <c r="G1"/>
      <c r="H1"/>
      <c r="I1"/>
    </row>
    <row r="2" spans="1:9" ht="15.6" x14ac:dyDescent="0.3">
      <c r="A2" s="544"/>
      <c r="B2" s="170"/>
      <c r="C2" s="536"/>
      <c r="D2" s="173"/>
      <c r="E2"/>
      <c r="F2"/>
      <c r="G2"/>
      <c r="H2"/>
      <c r="I2"/>
    </row>
    <row r="3" spans="1:9" ht="33" customHeight="1" x14ac:dyDescent="0.3">
      <c r="A3" s="835" t="s">
        <v>99</v>
      </c>
      <c r="B3" s="835"/>
      <c r="C3" s="835"/>
      <c r="D3" s="835"/>
      <c r="E3"/>
      <c r="F3"/>
      <c r="G3"/>
      <c r="H3"/>
      <c r="I3"/>
    </row>
    <row r="4" spans="1:9" ht="15.6" x14ac:dyDescent="0.3">
      <c r="A4" s="842" t="s">
        <v>100</v>
      </c>
      <c r="B4" s="842"/>
      <c r="C4" s="842"/>
      <c r="D4" s="842"/>
      <c r="E4"/>
      <c r="F4"/>
      <c r="G4"/>
      <c r="H4"/>
      <c r="I4"/>
    </row>
    <row r="5" spans="1:9" ht="15.6" x14ac:dyDescent="0.3">
      <c r="A5" s="533"/>
      <c r="B5" s="533"/>
      <c r="C5" s="533"/>
      <c r="D5" s="173"/>
      <c r="E5"/>
      <c r="F5"/>
      <c r="G5"/>
      <c r="H5"/>
      <c r="I5"/>
    </row>
    <row r="6" spans="1:9" ht="14.4" x14ac:dyDescent="0.3">
      <c r="A6" s="826" t="s">
        <v>101</v>
      </c>
      <c r="B6" s="826" t="s">
        <v>38</v>
      </c>
      <c r="C6" s="843">
        <v>2019</v>
      </c>
      <c r="D6" s="796"/>
      <c r="E6"/>
      <c r="F6"/>
      <c r="G6"/>
      <c r="H6"/>
      <c r="I6"/>
    </row>
    <row r="7" spans="1:9" ht="19.5" customHeight="1" x14ac:dyDescent="0.3">
      <c r="A7" s="826"/>
      <c r="B7" s="826"/>
      <c r="C7" s="542" t="s">
        <v>102</v>
      </c>
      <c r="D7" s="542" t="s">
        <v>103</v>
      </c>
      <c r="E7"/>
      <c r="F7"/>
      <c r="G7"/>
      <c r="H7"/>
      <c r="I7"/>
    </row>
    <row r="8" spans="1:9" ht="66" customHeight="1" x14ac:dyDescent="0.3">
      <c r="A8" s="826"/>
      <c r="B8" s="826"/>
      <c r="C8" s="845" t="s">
        <v>270</v>
      </c>
      <c r="D8" s="796"/>
      <c r="E8"/>
      <c r="F8"/>
      <c r="G8"/>
      <c r="H8" s="568" t="s">
        <v>272</v>
      </c>
      <c r="I8"/>
    </row>
    <row r="9" spans="1:9" ht="14.4" x14ac:dyDescent="0.3">
      <c r="A9" s="826"/>
      <c r="B9" s="826"/>
      <c r="C9" s="845" t="s">
        <v>183</v>
      </c>
      <c r="D9" s="796"/>
      <c r="E9"/>
      <c r="F9"/>
      <c r="G9"/>
      <c r="H9" s="568"/>
      <c r="I9"/>
    </row>
    <row r="10" spans="1:9" ht="35.25" customHeight="1" x14ac:dyDescent="0.3">
      <c r="A10" s="826"/>
      <c r="B10" s="826"/>
      <c r="C10" s="843" t="s">
        <v>82</v>
      </c>
      <c r="D10" s="844"/>
      <c r="E10"/>
      <c r="F10"/>
      <c r="G10"/>
      <c r="H10"/>
      <c r="I10"/>
    </row>
    <row r="11" spans="1:9" ht="18.600000000000001" x14ac:dyDescent="0.3">
      <c r="A11" s="826"/>
      <c r="B11" s="826"/>
      <c r="C11" s="541" t="s">
        <v>111</v>
      </c>
      <c r="D11" s="541" t="s">
        <v>111</v>
      </c>
      <c r="E11"/>
      <c r="F11"/>
      <c r="G11"/>
      <c r="H11"/>
      <c r="I11"/>
    </row>
    <row r="12" spans="1:9" ht="15.6" x14ac:dyDescent="0.3">
      <c r="A12" s="147">
        <v>1</v>
      </c>
      <c r="B12" s="147">
        <v>2</v>
      </c>
      <c r="C12" s="185">
        <v>3</v>
      </c>
      <c r="D12" s="185">
        <v>4</v>
      </c>
      <c r="E12"/>
      <c r="F12"/>
      <c r="G12"/>
      <c r="H12"/>
      <c r="I12"/>
    </row>
    <row r="13" spans="1:9" ht="62.4" x14ac:dyDescent="0.3">
      <c r="A13" s="541">
        <v>1</v>
      </c>
      <c r="B13" s="16" t="s">
        <v>44</v>
      </c>
      <c r="C13" s="171">
        <v>58.449322940268857</v>
      </c>
      <c r="D13" s="171">
        <v>58.449322940268843</v>
      </c>
      <c r="E13"/>
      <c r="F13"/>
      <c r="G13"/>
      <c r="H13"/>
      <c r="I13"/>
    </row>
    <row r="14" spans="1:9" ht="46.8" x14ac:dyDescent="0.3">
      <c r="A14" s="541">
        <v>2</v>
      </c>
      <c r="B14" s="16" t="s">
        <v>45</v>
      </c>
      <c r="C14" s="171">
        <v>0.25957821383606589</v>
      </c>
      <c r="D14" s="171">
        <v>0</v>
      </c>
      <c r="E14"/>
      <c r="F14"/>
      <c r="G14"/>
      <c r="H14"/>
      <c r="I14"/>
    </row>
    <row r="15" spans="1:9" ht="46.8" x14ac:dyDescent="0.3">
      <c r="A15" s="541" t="s">
        <v>46</v>
      </c>
      <c r="B15" s="16" t="s">
        <v>47</v>
      </c>
      <c r="C15" s="171">
        <v>0.20807513499880562</v>
      </c>
      <c r="D15" s="171">
        <v>0</v>
      </c>
      <c r="E15"/>
      <c r="F15"/>
      <c r="G15"/>
      <c r="H15"/>
      <c r="I15"/>
    </row>
    <row r="16" spans="1:9" ht="15.6" x14ac:dyDescent="0.3">
      <c r="A16" s="541" t="s">
        <v>48</v>
      </c>
      <c r="B16" s="16" t="s">
        <v>49</v>
      </c>
      <c r="C16" s="171">
        <v>5.1503078837260241E-2</v>
      </c>
      <c r="D16" s="171">
        <v>0</v>
      </c>
      <c r="E16"/>
      <c r="F16"/>
      <c r="G16"/>
      <c r="H16"/>
      <c r="I16"/>
    </row>
    <row r="17" spans="1:9" ht="46.8" x14ac:dyDescent="0.3">
      <c r="A17" s="541">
        <v>3</v>
      </c>
      <c r="B17" s="16" t="s">
        <v>51</v>
      </c>
      <c r="C17" s="171">
        <v>7.91</v>
      </c>
      <c r="D17" s="171">
        <v>7.91</v>
      </c>
      <c r="E17"/>
      <c r="F17"/>
      <c r="G17"/>
      <c r="H17"/>
      <c r="I17"/>
    </row>
    <row r="18" spans="1:9" ht="15.6" x14ac:dyDescent="0.3">
      <c r="A18" s="541">
        <v>4</v>
      </c>
      <c r="B18" s="16" t="s">
        <v>52</v>
      </c>
      <c r="C18" s="171">
        <v>0</v>
      </c>
      <c r="D18" s="171">
        <v>0</v>
      </c>
      <c r="E18"/>
      <c r="F18"/>
      <c r="G18"/>
      <c r="H18"/>
      <c r="I18"/>
    </row>
    <row r="19" spans="1:9" ht="31.2" x14ac:dyDescent="0.3">
      <c r="A19" s="541">
        <v>5</v>
      </c>
      <c r="B19" s="16" t="s">
        <v>53</v>
      </c>
      <c r="C19" s="171">
        <v>66.618901154104918</v>
      </c>
      <c r="D19" s="171">
        <v>66.359322940268839</v>
      </c>
      <c r="E19"/>
      <c r="F19"/>
      <c r="G19"/>
      <c r="H19"/>
      <c r="I19"/>
    </row>
    <row r="20" spans="1:9" ht="15.6" x14ac:dyDescent="0.3">
      <c r="A20" s="541">
        <v>6</v>
      </c>
      <c r="B20" s="16" t="s">
        <v>54</v>
      </c>
      <c r="C20" s="171">
        <v>0</v>
      </c>
      <c r="D20" s="171">
        <v>0</v>
      </c>
      <c r="E20"/>
      <c r="F20"/>
      <c r="G20"/>
      <c r="H20"/>
      <c r="I20"/>
    </row>
    <row r="21" spans="1:9" ht="46.8" x14ac:dyDescent="0.3">
      <c r="A21" s="541">
        <v>7</v>
      </c>
      <c r="B21" s="16" t="s">
        <v>55</v>
      </c>
      <c r="C21" s="171">
        <v>66.618901154104918</v>
      </c>
      <c r="D21" s="171">
        <v>66.359322940268839</v>
      </c>
      <c r="E21"/>
      <c r="F21"/>
      <c r="G21"/>
      <c r="H21"/>
      <c r="I21"/>
    </row>
    <row r="22" spans="1:9" ht="31.2" x14ac:dyDescent="0.3">
      <c r="A22" s="541">
        <v>8</v>
      </c>
      <c r="B22" s="16" t="s">
        <v>56</v>
      </c>
      <c r="C22" s="171">
        <v>0</v>
      </c>
      <c r="D22" s="171">
        <v>0</v>
      </c>
      <c r="E22"/>
      <c r="F22"/>
      <c r="G22"/>
      <c r="H22"/>
      <c r="I22"/>
    </row>
    <row r="23" spans="1:9" ht="15.6" x14ac:dyDescent="0.3">
      <c r="A23" s="541">
        <v>9</v>
      </c>
      <c r="B23" s="16" t="s">
        <v>57</v>
      </c>
      <c r="C23" s="17">
        <v>66.618901154104918</v>
      </c>
      <c r="D23" s="17">
        <v>66.359322940268839</v>
      </c>
      <c r="E23"/>
      <c r="F23"/>
      <c r="G23"/>
      <c r="H23"/>
      <c r="I23"/>
    </row>
    <row r="24" spans="1:9" ht="15.6" x14ac:dyDescent="0.3">
      <c r="A24" s="541">
        <v>10</v>
      </c>
      <c r="B24" s="16" t="s">
        <v>31</v>
      </c>
      <c r="C24" s="17">
        <v>13.323780230820985</v>
      </c>
      <c r="D24" s="17">
        <v>13.271864588053768</v>
      </c>
      <c r="E24"/>
      <c r="F24"/>
      <c r="G24"/>
      <c r="H24"/>
      <c r="I24"/>
    </row>
    <row r="25" spans="1:9" ht="31.2" x14ac:dyDescent="0.3">
      <c r="A25" s="541">
        <v>11</v>
      </c>
      <c r="B25" s="16" t="s">
        <v>58</v>
      </c>
      <c r="C25" s="17">
        <v>79.942681384925905</v>
      </c>
      <c r="D25" s="17">
        <v>79.631187528322613</v>
      </c>
      <c r="E25"/>
      <c r="F25"/>
      <c r="G25"/>
      <c r="H25"/>
      <c r="I25"/>
    </row>
    <row r="26" spans="1:9" ht="15.75" customHeight="1" x14ac:dyDescent="0.3">
      <c r="A26" s="841" t="s">
        <v>214</v>
      </c>
      <c r="B26" s="841"/>
      <c r="C26" s="841"/>
      <c r="D26" s="841"/>
      <c r="E26"/>
      <c r="F26"/>
      <c r="G26"/>
      <c r="H26"/>
      <c r="I26"/>
    </row>
    <row r="27" spans="1:9" ht="18" x14ac:dyDescent="0.35">
      <c r="A27" s="529"/>
      <c r="B27" s="157"/>
      <c r="C27" s="157"/>
      <c r="E27"/>
      <c r="F27"/>
      <c r="G27"/>
      <c r="H27"/>
      <c r="I27"/>
    </row>
    <row r="28" spans="1:9" ht="18" x14ac:dyDescent="0.35">
      <c r="A28" s="529"/>
      <c r="B28" s="157"/>
      <c r="C28" s="157"/>
      <c r="E28"/>
      <c r="F28"/>
      <c r="G28"/>
      <c r="H28"/>
      <c r="I28"/>
    </row>
    <row r="29" spans="1:9" ht="18" x14ac:dyDescent="0.35">
      <c r="A29" s="529"/>
      <c r="B29" s="157"/>
      <c r="C29" s="157"/>
      <c r="E29"/>
      <c r="F29"/>
      <c r="G29"/>
      <c r="H29"/>
      <c r="I29"/>
    </row>
    <row r="30" spans="1:9" ht="18" x14ac:dyDescent="0.35">
      <c r="A30" s="529"/>
      <c r="B30" s="157"/>
      <c r="C30" s="157"/>
      <c r="E30"/>
      <c r="F30"/>
      <c r="G30"/>
      <c r="H30"/>
      <c r="I30"/>
    </row>
    <row r="31" spans="1:9" ht="18" x14ac:dyDescent="0.35">
      <c r="A31" s="529"/>
      <c r="B31" s="157"/>
      <c r="C31" s="157"/>
      <c r="E31"/>
      <c r="F31"/>
      <c r="G31"/>
      <c r="H31"/>
      <c r="I31"/>
    </row>
    <row r="32" spans="1:9" ht="18" x14ac:dyDescent="0.35">
      <c r="A32" s="529"/>
      <c r="B32" s="157"/>
      <c r="C32" s="157"/>
      <c r="E32"/>
      <c r="F32"/>
      <c r="G32"/>
      <c r="H32"/>
      <c r="I32"/>
    </row>
  </sheetData>
  <mergeCells count="9">
    <mergeCell ref="A26:D26"/>
    <mergeCell ref="A3:D3"/>
    <mergeCell ref="A4:D4"/>
    <mergeCell ref="A6:A11"/>
    <mergeCell ref="B6:B11"/>
    <mergeCell ref="C10:D10"/>
    <mergeCell ref="C8:D8"/>
    <mergeCell ref="C9:D9"/>
    <mergeCell ref="C6:D6"/>
  </mergeCells>
  <conditionalFormatting sqref="D12">
    <cfRule type="cellIs" dxfId="53" priority="1" operator="equal">
      <formula>0</formula>
    </cfRule>
  </conditionalFormatting>
  <conditionalFormatting sqref="C12">
    <cfRule type="cellIs" dxfId="52" priority="2" operator="equal">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A3" sqref="A3:D3"/>
    </sheetView>
  </sheetViews>
  <sheetFormatPr defaultRowHeight="14.4" x14ac:dyDescent="0.3"/>
  <cols>
    <col min="1" max="1" width="7.44140625" customWidth="1"/>
    <col min="2" max="2" width="44.109375" customWidth="1"/>
    <col min="3" max="3" width="16.44140625" customWidth="1"/>
    <col min="4" max="4" width="16.5546875" customWidth="1"/>
  </cols>
  <sheetData>
    <row r="1" spans="1:4" ht="15.6" x14ac:dyDescent="0.3">
      <c r="A1" s="19"/>
      <c r="B1" s="3"/>
      <c r="C1" s="3" t="s">
        <v>275</v>
      </c>
    </row>
    <row r="2" spans="1:4" ht="15.6" x14ac:dyDescent="0.3">
      <c r="A2" s="1"/>
      <c r="B2" s="2"/>
      <c r="C2" s="4"/>
    </row>
    <row r="3" spans="1:4" ht="22.95" customHeight="1" x14ac:dyDescent="0.3">
      <c r="A3" s="723" t="s">
        <v>35</v>
      </c>
      <c r="B3" s="723"/>
      <c r="C3" s="828"/>
      <c r="D3" s="829"/>
    </row>
    <row r="4" spans="1:4" x14ac:dyDescent="0.3">
      <c r="A4" s="723" t="str">
        <f>[43]Дод.9!A8</f>
        <v>ТОВ "ЕСКО-ЕКСПЕРТ"</v>
      </c>
      <c r="B4" s="830"/>
      <c r="C4" s="830"/>
      <c r="D4" s="830"/>
    </row>
    <row r="5" spans="1:4" ht="15.6" x14ac:dyDescent="0.3">
      <c r="A5" s="6"/>
      <c r="B5" s="7"/>
      <c r="C5" s="9"/>
    </row>
    <row r="6" spans="1:4" ht="27.75" customHeight="1" x14ac:dyDescent="0.3">
      <c r="A6" s="725" t="s">
        <v>105</v>
      </c>
      <c r="B6" s="850" t="s">
        <v>0</v>
      </c>
      <c r="C6" s="726" t="s">
        <v>274</v>
      </c>
      <c r="D6" s="210"/>
    </row>
    <row r="7" spans="1:4" ht="3.75" customHeight="1" x14ac:dyDescent="0.3">
      <c r="A7" s="725"/>
      <c r="B7" s="850"/>
      <c r="C7" s="851"/>
      <c r="D7" s="211"/>
    </row>
    <row r="8" spans="1:4" ht="41.4" x14ac:dyDescent="0.3">
      <c r="A8" s="725"/>
      <c r="B8" s="850"/>
      <c r="C8" s="537" t="s">
        <v>273</v>
      </c>
      <c r="D8" s="211"/>
    </row>
    <row r="9" spans="1:4" ht="15.6" x14ac:dyDescent="0.3">
      <c r="A9" s="725"/>
      <c r="B9" s="850"/>
      <c r="C9" s="537" t="s">
        <v>183</v>
      </c>
      <c r="D9" s="211"/>
    </row>
    <row r="10" spans="1:4" ht="15.6" x14ac:dyDescent="0.3">
      <c r="A10" s="725"/>
      <c r="B10" s="725"/>
      <c r="C10" s="523" t="s">
        <v>1</v>
      </c>
      <c r="D10" s="211"/>
    </row>
    <row r="11" spans="1:4" ht="15.6" x14ac:dyDescent="0.3">
      <c r="A11" s="221">
        <v>1</v>
      </c>
      <c r="B11" s="212">
        <v>2</v>
      </c>
      <c r="C11" s="222">
        <v>3</v>
      </c>
      <c r="D11" s="213"/>
    </row>
    <row r="12" spans="1:4" ht="15.6" x14ac:dyDescent="0.3">
      <c r="A12" s="523">
        <v>1</v>
      </c>
      <c r="B12" s="12" t="s">
        <v>2</v>
      </c>
      <c r="C12" s="144">
        <f>C13+C20+C21+C22</f>
        <v>1259.0039473202694</v>
      </c>
      <c r="D12" s="214"/>
    </row>
    <row r="13" spans="1:4" ht="15.6" x14ac:dyDescent="0.3">
      <c r="A13" s="523" t="s">
        <v>3</v>
      </c>
      <c r="B13" s="12" t="s">
        <v>4</v>
      </c>
      <c r="C13" s="144">
        <f>C14+C15+C16+C17+C18+C19</f>
        <v>1075.9100000000001</v>
      </c>
      <c r="D13" s="214"/>
    </row>
    <row r="14" spans="1:4" ht="15.6" x14ac:dyDescent="0.3">
      <c r="A14" s="13" t="s">
        <v>5</v>
      </c>
      <c r="B14" s="12" t="s">
        <v>6</v>
      </c>
      <c r="C14" s="21">
        <v>1044.72</v>
      </c>
      <c r="D14" s="215"/>
    </row>
    <row r="15" spans="1:4" ht="15.6" x14ac:dyDescent="0.3">
      <c r="A15" s="13" t="s">
        <v>7</v>
      </c>
      <c r="B15" s="12" t="s">
        <v>8</v>
      </c>
      <c r="C15" s="21">
        <v>31.19</v>
      </c>
      <c r="D15" s="215"/>
    </row>
    <row r="16" spans="1:4" ht="15.6" x14ac:dyDescent="0.3">
      <c r="A16" s="13" t="s">
        <v>9</v>
      </c>
      <c r="B16" s="12" t="s">
        <v>10</v>
      </c>
      <c r="C16" s="21">
        <v>0</v>
      </c>
      <c r="D16" s="215"/>
    </row>
    <row r="17" spans="1:4" ht="31.2" x14ac:dyDescent="0.3">
      <c r="A17" s="13" t="s">
        <v>11</v>
      </c>
      <c r="B17" s="12" t="s">
        <v>12</v>
      </c>
      <c r="C17" s="21">
        <v>0</v>
      </c>
      <c r="D17" s="215"/>
    </row>
    <row r="18" spans="1:4" ht="31.2" x14ac:dyDescent="0.3">
      <c r="A18" s="13" t="s">
        <v>13</v>
      </c>
      <c r="B18" s="15" t="s">
        <v>14</v>
      </c>
      <c r="C18" s="21">
        <v>0</v>
      </c>
      <c r="D18" s="215"/>
    </row>
    <row r="19" spans="1:4" ht="31.2" x14ac:dyDescent="0.3">
      <c r="A19" s="13" t="s">
        <v>15</v>
      </c>
      <c r="B19" s="15" t="s">
        <v>16</v>
      </c>
      <c r="C19" s="21">
        <v>0</v>
      </c>
      <c r="D19" s="215"/>
    </row>
    <row r="20" spans="1:4" ht="31.2" x14ac:dyDescent="0.3">
      <c r="A20" s="523" t="s">
        <v>17</v>
      </c>
      <c r="B20" s="15" t="s">
        <v>18</v>
      </c>
      <c r="C20" s="144">
        <f>([43]Тариф!F19+[43]Тариф!F20)/[43]Тариф!F25*1000</f>
        <v>58.580770131633798</v>
      </c>
      <c r="D20" s="214"/>
    </row>
    <row r="21" spans="1:4" ht="15.6" x14ac:dyDescent="0.3">
      <c r="A21" s="523" t="s">
        <v>19</v>
      </c>
      <c r="B21" s="15" t="s">
        <v>20</v>
      </c>
      <c r="C21" s="144">
        <f>([43]Тариф!F17+[43]Тариф!F18)/[43]ВП!H362</f>
        <v>0</v>
      </c>
      <c r="D21" s="214"/>
    </row>
    <row r="22" spans="1:4" ht="15.6" x14ac:dyDescent="0.3">
      <c r="A22" s="523" t="s">
        <v>21</v>
      </c>
      <c r="B22" s="15" t="s">
        <v>22</v>
      </c>
      <c r="C22" s="144">
        <f>[43]Тариф!F21/[43]Тариф!F25*1000</f>
        <v>124.51317718863571</v>
      </c>
      <c r="D22" s="214"/>
    </row>
    <row r="23" spans="1:4" ht="15.6" x14ac:dyDescent="0.3">
      <c r="A23" s="523" t="s">
        <v>23</v>
      </c>
      <c r="B23" s="15" t="s">
        <v>24</v>
      </c>
      <c r="C23" s="144">
        <f>[43]Тариф!F23/[43]Тариф!F25*1000</f>
        <v>45.097439102315555</v>
      </c>
      <c r="D23" s="214"/>
    </row>
    <row r="24" spans="1:4" ht="15.6" x14ac:dyDescent="0.3">
      <c r="A24" s="523">
        <v>3</v>
      </c>
      <c r="B24" s="15" t="s">
        <v>25</v>
      </c>
      <c r="C24" s="144">
        <v>0</v>
      </c>
      <c r="D24" s="214"/>
    </row>
    <row r="25" spans="1:4" ht="15.6" x14ac:dyDescent="0.3">
      <c r="A25" s="523">
        <v>4</v>
      </c>
      <c r="B25" s="15" t="s">
        <v>26</v>
      </c>
      <c r="C25" s="144">
        <v>0</v>
      </c>
      <c r="D25" s="214"/>
    </row>
    <row r="26" spans="1:4" ht="15.6" x14ac:dyDescent="0.3">
      <c r="A26" s="523">
        <v>5</v>
      </c>
      <c r="B26" s="15" t="s">
        <v>27</v>
      </c>
      <c r="C26" s="144">
        <v>0</v>
      </c>
      <c r="D26" s="214"/>
    </row>
    <row r="27" spans="1:4" ht="15.6" x14ac:dyDescent="0.3">
      <c r="A27" s="523">
        <v>6</v>
      </c>
      <c r="B27" s="15" t="s">
        <v>28</v>
      </c>
      <c r="C27" s="144">
        <f>C23+C12</f>
        <v>1304.1013864225849</v>
      </c>
      <c r="D27" s="214"/>
    </row>
    <row r="28" spans="1:4" ht="15.6" x14ac:dyDescent="0.3">
      <c r="A28" s="523">
        <v>7</v>
      </c>
      <c r="B28" s="12" t="s">
        <v>29</v>
      </c>
      <c r="C28" s="144">
        <v>0</v>
      </c>
      <c r="D28" s="214"/>
    </row>
    <row r="29" spans="1:4" ht="15.6" x14ac:dyDescent="0.3">
      <c r="A29" s="523">
        <v>8</v>
      </c>
      <c r="B29" s="15" t="s">
        <v>30</v>
      </c>
      <c r="C29" s="144">
        <f>C27</f>
        <v>1304.1013864225849</v>
      </c>
      <c r="D29" s="214"/>
    </row>
    <row r="30" spans="1:4" ht="15.6" x14ac:dyDescent="0.3">
      <c r="A30" s="524">
        <v>9</v>
      </c>
      <c r="B30" s="216" t="s">
        <v>116</v>
      </c>
      <c r="C30" s="223">
        <f>C29/100*20</f>
        <v>260.82027728451698</v>
      </c>
      <c r="D30" s="214"/>
    </row>
    <row r="31" spans="1:4" ht="15.6" x14ac:dyDescent="0.3">
      <c r="A31" s="523">
        <v>10</v>
      </c>
      <c r="B31" s="15" t="s">
        <v>32</v>
      </c>
      <c r="C31" s="144">
        <f>C29*1.2</f>
        <v>1564.921663707102</v>
      </c>
      <c r="D31" s="214"/>
    </row>
    <row r="32" spans="1:4" ht="15.6" x14ac:dyDescent="0.3">
      <c r="A32" s="852" t="s">
        <v>276</v>
      </c>
      <c r="B32" s="853"/>
      <c r="C32" s="853"/>
    </row>
    <row r="33" spans="1:3" ht="15.6" x14ac:dyDescent="0.3">
      <c r="A33" s="539"/>
      <c r="B33" s="539"/>
      <c r="C33" s="569"/>
    </row>
    <row r="34" spans="1:3" ht="15.6" x14ac:dyDescent="0.3">
      <c r="A34" s="846"/>
      <c r="B34" s="821"/>
      <c r="C34" s="821"/>
    </row>
    <row r="35" spans="1:3" ht="15.6" x14ac:dyDescent="0.3">
      <c r="A35" s="534"/>
      <c r="B35" s="530"/>
      <c r="C35" s="530"/>
    </row>
    <row r="36" spans="1:3" ht="15.6" x14ac:dyDescent="0.3">
      <c r="A36" s="847"/>
      <c r="B36" s="847"/>
      <c r="C36" s="218"/>
    </row>
    <row r="37" spans="1:3" ht="15.6" x14ac:dyDescent="0.3">
      <c r="A37" s="570"/>
      <c r="B37" s="219"/>
      <c r="C37" s="143"/>
    </row>
    <row r="38" spans="1:3" ht="15.6" x14ac:dyDescent="0.3">
      <c r="A38" s="571"/>
      <c r="B38" s="538"/>
      <c r="C38" s="572"/>
    </row>
    <row r="39" spans="1:3" ht="15.6" x14ac:dyDescent="0.3">
      <c r="A39" s="848"/>
      <c r="B39" s="849"/>
      <c r="C39" s="178"/>
    </row>
    <row r="40" spans="1:3" ht="15.6" x14ac:dyDescent="0.3">
      <c r="A40" s="574"/>
      <c r="B40" s="143"/>
      <c r="C40" s="143"/>
    </row>
    <row r="41" spans="1:3" ht="15.6" x14ac:dyDescent="0.3">
      <c r="A41" s="574"/>
      <c r="B41" s="574"/>
      <c r="C41" s="143"/>
    </row>
  </sheetData>
  <mergeCells count="9">
    <mergeCell ref="A34:C34"/>
    <mergeCell ref="A36:B36"/>
    <mergeCell ref="A39:B39"/>
    <mergeCell ref="A3:D3"/>
    <mergeCell ref="A4:D4"/>
    <mergeCell ref="A6:A10"/>
    <mergeCell ref="B6:B10"/>
    <mergeCell ref="C6:C7"/>
    <mergeCell ref="A32:C3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workbookViewId="0">
      <selection activeCell="G15" sqref="G15"/>
    </sheetView>
  </sheetViews>
  <sheetFormatPr defaultRowHeight="14.4" x14ac:dyDescent="0.3"/>
  <cols>
    <col min="1" max="1" width="6.88671875" customWidth="1"/>
    <col min="2" max="2" width="54.33203125" customWidth="1"/>
    <col min="3" max="3" width="17.88671875" customWidth="1"/>
    <col min="4" max="4" width="16.5546875" customWidth="1"/>
  </cols>
  <sheetData>
    <row r="1" spans="1:4" ht="15.6" x14ac:dyDescent="0.3">
      <c r="A1" s="1"/>
      <c r="B1" s="2"/>
      <c r="C1" s="553" t="s">
        <v>277</v>
      </c>
    </row>
    <row r="2" spans="1:4" ht="15.6" x14ac:dyDescent="0.3">
      <c r="A2" s="1"/>
      <c r="B2" s="2"/>
      <c r="C2" s="4"/>
    </row>
    <row r="3" spans="1:4" ht="15.6" x14ac:dyDescent="0.3">
      <c r="A3" s="854" t="s">
        <v>117</v>
      </c>
      <c r="B3" s="854"/>
      <c r="C3" s="854"/>
      <c r="D3" s="854"/>
    </row>
    <row r="4" spans="1:4" ht="15.6" x14ac:dyDescent="0.3">
      <c r="A4" s="723" t="str">
        <f>[43]Дод.9!A8</f>
        <v>ТОВ "ЕСКО-ЕКСПЕРТ"</v>
      </c>
      <c r="B4" s="723"/>
      <c r="C4" s="723"/>
      <c r="D4" s="723"/>
    </row>
    <row r="5" spans="1:4" ht="15.6" x14ac:dyDescent="0.3">
      <c r="A5" s="6"/>
      <c r="B5" s="7"/>
      <c r="C5" s="9"/>
    </row>
    <row r="6" spans="1:4" ht="15.75" customHeight="1" x14ac:dyDescent="0.3">
      <c r="A6" s="725" t="s">
        <v>101</v>
      </c>
      <c r="B6" s="725" t="s">
        <v>38</v>
      </c>
      <c r="C6" s="590">
        <v>2019</v>
      </c>
      <c r="D6" s="211"/>
    </row>
    <row r="7" spans="1:4" ht="45" customHeight="1" x14ac:dyDescent="0.3">
      <c r="A7" s="725"/>
      <c r="B7" s="725"/>
      <c r="C7" s="589" t="s">
        <v>273</v>
      </c>
      <c r="D7" s="211"/>
    </row>
    <row r="8" spans="1:4" ht="16.5" customHeight="1" x14ac:dyDescent="0.3">
      <c r="A8" s="725"/>
      <c r="B8" s="725"/>
      <c r="C8" s="554" t="s">
        <v>183</v>
      </c>
      <c r="D8" s="211"/>
    </row>
    <row r="9" spans="1:4" ht="15.6" x14ac:dyDescent="0.3">
      <c r="A9" s="725"/>
      <c r="B9" s="725"/>
      <c r="C9" s="547" t="s">
        <v>1</v>
      </c>
      <c r="D9" s="211"/>
    </row>
    <row r="10" spans="1:4" ht="15.6" x14ac:dyDescent="0.3">
      <c r="A10" s="221">
        <v>1</v>
      </c>
      <c r="B10" s="212">
        <v>2</v>
      </c>
      <c r="C10" s="222">
        <v>3</v>
      </c>
      <c r="D10" s="213"/>
    </row>
    <row r="11" spans="1:4" ht="18.75" customHeight="1" x14ac:dyDescent="0.3">
      <c r="A11" s="547">
        <v>1</v>
      </c>
      <c r="B11" s="12" t="s">
        <v>2</v>
      </c>
      <c r="C11" s="144">
        <f>C12+C19+C20+C21</f>
        <v>2027.9026082061009</v>
      </c>
      <c r="D11" s="214"/>
    </row>
    <row r="12" spans="1:4" ht="19.5" customHeight="1" x14ac:dyDescent="0.3">
      <c r="A12" s="547" t="s">
        <v>3</v>
      </c>
      <c r="B12" s="12" t="s">
        <v>4</v>
      </c>
      <c r="C12" s="144">
        <f>C13+C14+C15+C16+C17+C18</f>
        <v>1718.5700000000002</v>
      </c>
      <c r="D12" s="214"/>
    </row>
    <row r="13" spans="1:4" ht="18" customHeight="1" x14ac:dyDescent="0.3">
      <c r="A13" s="13" t="s">
        <v>5</v>
      </c>
      <c r="B13" s="12" t="s">
        <v>6</v>
      </c>
      <c r="C13" s="21">
        <v>1687.38</v>
      </c>
      <c r="D13" s="215"/>
    </row>
    <row r="14" spans="1:4" ht="17.25" customHeight="1" x14ac:dyDescent="0.3">
      <c r="A14" s="13" t="s">
        <v>7</v>
      </c>
      <c r="B14" s="12" t="s">
        <v>8</v>
      </c>
      <c r="C14" s="21">
        <v>31.19</v>
      </c>
      <c r="D14" s="215"/>
    </row>
    <row r="15" spans="1:4" ht="18.75" customHeight="1" x14ac:dyDescent="0.3">
      <c r="A15" s="13" t="s">
        <v>9</v>
      </c>
      <c r="B15" s="12" t="s">
        <v>10</v>
      </c>
      <c r="C15" s="21">
        <v>0</v>
      </c>
      <c r="D15" s="215"/>
    </row>
    <row r="16" spans="1:4" ht="33" customHeight="1" x14ac:dyDescent="0.3">
      <c r="A16" s="13" t="s">
        <v>11</v>
      </c>
      <c r="B16" s="12" t="s">
        <v>12</v>
      </c>
      <c r="C16" s="21">
        <v>0</v>
      </c>
      <c r="D16" s="215"/>
    </row>
    <row r="17" spans="1:4" ht="28.5" customHeight="1" x14ac:dyDescent="0.3">
      <c r="A17" s="13" t="s">
        <v>13</v>
      </c>
      <c r="B17" s="15" t="s">
        <v>14</v>
      </c>
      <c r="C17" s="21">
        <v>0</v>
      </c>
      <c r="D17" s="215"/>
    </row>
    <row r="18" spans="1:4" ht="27.75" customHeight="1" x14ac:dyDescent="0.3">
      <c r="A18" s="13" t="s">
        <v>15</v>
      </c>
      <c r="B18" s="15" t="s">
        <v>16</v>
      </c>
      <c r="C18" s="21">
        <v>0</v>
      </c>
      <c r="D18" s="215"/>
    </row>
    <row r="19" spans="1:4" ht="30" customHeight="1" x14ac:dyDescent="0.3">
      <c r="A19" s="547" t="s">
        <v>17</v>
      </c>
      <c r="B19" s="15" t="s">
        <v>18</v>
      </c>
      <c r="C19" s="144">
        <f>([43]Тариф!I19+[43]Тариф!I20)/[43]Тариф!I25*1000</f>
        <v>58.580770131633805</v>
      </c>
      <c r="D19" s="214"/>
    </row>
    <row r="20" spans="1:4" ht="17.25" customHeight="1" x14ac:dyDescent="0.3">
      <c r="A20" s="547" t="s">
        <v>19</v>
      </c>
      <c r="B20" s="15" t="s">
        <v>20</v>
      </c>
      <c r="C20" s="144">
        <f>[43]Тариф!I17/[43]Тариф!I25*1000</f>
        <v>126.23866088583146</v>
      </c>
      <c r="D20" s="214"/>
    </row>
    <row r="21" spans="1:4" ht="17.25" customHeight="1" x14ac:dyDescent="0.3">
      <c r="A21" s="547" t="s">
        <v>21</v>
      </c>
      <c r="B21" s="15" t="s">
        <v>22</v>
      </c>
      <c r="C21" s="144">
        <f>[43]Тариф!I21/[43]Тариф!I25*1000</f>
        <v>124.51317718863572</v>
      </c>
      <c r="D21" s="214"/>
    </row>
    <row r="22" spans="1:4" ht="16.5" customHeight="1" x14ac:dyDescent="0.3">
      <c r="A22" s="547" t="s">
        <v>23</v>
      </c>
      <c r="B22" s="15" t="s">
        <v>24</v>
      </c>
      <c r="C22" s="144">
        <f>[43]Тариф!I23/[43]Тариф!I25*1000</f>
        <v>45.097439102315555</v>
      </c>
      <c r="D22" s="214"/>
    </row>
    <row r="23" spans="1:4" ht="16.5" customHeight="1" x14ac:dyDescent="0.3">
      <c r="A23" s="547">
        <v>3</v>
      </c>
      <c r="B23" s="15" t="s">
        <v>25</v>
      </c>
      <c r="C23" s="144">
        <v>0</v>
      </c>
      <c r="D23" s="214"/>
    </row>
    <row r="24" spans="1:4" ht="18" customHeight="1" x14ac:dyDescent="0.3">
      <c r="A24" s="547">
        <v>4</v>
      </c>
      <c r="B24" s="15" t="s">
        <v>26</v>
      </c>
      <c r="C24" s="144">
        <v>0</v>
      </c>
      <c r="D24" s="214"/>
    </row>
    <row r="25" spans="1:4" ht="18.75" customHeight="1" x14ac:dyDescent="0.3">
      <c r="A25" s="547">
        <v>5</v>
      </c>
      <c r="B25" s="15" t="s">
        <v>27</v>
      </c>
      <c r="C25" s="144">
        <v>0</v>
      </c>
      <c r="D25" s="214"/>
    </row>
    <row r="26" spans="1:4" ht="15.75" customHeight="1" x14ac:dyDescent="0.3">
      <c r="A26" s="547">
        <v>6</v>
      </c>
      <c r="B26" s="15" t="s">
        <v>28</v>
      </c>
      <c r="C26" s="144">
        <f>C22+C11</f>
        <v>2073.0000473084165</v>
      </c>
      <c r="D26" s="214"/>
    </row>
    <row r="27" spans="1:4" ht="18" customHeight="1" x14ac:dyDescent="0.3">
      <c r="A27" s="547">
        <v>7</v>
      </c>
      <c r="B27" s="12" t="s">
        <v>29</v>
      </c>
      <c r="C27" s="144">
        <v>0</v>
      </c>
      <c r="D27" s="214"/>
    </row>
    <row r="28" spans="1:4" ht="18.75" customHeight="1" x14ac:dyDescent="0.3">
      <c r="A28" s="547">
        <v>8</v>
      </c>
      <c r="B28" s="15" t="s">
        <v>30</v>
      </c>
      <c r="C28" s="144">
        <f>C26</f>
        <v>2073.0000473084165</v>
      </c>
      <c r="D28" s="214"/>
    </row>
    <row r="29" spans="1:4" ht="15.6" x14ac:dyDescent="0.3">
      <c r="A29" s="548">
        <v>9</v>
      </c>
      <c r="B29" s="216" t="s">
        <v>116</v>
      </c>
      <c r="C29" s="223">
        <f>C28/100*20</f>
        <v>414.60000946168327</v>
      </c>
      <c r="D29" s="214"/>
    </row>
    <row r="30" spans="1:4" ht="25.5" customHeight="1" x14ac:dyDescent="0.3">
      <c r="A30" s="547">
        <v>10</v>
      </c>
      <c r="B30" s="15" t="s">
        <v>32</v>
      </c>
      <c r="C30" s="144">
        <f>C28*1.2</f>
        <v>2487.6000567700999</v>
      </c>
      <c r="D30" s="214"/>
    </row>
    <row r="31" spans="1:4" ht="15.6" x14ac:dyDescent="0.3">
      <c r="A31" s="852" t="s">
        <v>276</v>
      </c>
      <c r="B31" s="852"/>
      <c r="C31" s="852"/>
    </row>
    <row r="32" spans="1:4" ht="15.6" x14ac:dyDescent="0.3">
      <c r="A32" s="552"/>
      <c r="B32" s="552"/>
      <c r="C32" s="586"/>
    </row>
    <row r="33" spans="1:3" ht="15.6" x14ac:dyDescent="0.3">
      <c r="A33" s="846"/>
      <c r="B33" s="846"/>
      <c r="C33" s="846"/>
    </row>
    <row r="34" spans="1:3" ht="15.6" x14ac:dyDescent="0.3">
      <c r="A34" s="550"/>
      <c r="B34" s="549"/>
      <c r="C34" s="549"/>
    </row>
    <row r="35" spans="1:3" ht="15.6" x14ac:dyDescent="0.3">
      <c r="A35" s="847"/>
      <c r="B35" s="847"/>
      <c r="C35" s="218"/>
    </row>
    <row r="36" spans="1:3" ht="15.6" x14ac:dyDescent="0.3">
      <c r="A36" s="570"/>
      <c r="B36" s="219"/>
      <c r="C36" s="143"/>
    </row>
    <row r="37" spans="1:3" ht="15.6" x14ac:dyDescent="0.3">
      <c r="A37" s="573"/>
      <c r="B37" s="551"/>
      <c r="C37" s="587"/>
    </row>
    <row r="38" spans="1:3" ht="15.6" x14ac:dyDescent="0.3">
      <c r="A38" s="848"/>
      <c r="B38" s="848"/>
      <c r="C38" s="178"/>
    </row>
    <row r="39" spans="1:3" ht="15.6" x14ac:dyDescent="0.3">
      <c r="A39" s="588"/>
      <c r="B39" s="143"/>
      <c r="C39" s="143"/>
    </row>
    <row r="40" spans="1:3" ht="15.6" x14ac:dyDescent="0.3">
      <c r="A40" s="588"/>
      <c r="B40" s="588"/>
      <c r="C40" s="143"/>
    </row>
  </sheetData>
  <mergeCells count="8">
    <mergeCell ref="A33:C33"/>
    <mergeCell ref="A35:B35"/>
    <mergeCell ref="A38:B38"/>
    <mergeCell ref="A3:D3"/>
    <mergeCell ref="A4:D4"/>
    <mergeCell ref="A6:A9"/>
    <mergeCell ref="B6:B9"/>
    <mergeCell ref="A31:C31"/>
  </mergeCells>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topLeftCell="A10" workbookViewId="0">
      <selection activeCell="A25" sqref="A25"/>
    </sheetView>
  </sheetViews>
  <sheetFormatPr defaultRowHeight="15.6" x14ac:dyDescent="0.3"/>
  <cols>
    <col min="1" max="1" width="9.109375" style="173" customWidth="1"/>
    <col min="2" max="2" width="39.88671875" style="173" customWidth="1"/>
    <col min="3" max="3" width="28.109375" style="173" customWidth="1"/>
    <col min="4" max="4" width="26.5546875" style="173" customWidth="1"/>
  </cols>
  <sheetData>
    <row r="1" spans="1:4" ht="30" customHeight="1" x14ac:dyDescent="0.3">
      <c r="A1" s="584"/>
      <c r="B1" s="170"/>
      <c r="C1" s="585"/>
      <c r="D1" s="583" t="s">
        <v>279</v>
      </c>
    </row>
    <row r="2" spans="1:4" ht="12" customHeight="1" x14ac:dyDescent="0.3">
      <c r="A2" s="584"/>
      <c r="B2" s="170"/>
      <c r="C2" s="585"/>
      <c r="D2" s="583"/>
    </row>
    <row r="3" spans="1:4" x14ac:dyDescent="0.3">
      <c r="A3" s="835" t="s">
        <v>108</v>
      </c>
      <c r="B3" s="835"/>
      <c r="C3" s="835"/>
      <c r="D3" s="835"/>
    </row>
    <row r="4" spans="1:4" x14ac:dyDescent="0.3">
      <c r="A4" s="835" t="str">
        <f>[43]Дод.10!A8</f>
        <v>ТОВ "ЕСКО-ЕКСПЕРТ"</v>
      </c>
      <c r="B4" s="835"/>
      <c r="C4" s="835"/>
      <c r="D4" s="835"/>
    </row>
    <row r="5" spans="1:4" x14ac:dyDescent="0.3">
      <c r="A5" s="576"/>
      <c r="B5" s="836"/>
      <c r="C5" s="836"/>
      <c r="D5" s="836"/>
    </row>
    <row r="6" spans="1:4" ht="14.4" x14ac:dyDescent="0.3">
      <c r="A6" s="838" t="s">
        <v>101</v>
      </c>
      <c r="B6" s="838" t="s">
        <v>38</v>
      </c>
      <c r="C6" s="843">
        <v>2019</v>
      </c>
      <c r="D6" s="796"/>
    </row>
    <row r="7" spans="1:4" ht="32.25" customHeight="1" x14ac:dyDescent="0.3">
      <c r="A7" s="839"/>
      <c r="B7" s="839"/>
      <c r="C7" s="857" t="s">
        <v>280</v>
      </c>
      <c r="D7" s="796"/>
    </row>
    <row r="8" spans="1:4" ht="68.25" customHeight="1" x14ac:dyDescent="0.3">
      <c r="A8" s="839"/>
      <c r="B8" s="839"/>
      <c r="C8" s="577" t="s">
        <v>40</v>
      </c>
      <c r="D8" s="581" t="s">
        <v>41</v>
      </c>
    </row>
    <row r="9" spans="1:4" ht="14.4" x14ac:dyDescent="0.3">
      <c r="A9" s="839"/>
      <c r="B9" s="839"/>
      <c r="C9" s="857" t="s">
        <v>183</v>
      </c>
      <c r="D9" s="796"/>
    </row>
    <row r="10" spans="1:4" ht="18.600000000000001" x14ac:dyDescent="0.3">
      <c r="A10" s="840"/>
      <c r="B10" s="840"/>
      <c r="C10" s="184" t="s">
        <v>1</v>
      </c>
      <c r="D10" s="579" t="s">
        <v>83</v>
      </c>
    </row>
    <row r="11" spans="1:4" x14ac:dyDescent="0.3">
      <c r="A11" s="147">
        <v>1</v>
      </c>
      <c r="B11" s="147">
        <v>2</v>
      </c>
      <c r="C11" s="185">
        <v>3</v>
      </c>
      <c r="D11" s="185">
        <v>4</v>
      </c>
    </row>
    <row r="12" spans="1:4" ht="46.8" x14ac:dyDescent="0.3">
      <c r="A12" s="580">
        <v>1</v>
      </c>
      <c r="B12" s="16" t="s">
        <v>44</v>
      </c>
      <c r="C12" s="171">
        <f>'[43]Структура ТЕ нас'!C27</f>
        <v>1304.1017787687629</v>
      </c>
      <c r="D12" s="148">
        <f>'[43]Дод. 14 населення '!G12</f>
        <v>22.219556881189007</v>
      </c>
    </row>
    <row r="13" spans="1:4" ht="31.2" x14ac:dyDescent="0.3">
      <c r="A13" s="580">
        <v>2</v>
      </c>
      <c r="B13" s="16" t="s">
        <v>62</v>
      </c>
      <c r="C13" s="171">
        <f>'[43]Дод. 14 населення '!H13</f>
        <v>3.7755689669578767</v>
      </c>
      <c r="D13" s="148">
        <f>'[43]Дод. 14 населення '!G13</f>
        <v>6.4328927991630147E-2</v>
      </c>
    </row>
    <row r="14" spans="1:4" ht="31.2" x14ac:dyDescent="0.3">
      <c r="A14" s="580" t="s">
        <v>46</v>
      </c>
      <c r="B14" s="16" t="s">
        <v>47</v>
      </c>
      <c r="C14" s="171">
        <f>'[43]Дод. 14 населення '!H14+'[43]Дод. 14 населення '!H15</f>
        <v>3.7755689669578771</v>
      </c>
      <c r="D14" s="148">
        <f>'[43]Дод. 14 населення '!G14+'[43]Дод. 14 населення '!G15</f>
        <v>6.4328927991630161E-2</v>
      </c>
    </row>
    <row r="15" spans="1:4" x14ac:dyDescent="0.3">
      <c r="A15" s="580" t="s">
        <v>48</v>
      </c>
      <c r="B15" s="16" t="s">
        <v>49</v>
      </c>
      <c r="C15" s="171">
        <f>'[43]Дод. 14 населення '!H16</f>
        <v>0</v>
      </c>
      <c r="D15" s="171">
        <v>0</v>
      </c>
    </row>
    <row r="16" spans="1:4" x14ac:dyDescent="0.3">
      <c r="A16" s="580">
        <v>3</v>
      </c>
      <c r="B16" s="16" t="s">
        <v>52</v>
      </c>
      <c r="C16" s="171">
        <v>0</v>
      </c>
      <c r="D16" s="148">
        <v>0</v>
      </c>
    </row>
    <row r="17" spans="1:4" ht="31.2" x14ac:dyDescent="0.3">
      <c r="A17" s="580">
        <v>4</v>
      </c>
      <c r="B17" s="16" t="s">
        <v>53</v>
      </c>
      <c r="C17" s="171">
        <f>C12+C13</f>
        <v>1307.8773477357208</v>
      </c>
      <c r="D17" s="171">
        <f>D12+D13</f>
        <v>22.283885809180639</v>
      </c>
    </row>
    <row r="18" spans="1:4" x14ac:dyDescent="0.3">
      <c r="A18" s="580">
        <v>5</v>
      </c>
      <c r="B18" s="16" t="s">
        <v>54</v>
      </c>
      <c r="C18" s="171">
        <v>0</v>
      </c>
      <c r="D18" s="148">
        <v>0</v>
      </c>
    </row>
    <row r="19" spans="1:4" ht="31.2" x14ac:dyDescent="0.3">
      <c r="A19" s="580">
        <v>6</v>
      </c>
      <c r="B19" s="16" t="s">
        <v>55</v>
      </c>
      <c r="C19" s="171">
        <f>C17</f>
        <v>1307.8773477357208</v>
      </c>
      <c r="D19" s="171">
        <f>D17</f>
        <v>22.283885809180639</v>
      </c>
    </row>
    <row r="20" spans="1:4" ht="31.2" x14ac:dyDescent="0.3">
      <c r="A20" s="580">
        <v>7</v>
      </c>
      <c r="B20" s="16" t="s">
        <v>56</v>
      </c>
      <c r="C20" s="171">
        <v>0</v>
      </c>
      <c r="D20" s="171">
        <v>0</v>
      </c>
    </row>
    <row r="21" spans="1:4" x14ac:dyDescent="0.3">
      <c r="A21" s="580">
        <v>8</v>
      </c>
      <c r="B21" s="16" t="s">
        <v>57</v>
      </c>
      <c r="C21" s="17">
        <f>C19</f>
        <v>1307.8773477357208</v>
      </c>
      <c r="D21" s="17">
        <f>D19</f>
        <v>22.283885809180639</v>
      </c>
    </row>
    <row r="22" spans="1:4" x14ac:dyDescent="0.3">
      <c r="A22" s="580">
        <v>9</v>
      </c>
      <c r="B22" s="16" t="s">
        <v>31</v>
      </c>
      <c r="C22" s="17">
        <f>C21*20%</f>
        <v>261.57546954714417</v>
      </c>
      <c r="D22" s="17">
        <f>D21*20%</f>
        <v>4.4567771618361283</v>
      </c>
    </row>
    <row r="23" spans="1:4" x14ac:dyDescent="0.3">
      <c r="A23" s="580">
        <v>10</v>
      </c>
      <c r="B23" s="16" t="s">
        <v>58</v>
      </c>
      <c r="C23" s="17">
        <f>C21+C22</f>
        <v>1569.452817282865</v>
      </c>
      <c r="D23" s="17">
        <f>D21+D22</f>
        <v>26.740662971016768</v>
      </c>
    </row>
    <row r="24" spans="1:4" ht="64.2" x14ac:dyDescent="0.3">
      <c r="A24" s="580">
        <v>11</v>
      </c>
      <c r="B24" s="16" t="s">
        <v>109</v>
      </c>
      <c r="C24" s="17">
        <f>[43]Тариф!F68</f>
        <v>26.740662971016761</v>
      </c>
      <c r="D24" s="17">
        <f>D23</f>
        <v>26.740662971016768</v>
      </c>
    </row>
    <row r="25" spans="1:4" ht="31.2" x14ac:dyDescent="0.3">
      <c r="A25" s="580">
        <v>12</v>
      </c>
      <c r="B25" s="176" t="s">
        <v>63</v>
      </c>
      <c r="C25" s="177">
        <v>176</v>
      </c>
      <c r="D25" s="149">
        <f>C25</f>
        <v>176</v>
      </c>
    </row>
    <row r="26" spans="1:4" x14ac:dyDescent="0.3">
      <c r="A26" s="852" t="s">
        <v>278</v>
      </c>
      <c r="B26" s="855"/>
      <c r="C26" s="855"/>
      <c r="D26"/>
    </row>
    <row r="27" spans="1:4" x14ac:dyDescent="0.3">
      <c r="A27" s="584" t="s">
        <v>80</v>
      </c>
      <c r="B27" s="582"/>
      <c r="C27" s="576"/>
      <c r="D27" s="172"/>
    </row>
    <row r="28" spans="1:4" x14ac:dyDescent="0.3">
      <c r="A28" s="856"/>
      <c r="B28" s="856"/>
      <c r="C28" s="856"/>
      <c r="D28" s="172"/>
    </row>
    <row r="29" spans="1:4" x14ac:dyDescent="0.3">
      <c r="A29" s="578"/>
      <c r="B29" s="575"/>
      <c r="C29" s="575"/>
      <c r="D29" s="172"/>
    </row>
    <row r="30" spans="1:4" x14ac:dyDescent="0.3">
      <c r="A30" s="832"/>
      <c r="B30" s="832"/>
      <c r="C30" s="172"/>
      <c r="D30" s="170"/>
    </row>
    <row r="31" spans="1:4" x14ac:dyDescent="0.3">
      <c r="A31" s="584"/>
      <c r="C31" s="582"/>
      <c r="D31" s="585"/>
    </row>
    <row r="32" spans="1:4" x14ac:dyDescent="0.3">
      <c r="A32" s="584"/>
      <c r="B32" s="582"/>
      <c r="D32" s="585"/>
    </row>
    <row r="33" spans="1:4" x14ac:dyDescent="0.3">
      <c r="A33" s="832"/>
      <c r="B33" s="832"/>
      <c r="C33" s="585"/>
      <c r="D33" s="170"/>
    </row>
    <row r="34" spans="1:4" x14ac:dyDescent="0.3">
      <c r="A34" s="584"/>
      <c r="B34" s="170"/>
      <c r="C34" s="585"/>
      <c r="D34" s="224"/>
    </row>
    <row r="35" spans="1:4" x14ac:dyDescent="0.3">
      <c r="A35" s="584"/>
      <c r="B35" s="170"/>
      <c r="C35" s="585"/>
      <c r="D35" s="224"/>
    </row>
    <row r="36" spans="1:4" x14ac:dyDescent="0.3">
      <c r="A36" s="584"/>
      <c r="B36" s="170"/>
      <c r="C36" s="585"/>
      <c r="D36" s="170"/>
    </row>
  </sheetData>
  <mergeCells count="12">
    <mergeCell ref="A26:C26"/>
    <mergeCell ref="A28:C28"/>
    <mergeCell ref="A30:B30"/>
    <mergeCell ref="A33:B33"/>
    <mergeCell ref="A3:D3"/>
    <mergeCell ref="A4:D4"/>
    <mergeCell ref="B5:D5"/>
    <mergeCell ref="A6:A10"/>
    <mergeCell ref="B6:B10"/>
    <mergeCell ref="C6:D6"/>
    <mergeCell ref="C9:D9"/>
    <mergeCell ref="C7:D7"/>
  </mergeCells>
  <pageMargins left="0.7" right="0.7" top="0.75" bottom="0.75" header="0.3" footer="0.3"/>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workbookViewId="0">
      <selection activeCell="I12" sqref="I12"/>
    </sheetView>
  </sheetViews>
  <sheetFormatPr defaultRowHeight="14.4" x14ac:dyDescent="0.3"/>
  <cols>
    <col min="2" max="2" width="46.5546875" customWidth="1"/>
    <col min="3" max="3" width="33.109375" customWidth="1"/>
    <col min="4" max="4" width="16.5546875" customWidth="1"/>
  </cols>
  <sheetData>
    <row r="1" spans="1:3" ht="15.6" x14ac:dyDescent="0.3">
      <c r="A1" s="598"/>
      <c r="B1" s="170"/>
      <c r="C1" s="597" t="s">
        <v>281</v>
      </c>
    </row>
    <row r="2" spans="1:3" ht="15.6" x14ac:dyDescent="0.3">
      <c r="A2" s="598"/>
      <c r="B2" s="170"/>
      <c r="C2" s="596"/>
    </row>
    <row r="3" spans="1:3" ht="35.25" customHeight="1" x14ac:dyDescent="0.3">
      <c r="A3" s="835" t="s">
        <v>118</v>
      </c>
      <c r="B3" s="835"/>
      <c r="C3" s="860"/>
    </row>
    <row r="4" spans="1:3" ht="15.6" x14ac:dyDescent="0.3">
      <c r="A4" s="842" t="str">
        <f>[43]Дод.9!A8</f>
        <v>ТОВ "ЕСКО-ЕКСПЕРТ"</v>
      </c>
      <c r="B4" s="861"/>
      <c r="C4" s="861"/>
    </row>
    <row r="5" spans="1:3" ht="15.6" x14ac:dyDescent="0.3">
      <c r="A5" s="592"/>
      <c r="B5" s="592"/>
      <c r="C5" s="592"/>
    </row>
    <row r="6" spans="1:3" ht="17.25" customHeight="1" x14ac:dyDescent="0.3">
      <c r="A6" s="838" t="s">
        <v>101</v>
      </c>
      <c r="B6" s="864" t="s">
        <v>38</v>
      </c>
      <c r="C6" s="595">
        <v>2019</v>
      </c>
    </row>
    <row r="7" spans="1:3" ht="29.25" customHeight="1" x14ac:dyDescent="0.3">
      <c r="A7" s="862"/>
      <c r="B7" s="865"/>
      <c r="C7" s="595" t="s">
        <v>283</v>
      </c>
    </row>
    <row r="8" spans="1:3" ht="31.2" x14ac:dyDescent="0.3">
      <c r="A8" s="862"/>
      <c r="B8" s="865"/>
      <c r="C8" s="184" t="s">
        <v>82</v>
      </c>
    </row>
    <row r="9" spans="1:3" ht="15.6" x14ac:dyDescent="0.3">
      <c r="A9" s="862"/>
      <c r="B9" s="865"/>
      <c r="C9" s="184" t="s">
        <v>183</v>
      </c>
    </row>
    <row r="10" spans="1:3" ht="18.600000000000001" x14ac:dyDescent="0.3">
      <c r="A10" s="863"/>
      <c r="B10" s="866"/>
      <c r="C10" s="593" t="s">
        <v>111</v>
      </c>
    </row>
    <row r="11" spans="1:3" ht="15.6" x14ac:dyDescent="0.3">
      <c r="A11" s="174">
        <v>1</v>
      </c>
      <c r="B11" s="174">
        <v>2</v>
      </c>
      <c r="C11" s="175">
        <v>3</v>
      </c>
    </row>
    <row r="12" spans="1:3" ht="46.8" x14ac:dyDescent="0.3">
      <c r="A12" s="594">
        <v>1</v>
      </c>
      <c r="B12" s="16" t="s">
        <v>44</v>
      </c>
      <c r="C12" s="171">
        <f>'[43]Дод. 14 населення '!L12</f>
        <v>58.721840095416297</v>
      </c>
    </row>
    <row r="13" spans="1:3" ht="31.2" x14ac:dyDescent="0.3">
      <c r="A13" s="594">
        <v>2</v>
      </c>
      <c r="B13" s="16" t="s">
        <v>62</v>
      </c>
      <c r="C13" s="171">
        <f>'[43]Дод. 14 населення '!L13</f>
        <v>0.17000847691216039</v>
      </c>
    </row>
    <row r="14" spans="1:3" ht="31.2" x14ac:dyDescent="0.3">
      <c r="A14" s="594" t="s">
        <v>46</v>
      </c>
      <c r="B14" s="16" t="s">
        <v>47</v>
      </c>
      <c r="C14" s="171">
        <f>'[43]Дод. 14 населення '!L14+'[43]Дод. 14 населення '!L15</f>
        <v>0.17000847691216039</v>
      </c>
    </row>
    <row r="15" spans="1:3" ht="15.6" x14ac:dyDescent="0.3">
      <c r="A15" s="594" t="s">
        <v>48</v>
      </c>
      <c r="B15" s="16" t="s">
        <v>49</v>
      </c>
      <c r="C15" s="171">
        <f>'[43]Дод. 14 населення '!L16</f>
        <v>0</v>
      </c>
    </row>
    <row r="16" spans="1:3" ht="31.2" x14ac:dyDescent="0.3">
      <c r="A16" s="594">
        <v>3</v>
      </c>
      <c r="B16" s="16" t="s">
        <v>51</v>
      </c>
      <c r="C16" s="171">
        <f>'[43]Дод. 14 населення '!L18</f>
        <v>7.91</v>
      </c>
    </row>
    <row r="17" spans="1:4" ht="15.6" x14ac:dyDescent="0.3">
      <c r="A17" s="594">
        <v>4</v>
      </c>
      <c r="B17" s="16" t="s">
        <v>52</v>
      </c>
      <c r="C17" s="171">
        <v>0</v>
      </c>
    </row>
    <row r="18" spans="1:4" ht="31.2" x14ac:dyDescent="0.3">
      <c r="A18" s="594">
        <v>5</v>
      </c>
      <c r="B18" s="16" t="s">
        <v>53</v>
      </c>
      <c r="C18" s="171">
        <f>C16+C13+C12</f>
        <v>66.801848572328453</v>
      </c>
    </row>
    <row r="19" spans="1:4" ht="15.6" x14ac:dyDescent="0.3">
      <c r="A19" s="594">
        <v>6</v>
      </c>
      <c r="B19" s="16" t="s">
        <v>54</v>
      </c>
      <c r="C19" s="171">
        <v>0</v>
      </c>
    </row>
    <row r="20" spans="1:4" ht="31.2" x14ac:dyDescent="0.3">
      <c r="A20" s="594">
        <v>7</v>
      </c>
      <c r="B20" s="16" t="s">
        <v>55</v>
      </c>
      <c r="C20" s="171">
        <f>C18</f>
        <v>66.801848572328453</v>
      </c>
    </row>
    <row r="21" spans="1:4" ht="27.75" customHeight="1" x14ac:dyDescent="0.3">
      <c r="A21" s="594">
        <v>8</v>
      </c>
      <c r="B21" s="16" t="s">
        <v>56</v>
      </c>
      <c r="C21" s="171">
        <v>0</v>
      </c>
    </row>
    <row r="22" spans="1:4" ht="15.6" x14ac:dyDescent="0.3">
      <c r="A22" s="594">
        <v>9</v>
      </c>
      <c r="B22" s="16" t="s">
        <v>57</v>
      </c>
      <c r="C22" s="17">
        <f>C20</f>
        <v>66.801848572328453</v>
      </c>
    </row>
    <row r="23" spans="1:4" ht="15.6" x14ac:dyDescent="0.3">
      <c r="A23" s="594">
        <v>10</v>
      </c>
      <c r="B23" s="16" t="s">
        <v>31</v>
      </c>
      <c r="C23" s="17">
        <f>C22*20%</f>
        <v>13.360369714465691</v>
      </c>
    </row>
    <row r="24" spans="1:4" ht="15.6" x14ac:dyDescent="0.3">
      <c r="A24" s="594">
        <v>11</v>
      </c>
      <c r="B24" s="16" t="s">
        <v>58</v>
      </c>
      <c r="C24" s="17">
        <f>C22+C23</f>
        <v>80.162218286794143</v>
      </c>
    </row>
    <row r="25" spans="1:4" s="158" customFormat="1" ht="17.399999999999999" x14ac:dyDescent="0.3">
      <c r="A25" s="852" t="s">
        <v>282</v>
      </c>
      <c r="B25" s="867"/>
      <c r="C25" s="867"/>
    </row>
    <row r="26" spans="1:4" ht="18" x14ac:dyDescent="0.35">
      <c r="A26" s="858"/>
      <c r="B26" s="859"/>
      <c r="C26" s="859"/>
    </row>
    <row r="27" spans="1:4" ht="18" x14ac:dyDescent="0.35">
      <c r="A27" s="591"/>
      <c r="B27" s="225"/>
      <c r="C27" s="225"/>
    </row>
    <row r="28" spans="1:4" s="158" customFormat="1" ht="15.6" customHeight="1" x14ac:dyDescent="0.35">
      <c r="A28" s="858"/>
      <c r="B28" s="858"/>
      <c r="C28" s="225"/>
      <c r="D28" s="157"/>
    </row>
    <row r="29" spans="1:4" s="158" customFormat="1" ht="18" x14ac:dyDescent="0.35">
      <c r="A29" s="591"/>
      <c r="C29" s="226"/>
      <c r="D29" s="227"/>
    </row>
    <row r="30" spans="1:4" s="158" customFormat="1" ht="18" x14ac:dyDescent="0.35">
      <c r="A30" s="591"/>
      <c r="B30" s="226"/>
      <c r="D30" s="227"/>
    </row>
    <row r="31" spans="1:4" ht="18" x14ac:dyDescent="0.35">
      <c r="A31" s="858"/>
      <c r="B31" s="859"/>
      <c r="C31" s="157"/>
    </row>
    <row r="32" spans="1:4" ht="18" x14ac:dyDescent="0.35">
      <c r="A32" s="591"/>
      <c r="B32" s="157"/>
      <c r="C32" s="157"/>
    </row>
    <row r="33" spans="1:3" ht="18" x14ac:dyDescent="0.35">
      <c r="A33" s="591"/>
      <c r="B33" s="157"/>
      <c r="C33" s="157"/>
    </row>
    <row r="34" spans="1:3" x14ac:dyDescent="0.3">
      <c r="A34" s="52"/>
      <c r="B34" s="159"/>
      <c r="C34" s="159"/>
    </row>
    <row r="35" spans="1:3" x14ac:dyDescent="0.3">
      <c r="A35" s="52"/>
      <c r="B35" s="159"/>
      <c r="C35" s="159"/>
    </row>
    <row r="36" spans="1:3" x14ac:dyDescent="0.3">
      <c r="A36" s="52"/>
      <c r="B36" s="159"/>
      <c r="C36" s="159"/>
    </row>
    <row r="37" spans="1:3" x14ac:dyDescent="0.3">
      <c r="A37" s="52"/>
      <c r="B37" s="159"/>
      <c r="C37" s="159"/>
    </row>
    <row r="38" spans="1:3" x14ac:dyDescent="0.3">
      <c r="A38" s="52"/>
      <c r="B38" s="159"/>
      <c r="C38" s="159"/>
    </row>
    <row r="39" spans="1:3" x14ac:dyDescent="0.3">
      <c r="A39" s="52"/>
      <c r="B39" s="159"/>
      <c r="C39" s="228"/>
    </row>
    <row r="40" spans="1:3" x14ac:dyDescent="0.3">
      <c r="A40" s="52"/>
      <c r="B40" s="159"/>
      <c r="C40" s="159"/>
    </row>
  </sheetData>
  <mergeCells count="8">
    <mergeCell ref="A28:B28"/>
    <mergeCell ref="A31:B31"/>
    <mergeCell ref="A3:C3"/>
    <mergeCell ref="A4:C4"/>
    <mergeCell ref="A6:A10"/>
    <mergeCell ref="B6:B10"/>
    <mergeCell ref="A25:C25"/>
    <mergeCell ref="A26:C26"/>
  </mergeCells>
  <conditionalFormatting sqref="C11">
    <cfRule type="cellIs" dxfId="51" priority="1" operator="equal">
      <formula>0</formula>
    </cfRule>
  </conditionalFormatting>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F38"/>
  <sheetViews>
    <sheetView topLeftCell="A16" workbookViewId="0">
      <selection activeCell="I29" sqref="I29"/>
    </sheetView>
  </sheetViews>
  <sheetFormatPr defaultColWidth="11.5546875" defaultRowHeight="14.4" x14ac:dyDescent="0.3"/>
  <cols>
    <col min="1" max="1" width="8.88671875" customWidth="1"/>
    <col min="2" max="2" width="37.109375" customWidth="1"/>
    <col min="3" max="3" width="18.88671875" customWidth="1"/>
    <col min="4" max="4" width="20.6640625" customWidth="1"/>
    <col min="5" max="5" width="15.88671875" customWidth="1"/>
    <col min="233" max="233" width="7.6640625" customWidth="1"/>
    <col min="234" max="234" width="65.6640625" customWidth="1"/>
    <col min="235" max="238" width="11.5546875" hidden="1" customWidth="1"/>
    <col min="239" max="239" width="15.6640625" customWidth="1"/>
    <col min="240" max="240" width="12.44140625" customWidth="1"/>
    <col min="241" max="241" width="15.33203125" customWidth="1"/>
    <col min="242" max="242" width="11.88671875" customWidth="1"/>
    <col min="243" max="254" width="11.5546875" hidden="1" customWidth="1"/>
    <col min="255" max="255" width="7.6640625" customWidth="1"/>
    <col min="256" max="256" width="5.88671875" customWidth="1"/>
    <col min="489" max="489" width="7.6640625" customWidth="1"/>
    <col min="490" max="490" width="65.6640625" customWidth="1"/>
    <col min="491" max="494" width="11.5546875" hidden="1" customWidth="1"/>
    <col min="495" max="495" width="15.6640625" customWidth="1"/>
    <col min="496" max="496" width="12.44140625" customWidth="1"/>
    <col min="497" max="497" width="15.33203125" customWidth="1"/>
    <col min="498" max="498" width="11.88671875" customWidth="1"/>
    <col min="499" max="510" width="11.5546875" hidden="1" customWidth="1"/>
    <col min="511" max="511" width="7.6640625" customWidth="1"/>
    <col min="512" max="512" width="5.88671875" customWidth="1"/>
    <col min="745" max="745" width="7.6640625" customWidth="1"/>
    <col min="746" max="746" width="65.6640625" customWidth="1"/>
    <col min="747" max="750" width="11.5546875" hidden="1" customWidth="1"/>
    <col min="751" max="751" width="15.6640625" customWidth="1"/>
    <col min="752" max="752" width="12.44140625" customWidth="1"/>
    <col min="753" max="753" width="15.33203125" customWidth="1"/>
    <col min="754" max="754" width="11.88671875" customWidth="1"/>
    <col min="755" max="766" width="11.5546875" hidden="1" customWidth="1"/>
    <col min="767" max="767" width="7.6640625" customWidth="1"/>
    <col min="768" max="768" width="5.88671875" customWidth="1"/>
    <col min="1001" max="1001" width="7.6640625" customWidth="1"/>
    <col min="1002" max="1002" width="65.6640625" customWidth="1"/>
    <col min="1003" max="1006" width="11.5546875" hidden="1" customWidth="1"/>
    <col min="1007" max="1007" width="15.6640625" customWidth="1"/>
    <col min="1008" max="1008" width="12.44140625" customWidth="1"/>
    <col min="1009" max="1009" width="15.33203125" customWidth="1"/>
    <col min="1010" max="1010" width="11.88671875" customWidth="1"/>
    <col min="1011" max="1022" width="11.5546875" hidden="1" customWidth="1"/>
    <col min="1023" max="1023" width="7.6640625" customWidth="1"/>
    <col min="1024" max="1024" width="5.88671875" customWidth="1"/>
    <col min="1257" max="1257" width="7.6640625" customWidth="1"/>
    <col min="1258" max="1258" width="65.6640625" customWidth="1"/>
    <col min="1259" max="1262" width="11.5546875" hidden="1" customWidth="1"/>
    <col min="1263" max="1263" width="15.6640625" customWidth="1"/>
    <col min="1264" max="1264" width="12.44140625" customWidth="1"/>
    <col min="1265" max="1265" width="15.33203125" customWidth="1"/>
    <col min="1266" max="1266" width="11.88671875" customWidth="1"/>
    <col min="1267" max="1278" width="11.5546875" hidden="1" customWidth="1"/>
    <col min="1279" max="1279" width="7.6640625" customWidth="1"/>
    <col min="1280" max="1280" width="5.88671875" customWidth="1"/>
    <col min="1513" max="1513" width="7.6640625" customWidth="1"/>
    <col min="1514" max="1514" width="65.6640625" customWidth="1"/>
    <col min="1515" max="1518" width="11.5546875" hidden="1" customWidth="1"/>
    <col min="1519" max="1519" width="15.6640625" customWidth="1"/>
    <col min="1520" max="1520" width="12.44140625" customWidth="1"/>
    <col min="1521" max="1521" width="15.33203125" customWidth="1"/>
    <col min="1522" max="1522" width="11.88671875" customWidth="1"/>
    <col min="1523" max="1534" width="11.5546875" hidden="1" customWidth="1"/>
    <col min="1535" max="1535" width="7.6640625" customWidth="1"/>
    <col min="1536" max="1536" width="5.88671875" customWidth="1"/>
    <col min="1769" max="1769" width="7.6640625" customWidth="1"/>
    <col min="1770" max="1770" width="65.6640625" customWidth="1"/>
    <col min="1771" max="1774" width="11.5546875" hidden="1" customWidth="1"/>
    <col min="1775" max="1775" width="15.6640625" customWidth="1"/>
    <col min="1776" max="1776" width="12.44140625" customWidth="1"/>
    <col min="1777" max="1777" width="15.33203125" customWidth="1"/>
    <col min="1778" max="1778" width="11.88671875" customWidth="1"/>
    <col min="1779" max="1790" width="11.5546875" hidden="1" customWidth="1"/>
    <col min="1791" max="1791" width="7.6640625" customWidth="1"/>
    <col min="1792" max="1792" width="5.88671875" customWidth="1"/>
    <col min="2025" max="2025" width="7.6640625" customWidth="1"/>
    <col min="2026" max="2026" width="65.6640625" customWidth="1"/>
    <col min="2027" max="2030" width="11.5546875" hidden="1" customWidth="1"/>
    <col min="2031" max="2031" width="15.6640625" customWidth="1"/>
    <col min="2032" max="2032" width="12.44140625" customWidth="1"/>
    <col min="2033" max="2033" width="15.33203125" customWidth="1"/>
    <col min="2034" max="2034" width="11.88671875" customWidth="1"/>
    <col min="2035" max="2046" width="11.5546875" hidden="1" customWidth="1"/>
    <col min="2047" max="2047" width="7.6640625" customWidth="1"/>
    <col min="2048" max="2048" width="5.88671875" customWidth="1"/>
    <col min="2281" max="2281" width="7.6640625" customWidth="1"/>
    <col min="2282" max="2282" width="65.6640625" customWidth="1"/>
    <col min="2283" max="2286" width="11.5546875" hidden="1" customWidth="1"/>
    <col min="2287" max="2287" width="15.6640625" customWidth="1"/>
    <col min="2288" max="2288" width="12.44140625" customWidth="1"/>
    <col min="2289" max="2289" width="15.33203125" customWidth="1"/>
    <col min="2290" max="2290" width="11.88671875" customWidth="1"/>
    <col min="2291" max="2302" width="11.5546875" hidden="1" customWidth="1"/>
    <col min="2303" max="2303" width="7.6640625" customWidth="1"/>
    <col min="2304" max="2304" width="5.88671875" customWidth="1"/>
    <col min="2537" max="2537" width="7.6640625" customWidth="1"/>
    <col min="2538" max="2538" width="65.6640625" customWidth="1"/>
    <col min="2539" max="2542" width="11.5546875" hidden="1" customWidth="1"/>
    <col min="2543" max="2543" width="15.6640625" customWidth="1"/>
    <col min="2544" max="2544" width="12.44140625" customWidth="1"/>
    <col min="2545" max="2545" width="15.33203125" customWidth="1"/>
    <col min="2546" max="2546" width="11.88671875" customWidth="1"/>
    <col min="2547" max="2558" width="11.5546875" hidden="1" customWidth="1"/>
    <col min="2559" max="2559" width="7.6640625" customWidth="1"/>
    <col min="2560" max="2560" width="5.88671875" customWidth="1"/>
    <col min="2793" max="2793" width="7.6640625" customWidth="1"/>
    <col min="2794" max="2794" width="65.6640625" customWidth="1"/>
    <col min="2795" max="2798" width="11.5546875" hidden="1" customWidth="1"/>
    <col min="2799" max="2799" width="15.6640625" customWidth="1"/>
    <col min="2800" max="2800" width="12.44140625" customWidth="1"/>
    <col min="2801" max="2801" width="15.33203125" customWidth="1"/>
    <col min="2802" max="2802" width="11.88671875" customWidth="1"/>
    <col min="2803" max="2814" width="11.5546875" hidden="1" customWidth="1"/>
    <col min="2815" max="2815" width="7.6640625" customWidth="1"/>
    <col min="2816" max="2816" width="5.88671875" customWidth="1"/>
    <col min="3049" max="3049" width="7.6640625" customWidth="1"/>
    <col min="3050" max="3050" width="65.6640625" customWidth="1"/>
    <col min="3051" max="3054" width="11.5546875" hidden="1" customWidth="1"/>
    <col min="3055" max="3055" width="15.6640625" customWidth="1"/>
    <col min="3056" max="3056" width="12.44140625" customWidth="1"/>
    <col min="3057" max="3057" width="15.33203125" customWidth="1"/>
    <col min="3058" max="3058" width="11.88671875" customWidth="1"/>
    <col min="3059" max="3070" width="11.5546875" hidden="1" customWidth="1"/>
    <col min="3071" max="3071" width="7.6640625" customWidth="1"/>
    <col min="3072" max="3072" width="5.88671875" customWidth="1"/>
    <col min="3305" max="3305" width="7.6640625" customWidth="1"/>
    <col min="3306" max="3306" width="65.6640625" customWidth="1"/>
    <col min="3307" max="3310" width="11.5546875" hidden="1" customWidth="1"/>
    <col min="3311" max="3311" width="15.6640625" customWidth="1"/>
    <col min="3312" max="3312" width="12.44140625" customWidth="1"/>
    <col min="3313" max="3313" width="15.33203125" customWidth="1"/>
    <col min="3314" max="3314" width="11.88671875" customWidth="1"/>
    <col min="3315" max="3326" width="11.5546875" hidden="1" customWidth="1"/>
    <col min="3327" max="3327" width="7.6640625" customWidth="1"/>
    <col min="3328" max="3328" width="5.88671875" customWidth="1"/>
    <col min="3561" max="3561" width="7.6640625" customWidth="1"/>
    <col min="3562" max="3562" width="65.6640625" customWidth="1"/>
    <col min="3563" max="3566" width="11.5546875" hidden="1" customWidth="1"/>
    <col min="3567" max="3567" width="15.6640625" customWidth="1"/>
    <col min="3568" max="3568" width="12.44140625" customWidth="1"/>
    <col min="3569" max="3569" width="15.33203125" customWidth="1"/>
    <col min="3570" max="3570" width="11.88671875" customWidth="1"/>
    <col min="3571" max="3582" width="11.5546875" hidden="1" customWidth="1"/>
    <col min="3583" max="3583" width="7.6640625" customWidth="1"/>
    <col min="3584" max="3584" width="5.88671875" customWidth="1"/>
    <col min="3817" max="3817" width="7.6640625" customWidth="1"/>
    <col min="3818" max="3818" width="65.6640625" customWidth="1"/>
    <col min="3819" max="3822" width="11.5546875" hidden="1" customWidth="1"/>
    <col min="3823" max="3823" width="15.6640625" customWidth="1"/>
    <col min="3824" max="3824" width="12.44140625" customWidth="1"/>
    <col min="3825" max="3825" width="15.33203125" customWidth="1"/>
    <col min="3826" max="3826" width="11.88671875" customWidth="1"/>
    <col min="3827" max="3838" width="11.5546875" hidden="1" customWidth="1"/>
    <col min="3839" max="3839" width="7.6640625" customWidth="1"/>
    <col min="3840" max="3840" width="5.88671875" customWidth="1"/>
    <col min="4073" max="4073" width="7.6640625" customWidth="1"/>
    <col min="4074" max="4074" width="65.6640625" customWidth="1"/>
    <col min="4075" max="4078" width="11.5546875" hidden="1" customWidth="1"/>
    <col min="4079" max="4079" width="15.6640625" customWidth="1"/>
    <col min="4080" max="4080" width="12.44140625" customWidth="1"/>
    <col min="4081" max="4081" width="15.33203125" customWidth="1"/>
    <col min="4082" max="4082" width="11.88671875" customWidth="1"/>
    <col min="4083" max="4094" width="11.5546875" hidden="1" customWidth="1"/>
    <col min="4095" max="4095" width="7.6640625" customWidth="1"/>
    <col min="4096" max="4096" width="5.88671875" customWidth="1"/>
    <col min="4329" max="4329" width="7.6640625" customWidth="1"/>
    <col min="4330" max="4330" width="65.6640625" customWidth="1"/>
    <col min="4331" max="4334" width="11.5546875" hidden="1" customWidth="1"/>
    <col min="4335" max="4335" width="15.6640625" customWidth="1"/>
    <col min="4336" max="4336" width="12.44140625" customWidth="1"/>
    <col min="4337" max="4337" width="15.33203125" customWidth="1"/>
    <col min="4338" max="4338" width="11.88671875" customWidth="1"/>
    <col min="4339" max="4350" width="11.5546875" hidden="1" customWidth="1"/>
    <col min="4351" max="4351" width="7.6640625" customWidth="1"/>
    <col min="4352" max="4352" width="5.88671875" customWidth="1"/>
    <col min="4585" max="4585" width="7.6640625" customWidth="1"/>
    <col min="4586" max="4586" width="65.6640625" customWidth="1"/>
    <col min="4587" max="4590" width="11.5546875" hidden="1" customWidth="1"/>
    <col min="4591" max="4591" width="15.6640625" customWidth="1"/>
    <col min="4592" max="4592" width="12.44140625" customWidth="1"/>
    <col min="4593" max="4593" width="15.33203125" customWidth="1"/>
    <col min="4594" max="4594" width="11.88671875" customWidth="1"/>
    <col min="4595" max="4606" width="11.5546875" hidden="1" customWidth="1"/>
    <col min="4607" max="4607" width="7.6640625" customWidth="1"/>
    <col min="4608" max="4608" width="5.88671875" customWidth="1"/>
    <col min="4841" max="4841" width="7.6640625" customWidth="1"/>
    <col min="4842" max="4842" width="65.6640625" customWidth="1"/>
    <col min="4843" max="4846" width="11.5546875" hidden="1" customWidth="1"/>
    <col min="4847" max="4847" width="15.6640625" customWidth="1"/>
    <col min="4848" max="4848" width="12.44140625" customWidth="1"/>
    <col min="4849" max="4849" width="15.33203125" customWidth="1"/>
    <col min="4850" max="4850" width="11.88671875" customWidth="1"/>
    <col min="4851" max="4862" width="11.5546875" hidden="1" customWidth="1"/>
    <col min="4863" max="4863" width="7.6640625" customWidth="1"/>
    <col min="4864" max="4864" width="5.88671875" customWidth="1"/>
    <col min="5097" max="5097" width="7.6640625" customWidth="1"/>
    <col min="5098" max="5098" width="65.6640625" customWidth="1"/>
    <col min="5099" max="5102" width="11.5546875" hidden="1" customWidth="1"/>
    <col min="5103" max="5103" width="15.6640625" customWidth="1"/>
    <col min="5104" max="5104" width="12.44140625" customWidth="1"/>
    <col min="5105" max="5105" width="15.33203125" customWidth="1"/>
    <col min="5106" max="5106" width="11.88671875" customWidth="1"/>
    <col min="5107" max="5118" width="11.5546875" hidden="1" customWidth="1"/>
    <col min="5119" max="5119" width="7.6640625" customWidth="1"/>
    <col min="5120" max="5120" width="5.88671875" customWidth="1"/>
    <col min="5353" max="5353" width="7.6640625" customWidth="1"/>
    <col min="5354" max="5354" width="65.6640625" customWidth="1"/>
    <col min="5355" max="5358" width="11.5546875" hidden="1" customWidth="1"/>
    <col min="5359" max="5359" width="15.6640625" customWidth="1"/>
    <col min="5360" max="5360" width="12.44140625" customWidth="1"/>
    <col min="5361" max="5361" width="15.33203125" customWidth="1"/>
    <col min="5362" max="5362" width="11.88671875" customWidth="1"/>
    <col min="5363" max="5374" width="11.5546875" hidden="1" customWidth="1"/>
    <col min="5375" max="5375" width="7.6640625" customWidth="1"/>
    <col min="5376" max="5376" width="5.88671875" customWidth="1"/>
    <col min="5609" max="5609" width="7.6640625" customWidth="1"/>
    <col min="5610" max="5610" width="65.6640625" customWidth="1"/>
    <col min="5611" max="5614" width="11.5546875" hidden="1" customWidth="1"/>
    <col min="5615" max="5615" width="15.6640625" customWidth="1"/>
    <col min="5616" max="5616" width="12.44140625" customWidth="1"/>
    <col min="5617" max="5617" width="15.33203125" customWidth="1"/>
    <col min="5618" max="5618" width="11.88671875" customWidth="1"/>
    <col min="5619" max="5630" width="11.5546875" hidden="1" customWidth="1"/>
    <col min="5631" max="5631" width="7.6640625" customWidth="1"/>
    <col min="5632" max="5632" width="5.88671875" customWidth="1"/>
    <col min="5865" max="5865" width="7.6640625" customWidth="1"/>
    <col min="5866" max="5866" width="65.6640625" customWidth="1"/>
    <col min="5867" max="5870" width="11.5546875" hidden="1" customWidth="1"/>
    <col min="5871" max="5871" width="15.6640625" customWidth="1"/>
    <col min="5872" max="5872" width="12.44140625" customWidth="1"/>
    <col min="5873" max="5873" width="15.33203125" customWidth="1"/>
    <col min="5874" max="5874" width="11.88671875" customWidth="1"/>
    <col min="5875" max="5886" width="11.5546875" hidden="1" customWidth="1"/>
    <col min="5887" max="5887" width="7.6640625" customWidth="1"/>
    <col min="5888" max="5888" width="5.88671875" customWidth="1"/>
    <col min="6121" max="6121" width="7.6640625" customWidth="1"/>
    <col min="6122" max="6122" width="65.6640625" customWidth="1"/>
    <col min="6123" max="6126" width="11.5546875" hidden="1" customWidth="1"/>
    <col min="6127" max="6127" width="15.6640625" customWidth="1"/>
    <col min="6128" max="6128" width="12.44140625" customWidth="1"/>
    <col min="6129" max="6129" width="15.33203125" customWidth="1"/>
    <col min="6130" max="6130" width="11.88671875" customWidth="1"/>
    <col min="6131" max="6142" width="11.5546875" hidden="1" customWidth="1"/>
    <col min="6143" max="6143" width="7.6640625" customWidth="1"/>
    <col min="6144" max="6144" width="5.88671875" customWidth="1"/>
    <col min="6377" max="6377" width="7.6640625" customWidth="1"/>
    <col min="6378" max="6378" width="65.6640625" customWidth="1"/>
    <col min="6379" max="6382" width="11.5546875" hidden="1" customWidth="1"/>
    <col min="6383" max="6383" width="15.6640625" customWidth="1"/>
    <col min="6384" max="6384" width="12.44140625" customWidth="1"/>
    <col min="6385" max="6385" width="15.33203125" customWidth="1"/>
    <col min="6386" max="6386" width="11.88671875" customWidth="1"/>
    <col min="6387" max="6398" width="11.5546875" hidden="1" customWidth="1"/>
    <col min="6399" max="6399" width="7.6640625" customWidth="1"/>
    <col min="6400" max="6400" width="5.88671875" customWidth="1"/>
    <col min="6633" max="6633" width="7.6640625" customWidth="1"/>
    <col min="6634" max="6634" width="65.6640625" customWidth="1"/>
    <col min="6635" max="6638" width="11.5546875" hidden="1" customWidth="1"/>
    <col min="6639" max="6639" width="15.6640625" customWidth="1"/>
    <col min="6640" max="6640" width="12.44140625" customWidth="1"/>
    <col min="6641" max="6641" width="15.33203125" customWidth="1"/>
    <col min="6642" max="6642" width="11.88671875" customWidth="1"/>
    <col min="6643" max="6654" width="11.5546875" hidden="1" customWidth="1"/>
    <col min="6655" max="6655" width="7.6640625" customWidth="1"/>
    <col min="6656" max="6656" width="5.88671875" customWidth="1"/>
    <col min="6889" max="6889" width="7.6640625" customWidth="1"/>
    <col min="6890" max="6890" width="65.6640625" customWidth="1"/>
    <col min="6891" max="6894" width="11.5546875" hidden="1" customWidth="1"/>
    <col min="6895" max="6895" width="15.6640625" customWidth="1"/>
    <col min="6896" max="6896" width="12.44140625" customWidth="1"/>
    <col min="6897" max="6897" width="15.33203125" customWidth="1"/>
    <col min="6898" max="6898" width="11.88671875" customWidth="1"/>
    <col min="6899" max="6910" width="11.5546875" hidden="1" customWidth="1"/>
    <col min="6911" max="6911" width="7.6640625" customWidth="1"/>
    <col min="6912" max="6912" width="5.88671875" customWidth="1"/>
    <col min="7145" max="7145" width="7.6640625" customWidth="1"/>
    <col min="7146" max="7146" width="65.6640625" customWidth="1"/>
    <col min="7147" max="7150" width="11.5546875" hidden="1" customWidth="1"/>
    <col min="7151" max="7151" width="15.6640625" customWidth="1"/>
    <col min="7152" max="7152" width="12.44140625" customWidth="1"/>
    <col min="7153" max="7153" width="15.33203125" customWidth="1"/>
    <col min="7154" max="7154" width="11.88671875" customWidth="1"/>
    <col min="7155" max="7166" width="11.5546875" hidden="1" customWidth="1"/>
    <col min="7167" max="7167" width="7.6640625" customWidth="1"/>
    <col min="7168" max="7168" width="5.88671875" customWidth="1"/>
    <col min="7401" max="7401" width="7.6640625" customWidth="1"/>
    <col min="7402" max="7402" width="65.6640625" customWidth="1"/>
    <col min="7403" max="7406" width="11.5546875" hidden="1" customWidth="1"/>
    <col min="7407" max="7407" width="15.6640625" customWidth="1"/>
    <col min="7408" max="7408" width="12.44140625" customWidth="1"/>
    <col min="7409" max="7409" width="15.33203125" customWidth="1"/>
    <col min="7410" max="7410" width="11.88671875" customWidth="1"/>
    <col min="7411" max="7422" width="11.5546875" hidden="1" customWidth="1"/>
    <col min="7423" max="7423" width="7.6640625" customWidth="1"/>
    <col min="7424" max="7424" width="5.88671875" customWidth="1"/>
    <col min="7657" max="7657" width="7.6640625" customWidth="1"/>
    <col min="7658" max="7658" width="65.6640625" customWidth="1"/>
    <col min="7659" max="7662" width="11.5546875" hidden="1" customWidth="1"/>
    <col min="7663" max="7663" width="15.6640625" customWidth="1"/>
    <col min="7664" max="7664" width="12.44140625" customWidth="1"/>
    <col min="7665" max="7665" width="15.33203125" customWidth="1"/>
    <col min="7666" max="7666" width="11.88671875" customWidth="1"/>
    <col min="7667" max="7678" width="11.5546875" hidden="1" customWidth="1"/>
    <col min="7679" max="7679" width="7.6640625" customWidth="1"/>
    <col min="7680" max="7680" width="5.88671875" customWidth="1"/>
    <col min="7913" max="7913" width="7.6640625" customWidth="1"/>
    <col min="7914" max="7914" width="65.6640625" customWidth="1"/>
    <col min="7915" max="7918" width="11.5546875" hidden="1" customWidth="1"/>
    <col min="7919" max="7919" width="15.6640625" customWidth="1"/>
    <col min="7920" max="7920" width="12.44140625" customWidth="1"/>
    <col min="7921" max="7921" width="15.33203125" customWidth="1"/>
    <col min="7922" max="7922" width="11.88671875" customWidth="1"/>
    <col min="7923" max="7934" width="11.5546875" hidden="1" customWidth="1"/>
    <col min="7935" max="7935" width="7.6640625" customWidth="1"/>
    <col min="7936" max="7936" width="5.88671875" customWidth="1"/>
    <col min="8169" max="8169" width="7.6640625" customWidth="1"/>
    <col min="8170" max="8170" width="65.6640625" customWidth="1"/>
    <col min="8171" max="8174" width="11.5546875" hidden="1" customWidth="1"/>
    <col min="8175" max="8175" width="15.6640625" customWidth="1"/>
    <col min="8176" max="8176" width="12.44140625" customWidth="1"/>
    <col min="8177" max="8177" width="15.33203125" customWidth="1"/>
    <col min="8178" max="8178" width="11.88671875" customWidth="1"/>
    <col min="8179" max="8190" width="11.5546875" hidden="1" customWidth="1"/>
    <col min="8191" max="8191" width="7.6640625" customWidth="1"/>
    <col min="8192" max="8192" width="5.88671875" customWidth="1"/>
    <col min="8425" max="8425" width="7.6640625" customWidth="1"/>
    <col min="8426" max="8426" width="65.6640625" customWidth="1"/>
    <col min="8427" max="8430" width="11.5546875" hidden="1" customWidth="1"/>
    <col min="8431" max="8431" width="15.6640625" customWidth="1"/>
    <col min="8432" max="8432" width="12.44140625" customWidth="1"/>
    <col min="8433" max="8433" width="15.33203125" customWidth="1"/>
    <col min="8434" max="8434" width="11.88671875" customWidth="1"/>
    <col min="8435" max="8446" width="11.5546875" hidden="1" customWidth="1"/>
    <col min="8447" max="8447" width="7.6640625" customWidth="1"/>
    <col min="8448" max="8448" width="5.88671875" customWidth="1"/>
    <col min="8681" max="8681" width="7.6640625" customWidth="1"/>
    <col min="8682" max="8682" width="65.6640625" customWidth="1"/>
    <col min="8683" max="8686" width="11.5546875" hidden="1" customWidth="1"/>
    <col min="8687" max="8687" width="15.6640625" customWidth="1"/>
    <col min="8688" max="8688" width="12.44140625" customWidth="1"/>
    <col min="8689" max="8689" width="15.33203125" customWidth="1"/>
    <col min="8690" max="8690" width="11.88671875" customWidth="1"/>
    <col min="8691" max="8702" width="11.5546875" hidden="1" customWidth="1"/>
    <col min="8703" max="8703" width="7.6640625" customWidth="1"/>
    <col min="8704" max="8704" width="5.88671875" customWidth="1"/>
    <col min="8937" max="8937" width="7.6640625" customWidth="1"/>
    <col min="8938" max="8938" width="65.6640625" customWidth="1"/>
    <col min="8939" max="8942" width="11.5546875" hidden="1" customWidth="1"/>
    <col min="8943" max="8943" width="15.6640625" customWidth="1"/>
    <col min="8944" max="8944" width="12.44140625" customWidth="1"/>
    <col min="8945" max="8945" width="15.33203125" customWidth="1"/>
    <col min="8946" max="8946" width="11.88671875" customWidth="1"/>
    <col min="8947" max="8958" width="11.5546875" hidden="1" customWidth="1"/>
    <col min="8959" max="8959" width="7.6640625" customWidth="1"/>
    <col min="8960" max="8960" width="5.88671875" customWidth="1"/>
    <col min="9193" max="9193" width="7.6640625" customWidth="1"/>
    <col min="9194" max="9194" width="65.6640625" customWidth="1"/>
    <col min="9195" max="9198" width="11.5546875" hidden="1" customWidth="1"/>
    <col min="9199" max="9199" width="15.6640625" customWidth="1"/>
    <col min="9200" max="9200" width="12.44140625" customWidth="1"/>
    <col min="9201" max="9201" width="15.33203125" customWidth="1"/>
    <col min="9202" max="9202" width="11.88671875" customWidth="1"/>
    <col min="9203" max="9214" width="11.5546875" hidden="1" customWidth="1"/>
    <col min="9215" max="9215" width="7.6640625" customWidth="1"/>
    <col min="9216" max="9216" width="5.88671875" customWidth="1"/>
    <col min="9449" max="9449" width="7.6640625" customWidth="1"/>
    <col min="9450" max="9450" width="65.6640625" customWidth="1"/>
    <col min="9451" max="9454" width="11.5546875" hidden="1" customWidth="1"/>
    <col min="9455" max="9455" width="15.6640625" customWidth="1"/>
    <col min="9456" max="9456" width="12.44140625" customWidth="1"/>
    <col min="9457" max="9457" width="15.33203125" customWidth="1"/>
    <col min="9458" max="9458" width="11.88671875" customWidth="1"/>
    <col min="9459" max="9470" width="11.5546875" hidden="1" customWidth="1"/>
    <col min="9471" max="9471" width="7.6640625" customWidth="1"/>
    <col min="9472" max="9472" width="5.88671875" customWidth="1"/>
    <col min="9705" max="9705" width="7.6640625" customWidth="1"/>
    <col min="9706" max="9706" width="65.6640625" customWidth="1"/>
    <col min="9707" max="9710" width="11.5546875" hidden="1" customWidth="1"/>
    <col min="9711" max="9711" width="15.6640625" customWidth="1"/>
    <col min="9712" max="9712" width="12.44140625" customWidth="1"/>
    <col min="9713" max="9713" width="15.33203125" customWidth="1"/>
    <col min="9714" max="9714" width="11.88671875" customWidth="1"/>
    <col min="9715" max="9726" width="11.5546875" hidden="1" customWidth="1"/>
    <col min="9727" max="9727" width="7.6640625" customWidth="1"/>
    <col min="9728" max="9728" width="5.88671875" customWidth="1"/>
    <col min="9961" max="9961" width="7.6640625" customWidth="1"/>
    <col min="9962" max="9962" width="65.6640625" customWidth="1"/>
    <col min="9963" max="9966" width="11.5546875" hidden="1" customWidth="1"/>
    <col min="9967" max="9967" width="15.6640625" customWidth="1"/>
    <col min="9968" max="9968" width="12.44140625" customWidth="1"/>
    <col min="9969" max="9969" width="15.33203125" customWidth="1"/>
    <col min="9970" max="9970" width="11.88671875" customWidth="1"/>
    <col min="9971" max="9982" width="11.5546875" hidden="1" customWidth="1"/>
    <col min="9983" max="9983" width="7.6640625" customWidth="1"/>
    <col min="9984" max="9984" width="5.88671875" customWidth="1"/>
    <col min="10217" max="10217" width="7.6640625" customWidth="1"/>
    <col min="10218" max="10218" width="65.6640625" customWidth="1"/>
    <col min="10219" max="10222" width="11.5546875" hidden="1" customWidth="1"/>
    <col min="10223" max="10223" width="15.6640625" customWidth="1"/>
    <col min="10224" max="10224" width="12.44140625" customWidth="1"/>
    <col min="10225" max="10225" width="15.33203125" customWidth="1"/>
    <col min="10226" max="10226" width="11.88671875" customWidth="1"/>
    <col min="10227" max="10238" width="11.5546875" hidden="1" customWidth="1"/>
    <col min="10239" max="10239" width="7.6640625" customWidth="1"/>
    <col min="10240" max="10240" width="5.88671875" customWidth="1"/>
    <col min="10473" max="10473" width="7.6640625" customWidth="1"/>
    <col min="10474" max="10474" width="65.6640625" customWidth="1"/>
    <col min="10475" max="10478" width="11.5546875" hidden="1" customWidth="1"/>
    <col min="10479" max="10479" width="15.6640625" customWidth="1"/>
    <col min="10480" max="10480" width="12.44140625" customWidth="1"/>
    <col min="10481" max="10481" width="15.33203125" customWidth="1"/>
    <col min="10482" max="10482" width="11.88671875" customWidth="1"/>
    <col min="10483" max="10494" width="11.5546875" hidden="1" customWidth="1"/>
    <col min="10495" max="10495" width="7.6640625" customWidth="1"/>
    <col min="10496" max="10496" width="5.88671875" customWidth="1"/>
    <col min="10729" max="10729" width="7.6640625" customWidth="1"/>
    <col min="10730" max="10730" width="65.6640625" customWidth="1"/>
    <col min="10731" max="10734" width="11.5546875" hidden="1" customWidth="1"/>
    <col min="10735" max="10735" width="15.6640625" customWidth="1"/>
    <col min="10736" max="10736" width="12.44140625" customWidth="1"/>
    <col min="10737" max="10737" width="15.33203125" customWidth="1"/>
    <col min="10738" max="10738" width="11.88671875" customWidth="1"/>
    <col min="10739" max="10750" width="11.5546875" hidden="1" customWidth="1"/>
    <col min="10751" max="10751" width="7.6640625" customWidth="1"/>
    <col min="10752" max="10752" width="5.88671875" customWidth="1"/>
    <col min="10985" max="10985" width="7.6640625" customWidth="1"/>
    <col min="10986" max="10986" width="65.6640625" customWidth="1"/>
    <col min="10987" max="10990" width="11.5546875" hidden="1" customWidth="1"/>
    <col min="10991" max="10991" width="15.6640625" customWidth="1"/>
    <col min="10992" max="10992" width="12.44140625" customWidth="1"/>
    <col min="10993" max="10993" width="15.33203125" customWidth="1"/>
    <col min="10994" max="10994" width="11.88671875" customWidth="1"/>
    <col min="10995" max="11006" width="11.5546875" hidden="1" customWidth="1"/>
    <col min="11007" max="11007" width="7.6640625" customWidth="1"/>
    <col min="11008" max="11008" width="5.88671875" customWidth="1"/>
    <col min="11241" max="11241" width="7.6640625" customWidth="1"/>
    <col min="11242" max="11242" width="65.6640625" customWidth="1"/>
    <col min="11243" max="11246" width="11.5546875" hidden="1" customWidth="1"/>
    <col min="11247" max="11247" width="15.6640625" customWidth="1"/>
    <col min="11248" max="11248" width="12.44140625" customWidth="1"/>
    <col min="11249" max="11249" width="15.33203125" customWidth="1"/>
    <col min="11250" max="11250" width="11.88671875" customWidth="1"/>
    <col min="11251" max="11262" width="11.5546875" hidden="1" customWidth="1"/>
    <col min="11263" max="11263" width="7.6640625" customWidth="1"/>
    <col min="11264" max="11264" width="5.88671875" customWidth="1"/>
    <col min="11497" max="11497" width="7.6640625" customWidth="1"/>
    <col min="11498" max="11498" width="65.6640625" customWidth="1"/>
    <col min="11499" max="11502" width="11.5546875" hidden="1" customWidth="1"/>
    <col min="11503" max="11503" width="15.6640625" customWidth="1"/>
    <col min="11504" max="11504" width="12.44140625" customWidth="1"/>
    <col min="11505" max="11505" width="15.33203125" customWidth="1"/>
    <col min="11506" max="11506" width="11.88671875" customWidth="1"/>
    <col min="11507" max="11518" width="11.5546875" hidden="1" customWidth="1"/>
    <col min="11519" max="11519" width="7.6640625" customWidth="1"/>
    <col min="11520" max="11520" width="5.88671875" customWidth="1"/>
    <col min="11753" max="11753" width="7.6640625" customWidth="1"/>
    <col min="11754" max="11754" width="65.6640625" customWidth="1"/>
    <col min="11755" max="11758" width="11.5546875" hidden="1" customWidth="1"/>
    <col min="11759" max="11759" width="15.6640625" customWidth="1"/>
    <col min="11760" max="11760" width="12.44140625" customWidth="1"/>
    <col min="11761" max="11761" width="15.33203125" customWidth="1"/>
    <col min="11762" max="11762" width="11.88671875" customWidth="1"/>
    <col min="11763" max="11774" width="11.5546875" hidden="1" customWidth="1"/>
    <col min="11775" max="11775" width="7.6640625" customWidth="1"/>
    <col min="11776" max="11776" width="5.88671875" customWidth="1"/>
    <col min="12009" max="12009" width="7.6640625" customWidth="1"/>
    <col min="12010" max="12010" width="65.6640625" customWidth="1"/>
    <col min="12011" max="12014" width="11.5546875" hidden="1" customWidth="1"/>
    <col min="12015" max="12015" width="15.6640625" customWidth="1"/>
    <col min="12016" max="12016" width="12.44140625" customWidth="1"/>
    <col min="12017" max="12017" width="15.33203125" customWidth="1"/>
    <col min="12018" max="12018" width="11.88671875" customWidth="1"/>
    <col min="12019" max="12030" width="11.5546875" hidden="1" customWidth="1"/>
    <col min="12031" max="12031" width="7.6640625" customWidth="1"/>
    <col min="12032" max="12032" width="5.88671875" customWidth="1"/>
    <col min="12265" max="12265" width="7.6640625" customWidth="1"/>
    <col min="12266" max="12266" width="65.6640625" customWidth="1"/>
    <col min="12267" max="12270" width="11.5546875" hidden="1" customWidth="1"/>
    <col min="12271" max="12271" width="15.6640625" customWidth="1"/>
    <col min="12272" max="12272" width="12.44140625" customWidth="1"/>
    <col min="12273" max="12273" width="15.33203125" customWidth="1"/>
    <col min="12274" max="12274" width="11.88671875" customWidth="1"/>
    <col min="12275" max="12286" width="11.5546875" hidden="1" customWidth="1"/>
    <col min="12287" max="12287" width="7.6640625" customWidth="1"/>
    <col min="12288" max="12288" width="5.88671875" customWidth="1"/>
    <col min="12521" max="12521" width="7.6640625" customWidth="1"/>
    <col min="12522" max="12522" width="65.6640625" customWidth="1"/>
    <col min="12523" max="12526" width="11.5546875" hidden="1" customWidth="1"/>
    <col min="12527" max="12527" width="15.6640625" customWidth="1"/>
    <col min="12528" max="12528" width="12.44140625" customWidth="1"/>
    <col min="12529" max="12529" width="15.33203125" customWidth="1"/>
    <col min="12530" max="12530" width="11.88671875" customWidth="1"/>
    <col min="12531" max="12542" width="11.5546875" hidden="1" customWidth="1"/>
    <col min="12543" max="12543" width="7.6640625" customWidth="1"/>
    <col min="12544" max="12544" width="5.88671875" customWidth="1"/>
    <col min="12777" max="12777" width="7.6640625" customWidth="1"/>
    <col min="12778" max="12778" width="65.6640625" customWidth="1"/>
    <col min="12779" max="12782" width="11.5546875" hidden="1" customWidth="1"/>
    <col min="12783" max="12783" width="15.6640625" customWidth="1"/>
    <col min="12784" max="12784" width="12.44140625" customWidth="1"/>
    <col min="12785" max="12785" width="15.33203125" customWidth="1"/>
    <col min="12786" max="12786" width="11.88671875" customWidth="1"/>
    <col min="12787" max="12798" width="11.5546875" hidden="1" customWidth="1"/>
    <col min="12799" max="12799" width="7.6640625" customWidth="1"/>
    <col min="12800" max="12800" width="5.88671875" customWidth="1"/>
    <col min="13033" max="13033" width="7.6640625" customWidth="1"/>
    <col min="13034" max="13034" width="65.6640625" customWidth="1"/>
    <col min="13035" max="13038" width="11.5546875" hidden="1" customWidth="1"/>
    <col min="13039" max="13039" width="15.6640625" customWidth="1"/>
    <col min="13040" max="13040" width="12.44140625" customWidth="1"/>
    <col min="13041" max="13041" width="15.33203125" customWidth="1"/>
    <col min="13042" max="13042" width="11.88671875" customWidth="1"/>
    <col min="13043" max="13054" width="11.5546875" hidden="1" customWidth="1"/>
    <col min="13055" max="13055" width="7.6640625" customWidth="1"/>
    <col min="13056" max="13056" width="5.88671875" customWidth="1"/>
    <col min="13289" max="13289" width="7.6640625" customWidth="1"/>
    <col min="13290" max="13290" width="65.6640625" customWidth="1"/>
    <col min="13291" max="13294" width="11.5546875" hidden="1" customWidth="1"/>
    <col min="13295" max="13295" width="15.6640625" customWidth="1"/>
    <col min="13296" max="13296" width="12.44140625" customWidth="1"/>
    <col min="13297" max="13297" width="15.33203125" customWidth="1"/>
    <col min="13298" max="13298" width="11.88671875" customWidth="1"/>
    <col min="13299" max="13310" width="11.5546875" hidden="1" customWidth="1"/>
    <col min="13311" max="13311" width="7.6640625" customWidth="1"/>
    <col min="13312" max="13312" width="5.88671875" customWidth="1"/>
    <col min="13545" max="13545" width="7.6640625" customWidth="1"/>
    <col min="13546" max="13546" width="65.6640625" customWidth="1"/>
    <col min="13547" max="13550" width="11.5546875" hidden="1" customWidth="1"/>
    <col min="13551" max="13551" width="15.6640625" customWidth="1"/>
    <col min="13552" max="13552" width="12.44140625" customWidth="1"/>
    <col min="13553" max="13553" width="15.33203125" customWidth="1"/>
    <col min="13554" max="13554" width="11.88671875" customWidth="1"/>
    <col min="13555" max="13566" width="11.5546875" hidden="1" customWidth="1"/>
    <col min="13567" max="13567" width="7.6640625" customWidth="1"/>
    <col min="13568" max="13568" width="5.88671875" customWidth="1"/>
    <col min="13801" max="13801" width="7.6640625" customWidth="1"/>
    <col min="13802" max="13802" width="65.6640625" customWidth="1"/>
    <col min="13803" max="13806" width="11.5546875" hidden="1" customWidth="1"/>
    <col min="13807" max="13807" width="15.6640625" customWidth="1"/>
    <col min="13808" max="13808" width="12.44140625" customWidth="1"/>
    <col min="13809" max="13809" width="15.33203125" customWidth="1"/>
    <col min="13810" max="13810" width="11.88671875" customWidth="1"/>
    <col min="13811" max="13822" width="11.5546875" hidden="1" customWidth="1"/>
    <col min="13823" max="13823" width="7.6640625" customWidth="1"/>
    <col min="13824" max="13824" width="5.88671875" customWidth="1"/>
    <col min="14057" max="14057" width="7.6640625" customWidth="1"/>
    <col min="14058" max="14058" width="65.6640625" customWidth="1"/>
    <col min="14059" max="14062" width="11.5546875" hidden="1" customWidth="1"/>
    <col min="14063" max="14063" width="15.6640625" customWidth="1"/>
    <col min="14064" max="14064" width="12.44140625" customWidth="1"/>
    <col min="14065" max="14065" width="15.33203125" customWidth="1"/>
    <col min="14066" max="14066" width="11.88671875" customWidth="1"/>
    <col min="14067" max="14078" width="11.5546875" hidden="1" customWidth="1"/>
    <col min="14079" max="14079" width="7.6640625" customWidth="1"/>
    <col min="14080" max="14080" width="5.88671875" customWidth="1"/>
    <col min="14313" max="14313" width="7.6640625" customWidth="1"/>
    <col min="14314" max="14314" width="65.6640625" customWidth="1"/>
    <col min="14315" max="14318" width="11.5546875" hidden="1" customWidth="1"/>
    <col min="14319" max="14319" width="15.6640625" customWidth="1"/>
    <col min="14320" max="14320" width="12.44140625" customWidth="1"/>
    <col min="14321" max="14321" width="15.33203125" customWidth="1"/>
    <col min="14322" max="14322" width="11.88671875" customWidth="1"/>
    <col min="14323" max="14334" width="11.5546875" hidden="1" customWidth="1"/>
    <col min="14335" max="14335" width="7.6640625" customWidth="1"/>
    <col min="14336" max="14336" width="5.88671875" customWidth="1"/>
    <col min="14569" max="14569" width="7.6640625" customWidth="1"/>
    <col min="14570" max="14570" width="65.6640625" customWidth="1"/>
    <col min="14571" max="14574" width="11.5546875" hidden="1" customWidth="1"/>
    <col min="14575" max="14575" width="15.6640625" customWidth="1"/>
    <col min="14576" max="14576" width="12.44140625" customWidth="1"/>
    <col min="14577" max="14577" width="15.33203125" customWidth="1"/>
    <col min="14578" max="14578" width="11.88671875" customWidth="1"/>
    <col min="14579" max="14590" width="11.5546875" hidden="1" customWidth="1"/>
    <col min="14591" max="14591" width="7.6640625" customWidth="1"/>
    <col min="14592" max="14592" width="5.88671875" customWidth="1"/>
    <col min="14825" max="14825" width="7.6640625" customWidth="1"/>
    <col min="14826" max="14826" width="65.6640625" customWidth="1"/>
    <col min="14827" max="14830" width="11.5546875" hidden="1" customWidth="1"/>
    <col min="14831" max="14831" width="15.6640625" customWidth="1"/>
    <col min="14832" max="14832" width="12.44140625" customWidth="1"/>
    <col min="14833" max="14833" width="15.33203125" customWidth="1"/>
    <col min="14834" max="14834" width="11.88671875" customWidth="1"/>
    <col min="14835" max="14846" width="11.5546875" hidden="1" customWidth="1"/>
    <col min="14847" max="14847" width="7.6640625" customWidth="1"/>
    <col min="14848" max="14848" width="5.88671875" customWidth="1"/>
    <col min="15081" max="15081" width="7.6640625" customWidth="1"/>
    <col min="15082" max="15082" width="65.6640625" customWidth="1"/>
    <col min="15083" max="15086" width="11.5546875" hidden="1" customWidth="1"/>
    <col min="15087" max="15087" width="15.6640625" customWidth="1"/>
    <col min="15088" max="15088" width="12.44140625" customWidth="1"/>
    <col min="15089" max="15089" width="15.33203125" customWidth="1"/>
    <col min="15090" max="15090" width="11.88671875" customWidth="1"/>
    <col min="15091" max="15102" width="11.5546875" hidden="1" customWidth="1"/>
    <col min="15103" max="15103" width="7.6640625" customWidth="1"/>
    <col min="15104" max="15104" width="5.88671875" customWidth="1"/>
    <col min="15337" max="15337" width="7.6640625" customWidth="1"/>
    <col min="15338" max="15338" width="65.6640625" customWidth="1"/>
    <col min="15339" max="15342" width="11.5546875" hidden="1" customWidth="1"/>
    <col min="15343" max="15343" width="15.6640625" customWidth="1"/>
    <col min="15344" max="15344" width="12.44140625" customWidth="1"/>
    <col min="15345" max="15345" width="15.33203125" customWidth="1"/>
    <col min="15346" max="15346" width="11.88671875" customWidth="1"/>
    <col min="15347" max="15358" width="11.5546875" hidden="1" customWidth="1"/>
    <col min="15359" max="15359" width="7.6640625" customWidth="1"/>
    <col min="15360" max="15360" width="5.88671875" customWidth="1"/>
    <col min="15593" max="15593" width="7.6640625" customWidth="1"/>
    <col min="15594" max="15594" width="65.6640625" customWidth="1"/>
    <col min="15595" max="15598" width="11.5546875" hidden="1" customWidth="1"/>
    <col min="15599" max="15599" width="15.6640625" customWidth="1"/>
    <col min="15600" max="15600" width="12.44140625" customWidth="1"/>
    <col min="15601" max="15601" width="15.33203125" customWidth="1"/>
    <col min="15602" max="15602" width="11.88671875" customWidth="1"/>
    <col min="15603" max="15614" width="11.5546875" hidden="1" customWidth="1"/>
    <col min="15615" max="15615" width="7.6640625" customWidth="1"/>
    <col min="15616" max="15616" width="5.88671875" customWidth="1"/>
    <col min="15849" max="15849" width="7.6640625" customWidth="1"/>
    <col min="15850" max="15850" width="65.6640625" customWidth="1"/>
    <col min="15851" max="15854" width="11.5546875" hidden="1" customWidth="1"/>
    <col min="15855" max="15855" width="15.6640625" customWidth="1"/>
    <col min="15856" max="15856" width="12.44140625" customWidth="1"/>
    <col min="15857" max="15857" width="15.33203125" customWidth="1"/>
    <col min="15858" max="15858" width="11.88671875" customWidth="1"/>
    <col min="15859" max="15870" width="11.5546875" hidden="1" customWidth="1"/>
    <col min="15871" max="15871" width="7.6640625" customWidth="1"/>
    <col min="15872" max="15872" width="5.88671875" customWidth="1"/>
    <col min="16105" max="16105" width="7.6640625" customWidth="1"/>
    <col min="16106" max="16106" width="65.6640625" customWidth="1"/>
    <col min="16107" max="16110" width="11.5546875" hidden="1" customWidth="1"/>
    <col min="16111" max="16111" width="15.6640625" customWidth="1"/>
    <col min="16112" max="16112" width="12.44140625" customWidth="1"/>
    <col min="16113" max="16113" width="15.33203125" customWidth="1"/>
    <col min="16114" max="16114" width="11.88671875" customWidth="1"/>
    <col min="16115" max="16126" width="11.5546875" hidden="1" customWidth="1"/>
    <col min="16127" max="16127" width="7.6640625" customWidth="1"/>
    <col min="16128" max="16128" width="5.88671875" customWidth="1"/>
  </cols>
  <sheetData>
    <row r="1" spans="1:43" s="28" customFormat="1" ht="21" x14ac:dyDescent="0.4">
      <c r="A1" s="1"/>
      <c r="B1" s="868" t="s">
        <v>287</v>
      </c>
      <c r="C1" s="868"/>
      <c r="D1" s="868"/>
      <c r="E1" s="868"/>
      <c r="F1" s="237"/>
      <c r="G1" s="26"/>
    </row>
    <row r="2" spans="1:43" ht="17.399999999999999" x14ac:dyDescent="0.3">
      <c r="A2" s="723" t="s">
        <v>119</v>
      </c>
      <c r="B2" s="723"/>
      <c r="C2" s="723"/>
      <c r="D2" s="723"/>
      <c r="E2" s="723"/>
      <c r="F2" s="34"/>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row>
    <row r="3" spans="1:43" ht="17.399999999999999" x14ac:dyDescent="0.3">
      <c r="A3" s="191"/>
      <c r="B3" s="723" t="s">
        <v>120</v>
      </c>
      <c r="C3" s="723"/>
      <c r="D3" s="723"/>
      <c r="E3" s="203"/>
      <c r="F3" s="34"/>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row>
    <row r="4" spans="1:43" ht="14.25" customHeight="1" x14ac:dyDescent="0.3">
      <c r="A4" s="6"/>
      <c r="B4" s="7"/>
      <c r="C4" s="7"/>
      <c r="D4" s="8"/>
      <c r="E4" s="8"/>
      <c r="F4" s="34"/>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row>
    <row r="5" spans="1:43" ht="15.75" customHeight="1" x14ac:dyDescent="0.35">
      <c r="A5" s="725" t="s">
        <v>101</v>
      </c>
      <c r="B5" s="725" t="s">
        <v>38</v>
      </c>
      <c r="C5" s="600">
        <v>2016</v>
      </c>
      <c r="D5" s="600" t="s">
        <v>286</v>
      </c>
      <c r="E5" s="599">
        <v>2019</v>
      </c>
      <c r="F5" s="238"/>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row>
    <row r="6" spans="1:43" ht="38.25" customHeight="1" x14ac:dyDescent="0.35">
      <c r="A6" s="725"/>
      <c r="B6" s="725"/>
      <c r="C6" s="726" t="s">
        <v>284</v>
      </c>
      <c r="D6" s="726" t="s">
        <v>293</v>
      </c>
      <c r="E6" s="599" t="s">
        <v>285</v>
      </c>
      <c r="F6" s="238"/>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row>
    <row r="7" spans="1:43" ht="18" x14ac:dyDescent="0.35">
      <c r="A7" s="725"/>
      <c r="B7" s="725"/>
      <c r="C7" s="731"/>
      <c r="D7" s="731"/>
      <c r="E7" s="599" t="s">
        <v>183</v>
      </c>
      <c r="F7" s="238"/>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row>
    <row r="8" spans="1:43" ht="18" x14ac:dyDescent="0.35">
      <c r="A8" s="872"/>
      <c r="B8" s="872"/>
      <c r="C8" s="192" t="s">
        <v>1</v>
      </c>
      <c r="D8" s="192" t="s">
        <v>1</v>
      </c>
      <c r="E8" s="192" t="s">
        <v>1</v>
      </c>
      <c r="F8" s="238"/>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ht="18" x14ac:dyDescent="0.35">
      <c r="A9" s="10">
        <v>1</v>
      </c>
      <c r="B9" s="11">
        <v>2</v>
      </c>
      <c r="C9" s="11">
        <v>3</v>
      </c>
      <c r="D9" s="10">
        <v>4</v>
      </c>
      <c r="E9" s="193">
        <v>5</v>
      </c>
      <c r="F9" s="238"/>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row>
    <row r="10" spans="1:43" s="44" customFormat="1" ht="17.399999999999999" x14ac:dyDescent="0.3">
      <c r="A10" s="192">
        <v>1</v>
      </c>
      <c r="B10" s="12" t="s">
        <v>2</v>
      </c>
      <c r="C10" s="144">
        <v>498.05999999999995</v>
      </c>
      <c r="D10" s="144">
        <v>955.34526888274843</v>
      </c>
      <c r="E10" s="144">
        <f>E11+E18+E19+E20</f>
        <v>1175.3320489235064</v>
      </c>
      <c r="F10" s="239"/>
    </row>
    <row r="11" spans="1:43" s="44" customFormat="1" ht="17.399999999999999" x14ac:dyDescent="0.3">
      <c r="A11" s="192" t="s">
        <v>3</v>
      </c>
      <c r="B11" s="12" t="s">
        <v>4</v>
      </c>
      <c r="C11" s="144">
        <v>373.67099999999999</v>
      </c>
      <c r="D11" s="144">
        <v>824.0552116703825</v>
      </c>
      <c r="E11" s="144">
        <f>SUM(E12:E17)</f>
        <v>970.73577268080749</v>
      </c>
      <c r="F11" s="239"/>
    </row>
    <row r="12" spans="1:43" s="200" customFormat="1" ht="18" x14ac:dyDescent="0.35">
      <c r="A12" s="13" t="s">
        <v>5</v>
      </c>
      <c r="B12" s="12" t="s">
        <v>6</v>
      </c>
      <c r="C12" s="21">
        <v>349.84500000000003</v>
      </c>
      <c r="D12" s="144">
        <v>795.61703110058988</v>
      </c>
      <c r="E12" s="21">
        <f>[44]виробництво!N6</f>
        <v>945.97350932259826</v>
      </c>
      <c r="F12" s="238"/>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row>
    <row r="13" spans="1:43" s="200" customFormat="1" ht="18" x14ac:dyDescent="0.35">
      <c r="A13" s="13" t="s">
        <v>7</v>
      </c>
      <c r="B13" s="12" t="s">
        <v>8</v>
      </c>
      <c r="C13" s="21">
        <v>23.283999999999999</v>
      </c>
      <c r="D13" s="144">
        <v>27.89714587890035</v>
      </c>
      <c r="E13" s="21">
        <f>[44]виробництво!N10</f>
        <v>24.057428475750338</v>
      </c>
      <c r="F13" s="238"/>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row>
    <row r="14" spans="1:43" s="200" customFormat="1" ht="29.25" customHeight="1" x14ac:dyDescent="0.35">
      <c r="A14" s="13" t="s">
        <v>9</v>
      </c>
      <c r="B14" s="12" t="s">
        <v>10</v>
      </c>
      <c r="C14" s="21">
        <v>0</v>
      </c>
      <c r="D14" s="21">
        <v>0</v>
      </c>
      <c r="E14" s="21">
        <v>0</v>
      </c>
      <c r="F14" s="238"/>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row>
    <row r="15" spans="1:43" s="200" customFormat="1" ht="46.8" x14ac:dyDescent="0.35">
      <c r="A15" s="13" t="s">
        <v>11</v>
      </c>
      <c r="B15" s="12" t="s">
        <v>12</v>
      </c>
      <c r="C15" s="21">
        <v>0</v>
      </c>
      <c r="D15" s="21">
        <v>0</v>
      </c>
      <c r="E15" s="21">
        <v>0</v>
      </c>
      <c r="F15" s="238"/>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row>
    <row r="16" spans="1:43" s="200" customFormat="1" ht="31.5" customHeight="1" x14ac:dyDescent="0.35">
      <c r="A16" s="13" t="s">
        <v>13</v>
      </c>
      <c r="B16" s="12" t="s">
        <v>14</v>
      </c>
      <c r="C16" s="21">
        <v>0.10899999999999999</v>
      </c>
      <c r="D16" s="144">
        <v>0.10881398378715221</v>
      </c>
      <c r="E16" s="21">
        <f>[44]виробництво!N11+[44]виробництво!N12</f>
        <v>0.21814791412463747</v>
      </c>
      <c r="F16" s="238"/>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row>
    <row r="17" spans="1:43" s="200" customFormat="1" ht="33" customHeight="1" x14ac:dyDescent="0.35">
      <c r="A17" s="13" t="s">
        <v>15</v>
      </c>
      <c r="B17" s="12" t="s">
        <v>16</v>
      </c>
      <c r="C17" s="21">
        <v>0.43300000000000005</v>
      </c>
      <c r="D17" s="144">
        <v>0.43222070710507376</v>
      </c>
      <c r="E17" s="21">
        <f>[44]виробництво!N13+[44]виробництво!N14</f>
        <v>0.4866869683342378</v>
      </c>
      <c r="F17" s="238"/>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row>
    <row r="18" spans="1:43" s="44" customFormat="1" ht="35.25" customHeight="1" x14ac:dyDescent="0.3">
      <c r="A18" s="192" t="s">
        <v>17</v>
      </c>
      <c r="B18" s="12" t="s">
        <v>18</v>
      </c>
      <c r="C18" s="144">
        <v>25.542000000000002</v>
      </c>
      <c r="D18" s="144">
        <v>28.479726452960538</v>
      </c>
      <c r="E18" s="144">
        <f>[44]виробництво!N20+[44]постачання!P9</f>
        <v>69.160884015402388</v>
      </c>
      <c r="F18" s="239"/>
      <c r="I18" s="201"/>
    </row>
    <row r="19" spans="1:43" s="44" customFormat="1" ht="17.399999999999999" x14ac:dyDescent="0.3">
      <c r="A19" s="192" t="s">
        <v>19</v>
      </c>
      <c r="B19" s="12" t="s">
        <v>20</v>
      </c>
      <c r="C19" s="144">
        <v>88.643999999999991</v>
      </c>
      <c r="D19" s="144">
        <v>88.643780006603819</v>
      </c>
      <c r="E19" s="144">
        <f>[44]виробництво!N24+[44]постачання!P12+[44]постачання!P10</f>
        <v>3.4401236189508344</v>
      </c>
      <c r="F19" s="239"/>
    </row>
    <row r="20" spans="1:43" s="44" customFormat="1" ht="17.399999999999999" x14ac:dyDescent="0.3">
      <c r="A20" s="192" t="s">
        <v>21</v>
      </c>
      <c r="B20" s="12" t="s">
        <v>22</v>
      </c>
      <c r="C20" s="144">
        <v>10.202999999999999</v>
      </c>
      <c r="D20" s="144">
        <v>14.166550752801472</v>
      </c>
      <c r="E20" s="144">
        <f>[44]виробництво!N28+[44]постачання!P13</f>
        <v>131.99526860834575</v>
      </c>
      <c r="F20" s="239"/>
    </row>
    <row r="21" spans="1:43" s="44" customFormat="1" ht="17.399999999999999" x14ac:dyDescent="0.3">
      <c r="A21" s="192" t="s">
        <v>23</v>
      </c>
      <c r="B21" s="12" t="s">
        <v>24</v>
      </c>
      <c r="C21" s="144">
        <v>21.338000000000001</v>
      </c>
      <c r="D21" s="144">
        <v>28.761151007788452</v>
      </c>
      <c r="E21" s="144">
        <f>[44]виробництво!N31+[44]постачання!P15</f>
        <v>55.24089573553465</v>
      </c>
      <c r="F21" s="239"/>
    </row>
    <row r="22" spans="1:43" s="44" customFormat="1" ht="17.399999999999999" x14ac:dyDescent="0.3">
      <c r="A22" s="192">
        <v>3</v>
      </c>
      <c r="B22" s="12" t="s">
        <v>25</v>
      </c>
      <c r="C22" s="21">
        <v>0</v>
      </c>
      <c r="D22" s="21">
        <v>0</v>
      </c>
      <c r="E22" s="21">
        <v>0</v>
      </c>
      <c r="F22" s="239"/>
    </row>
    <row r="23" spans="1:43" s="44" customFormat="1" ht="17.399999999999999" x14ac:dyDescent="0.3">
      <c r="A23" s="192">
        <v>4</v>
      </c>
      <c r="B23" s="12" t="s">
        <v>26</v>
      </c>
      <c r="C23" s="21">
        <v>0</v>
      </c>
      <c r="D23" s="21">
        <v>0</v>
      </c>
      <c r="E23" s="21">
        <v>0</v>
      </c>
      <c r="F23" s="239"/>
    </row>
    <row r="24" spans="1:43" s="44" customFormat="1" ht="17.399999999999999" x14ac:dyDescent="0.3">
      <c r="A24" s="192">
        <v>5</v>
      </c>
      <c r="B24" s="12" t="s">
        <v>27</v>
      </c>
      <c r="C24" s="21">
        <v>0</v>
      </c>
      <c r="D24" s="21">
        <v>0</v>
      </c>
      <c r="E24" s="21">
        <v>0</v>
      </c>
      <c r="F24" s="239"/>
    </row>
    <row r="25" spans="1:43" s="44" customFormat="1" ht="17.399999999999999" x14ac:dyDescent="0.3">
      <c r="A25" s="192">
        <v>6</v>
      </c>
      <c r="B25" s="12" t="s">
        <v>28</v>
      </c>
      <c r="C25" s="144">
        <v>519.39799999999991</v>
      </c>
      <c r="D25" s="144">
        <v>984.1</v>
      </c>
      <c r="E25" s="144">
        <f>E10+E21</f>
        <v>1230.572944659041</v>
      </c>
      <c r="F25" s="239"/>
    </row>
    <row r="26" spans="1:43" s="44" customFormat="1" ht="17.399999999999999" x14ac:dyDescent="0.3">
      <c r="A26" s="192">
        <v>7</v>
      </c>
      <c r="B26" s="12" t="s">
        <v>29</v>
      </c>
      <c r="C26" s="144">
        <v>0</v>
      </c>
      <c r="D26" s="144">
        <v>0</v>
      </c>
      <c r="E26" s="144">
        <v>0</v>
      </c>
      <c r="F26" s="239"/>
      <c r="J26" s="153"/>
    </row>
    <row r="27" spans="1:43" s="44" customFormat="1" ht="17.399999999999999" x14ac:dyDescent="0.3">
      <c r="A27" s="192">
        <v>8</v>
      </c>
      <c r="B27" s="12" t="s">
        <v>30</v>
      </c>
      <c r="C27" s="144">
        <v>519.39799999999991</v>
      </c>
      <c r="D27" s="144">
        <v>984.1</v>
      </c>
      <c r="E27" s="144">
        <f>E25</f>
        <v>1230.572944659041</v>
      </c>
      <c r="F27" s="239"/>
    </row>
    <row r="28" spans="1:43" s="44" customFormat="1" ht="17.399999999999999" x14ac:dyDescent="0.3">
      <c r="A28" s="599">
        <v>9</v>
      </c>
      <c r="B28" s="12" t="s">
        <v>31</v>
      </c>
      <c r="C28" s="144">
        <v>103.88</v>
      </c>
      <c r="D28" s="144">
        <v>196.82</v>
      </c>
      <c r="E28" s="144">
        <v>246.11</v>
      </c>
      <c r="F28" s="239"/>
    </row>
    <row r="29" spans="1:43" s="44" customFormat="1" ht="36" customHeight="1" x14ac:dyDescent="0.3">
      <c r="A29" s="192">
        <v>10</v>
      </c>
      <c r="B29" s="12" t="s">
        <v>32</v>
      </c>
      <c r="C29" s="144">
        <v>623.27759999999989</v>
      </c>
      <c r="D29" s="144">
        <v>1180.92</v>
      </c>
      <c r="E29" s="144">
        <v>1476.68</v>
      </c>
      <c r="F29" s="239"/>
    </row>
    <row r="30" spans="1:43" ht="52.5" customHeight="1" x14ac:dyDescent="0.3">
      <c r="A30" s="873" t="s">
        <v>427</v>
      </c>
      <c r="B30" s="874"/>
      <c r="C30" s="874"/>
      <c r="D30" s="874"/>
      <c r="E30" s="874"/>
    </row>
    <row r="31" spans="1:43" x14ac:dyDescent="0.3">
      <c r="A31" s="240"/>
      <c r="B31" s="33"/>
      <c r="C31" s="33"/>
      <c r="D31" s="33"/>
    </row>
    <row r="32" spans="1:43" ht="18" x14ac:dyDescent="0.35">
      <c r="A32" s="875"/>
      <c r="B32" s="875"/>
      <c r="C32" s="241"/>
      <c r="D32" s="876"/>
      <c r="E32" s="876"/>
      <c r="F32" s="242"/>
    </row>
    <row r="33" spans="1:5" ht="15.6" x14ac:dyDescent="0.3">
      <c r="A33" s="877"/>
      <c r="B33" s="877"/>
      <c r="C33" s="219"/>
    </row>
    <row r="34" spans="1:5" ht="15.6" x14ac:dyDescent="0.3">
      <c r="A34" s="869"/>
      <c r="B34" s="870"/>
      <c r="C34" s="243"/>
      <c r="D34" s="871"/>
      <c r="E34" s="871"/>
    </row>
    <row r="35" spans="1:5" ht="15.6" x14ac:dyDescent="0.3">
      <c r="A35" s="220"/>
      <c r="B35" s="143"/>
      <c r="C35" s="143"/>
      <c r="D35" s="178"/>
    </row>
    <row r="36" spans="1:5" ht="15.6" x14ac:dyDescent="0.3">
      <c r="A36" s="220"/>
      <c r="B36" s="220"/>
      <c r="C36" s="220"/>
      <c r="D36" s="220"/>
    </row>
    <row r="37" spans="1:5" ht="15.6" x14ac:dyDescent="0.3">
      <c r="A37" s="143"/>
    </row>
    <row r="38" spans="1:5" ht="15.6" x14ac:dyDescent="0.3">
      <c r="A38" s="143"/>
    </row>
  </sheetData>
  <mergeCells count="13">
    <mergeCell ref="B1:E1"/>
    <mergeCell ref="A2:E2"/>
    <mergeCell ref="B3:D3"/>
    <mergeCell ref="A34:B34"/>
    <mergeCell ref="D34:E34"/>
    <mergeCell ref="A5:A8"/>
    <mergeCell ref="B5:B8"/>
    <mergeCell ref="A30:E30"/>
    <mergeCell ref="A32:B32"/>
    <mergeCell ref="D32:E32"/>
    <mergeCell ref="A33:B33"/>
    <mergeCell ref="D6:D7"/>
    <mergeCell ref="C6:C7"/>
  </mergeCells>
  <conditionalFormatting sqref="D10:D13 E10:E11 D16:D21 D25:E29">
    <cfRule type="containsText" dxfId="50" priority="1" stopIfTrue="1" operator="containsText" text="Додаток2">
      <formula>NOT(ISERROR(SEARCH("Додаток2",D10)))</formula>
    </cfRule>
    <cfRule type="containsText" dxfId="49" priority="2" stopIfTrue="1" operator="containsText" text="Додаток2">
      <formula>NOT(ISERROR(SEARCH("Додаток2",D10)))</formula>
    </cfRule>
  </conditionalFormatting>
  <pageMargins left="0.7" right="0.7" top="0.75" bottom="0.75" header="0.3" footer="0.3"/>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F39"/>
  <sheetViews>
    <sheetView workbookViewId="0">
      <selection activeCell="G6" sqref="G6"/>
    </sheetView>
  </sheetViews>
  <sheetFormatPr defaultColWidth="11.5546875" defaultRowHeight="14.4" x14ac:dyDescent="0.3"/>
  <cols>
    <col min="1" max="1" width="7.88671875" customWidth="1"/>
    <col min="2" max="2" width="37" customWidth="1"/>
    <col min="3" max="3" width="15.44140625" customWidth="1"/>
    <col min="4" max="4" width="17.109375" customWidth="1"/>
    <col min="5" max="5" width="15.44140625" customWidth="1"/>
    <col min="233" max="233" width="7.6640625" customWidth="1"/>
    <col min="234" max="234" width="65.6640625" customWidth="1"/>
    <col min="235" max="238" width="11.5546875" hidden="1" customWidth="1"/>
    <col min="239" max="239" width="15.6640625" customWidth="1"/>
    <col min="240" max="240" width="12.44140625" customWidth="1"/>
    <col min="241" max="241" width="15.33203125" customWidth="1"/>
    <col min="242" max="242" width="11.88671875" customWidth="1"/>
    <col min="243" max="254" width="11.5546875" hidden="1" customWidth="1"/>
    <col min="255" max="255" width="7.6640625" customWidth="1"/>
    <col min="256" max="256" width="5.88671875" customWidth="1"/>
    <col min="489" max="489" width="7.6640625" customWidth="1"/>
    <col min="490" max="490" width="65.6640625" customWidth="1"/>
    <col min="491" max="494" width="11.5546875" hidden="1" customWidth="1"/>
    <col min="495" max="495" width="15.6640625" customWidth="1"/>
    <col min="496" max="496" width="12.44140625" customWidth="1"/>
    <col min="497" max="497" width="15.33203125" customWidth="1"/>
    <col min="498" max="498" width="11.88671875" customWidth="1"/>
    <col min="499" max="510" width="11.5546875" hidden="1" customWidth="1"/>
    <col min="511" max="511" width="7.6640625" customWidth="1"/>
    <col min="512" max="512" width="5.88671875" customWidth="1"/>
    <col min="745" max="745" width="7.6640625" customWidth="1"/>
    <col min="746" max="746" width="65.6640625" customWidth="1"/>
    <col min="747" max="750" width="11.5546875" hidden="1" customWidth="1"/>
    <col min="751" max="751" width="15.6640625" customWidth="1"/>
    <col min="752" max="752" width="12.44140625" customWidth="1"/>
    <col min="753" max="753" width="15.33203125" customWidth="1"/>
    <col min="754" max="754" width="11.88671875" customWidth="1"/>
    <col min="755" max="766" width="11.5546875" hidden="1" customWidth="1"/>
    <col min="767" max="767" width="7.6640625" customWidth="1"/>
    <col min="768" max="768" width="5.88671875" customWidth="1"/>
    <col min="1001" max="1001" width="7.6640625" customWidth="1"/>
    <col min="1002" max="1002" width="65.6640625" customWidth="1"/>
    <col min="1003" max="1006" width="11.5546875" hidden="1" customWidth="1"/>
    <col min="1007" max="1007" width="15.6640625" customWidth="1"/>
    <col min="1008" max="1008" width="12.44140625" customWidth="1"/>
    <col min="1009" max="1009" width="15.33203125" customWidth="1"/>
    <col min="1010" max="1010" width="11.88671875" customWidth="1"/>
    <col min="1011" max="1022" width="11.5546875" hidden="1" customWidth="1"/>
    <col min="1023" max="1023" width="7.6640625" customWidth="1"/>
    <col min="1024" max="1024" width="5.88671875" customWidth="1"/>
    <col min="1257" max="1257" width="7.6640625" customWidth="1"/>
    <col min="1258" max="1258" width="65.6640625" customWidth="1"/>
    <col min="1259" max="1262" width="11.5546875" hidden="1" customWidth="1"/>
    <col min="1263" max="1263" width="15.6640625" customWidth="1"/>
    <col min="1264" max="1264" width="12.44140625" customWidth="1"/>
    <col min="1265" max="1265" width="15.33203125" customWidth="1"/>
    <col min="1266" max="1266" width="11.88671875" customWidth="1"/>
    <col min="1267" max="1278" width="11.5546875" hidden="1" customWidth="1"/>
    <col min="1279" max="1279" width="7.6640625" customWidth="1"/>
    <col min="1280" max="1280" width="5.88671875" customWidth="1"/>
    <col min="1513" max="1513" width="7.6640625" customWidth="1"/>
    <col min="1514" max="1514" width="65.6640625" customWidth="1"/>
    <col min="1515" max="1518" width="11.5546875" hidden="1" customWidth="1"/>
    <col min="1519" max="1519" width="15.6640625" customWidth="1"/>
    <col min="1520" max="1520" width="12.44140625" customWidth="1"/>
    <col min="1521" max="1521" width="15.33203125" customWidth="1"/>
    <col min="1522" max="1522" width="11.88671875" customWidth="1"/>
    <col min="1523" max="1534" width="11.5546875" hidden="1" customWidth="1"/>
    <col min="1535" max="1535" width="7.6640625" customWidth="1"/>
    <col min="1536" max="1536" width="5.88671875" customWidth="1"/>
    <col min="1769" max="1769" width="7.6640625" customWidth="1"/>
    <col min="1770" max="1770" width="65.6640625" customWidth="1"/>
    <col min="1771" max="1774" width="11.5546875" hidden="1" customWidth="1"/>
    <col min="1775" max="1775" width="15.6640625" customWidth="1"/>
    <col min="1776" max="1776" width="12.44140625" customWidth="1"/>
    <col min="1777" max="1777" width="15.33203125" customWidth="1"/>
    <col min="1778" max="1778" width="11.88671875" customWidth="1"/>
    <col min="1779" max="1790" width="11.5546875" hidden="1" customWidth="1"/>
    <col min="1791" max="1791" width="7.6640625" customWidth="1"/>
    <col min="1792" max="1792" width="5.88671875" customWidth="1"/>
    <col min="2025" max="2025" width="7.6640625" customWidth="1"/>
    <col min="2026" max="2026" width="65.6640625" customWidth="1"/>
    <col min="2027" max="2030" width="11.5546875" hidden="1" customWidth="1"/>
    <col min="2031" max="2031" width="15.6640625" customWidth="1"/>
    <col min="2032" max="2032" width="12.44140625" customWidth="1"/>
    <col min="2033" max="2033" width="15.33203125" customWidth="1"/>
    <col min="2034" max="2034" width="11.88671875" customWidth="1"/>
    <col min="2035" max="2046" width="11.5546875" hidden="1" customWidth="1"/>
    <col min="2047" max="2047" width="7.6640625" customWidth="1"/>
    <col min="2048" max="2048" width="5.88671875" customWidth="1"/>
    <col min="2281" max="2281" width="7.6640625" customWidth="1"/>
    <col min="2282" max="2282" width="65.6640625" customWidth="1"/>
    <col min="2283" max="2286" width="11.5546875" hidden="1" customWidth="1"/>
    <col min="2287" max="2287" width="15.6640625" customWidth="1"/>
    <col min="2288" max="2288" width="12.44140625" customWidth="1"/>
    <col min="2289" max="2289" width="15.33203125" customWidth="1"/>
    <col min="2290" max="2290" width="11.88671875" customWidth="1"/>
    <col min="2291" max="2302" width="11.5546875" hidden="1" customWidth="1"/>
    <col min="2303" max="2303" width="7.6640625" customWidth="1"/>
    <col min="2304" max="2304" width="5.88671875" customWidth="1"/>
    <col min="2537" max="2537" width="7.6640625" customWidth="1"/>
    <col min="2538" max="2538" width="65.6640625" customWidth="1"/>
    <col min="2539" max="2542" width="11.5546875" hidden="1" customWidth="1"/>
    <col min="2543" max="2543" width="15.6640625" customWidth="1"/>
    <col min="2544" max="2544" width="12.44140625" customWidth="1"/>
    <col min="2545" max="2545" width="15.33203125" customWidth="1"/>
    <col min="2546" max="2546" width="11.88671875" customWidth="1"/>
    <col min="2547" max="2558" width="11.5546875" hidden="1" customWidth="1"/>
    <col min="2559" max="2559" width="7.6640625" customWidth="1"/>
    <col min="2560" max="2560" width="5.88671875" customWidth="1"/>
    <col min="2793" max="2793" width="7.6640625" customWidth="1"/>
    <col min="2794" max="2794" width="65.6640625" customWidth="1"/>
    <col min="2795" max="2798" width="11.5546875" hidden="1" customWidth="1"/>
    <col min="2799" max="2799" width="15.6640625" customWidth="1"/>
    <col min="2800" max="2800" width="12.44140625" customWidth="1"/>
    <col min="2801" max="2801" width="15.33203125" customWidth="1"/>
    <col min="2802" max="2802" width="11.88671875" customWidth="1"/>
    <col min="2803" max="2814" width="11.5546875" hidden="1" customWidth="1"/>
    <col min="2815" max="2815" width="7.6640625" customWidth="1"/>
    <col min="2816" max="2816" width="5.88671875" customWidth="1"/>
    <col min="3049" max="3049" width="7.6640625" customWidth="1"/>
    <col min="3050" max="3050" width="65.6640625" customWidth="1"/>
    <col min="3051" max="3054" width="11.5546875" hidden="1" customWidth="1"/>
    <col min="3055" max="3055" width="15.6640625" customWidth="1"/>
    <col min="3056" max="3056" width="12.44140625" customWidth="1"/>
    <col min="3057" max="3057" width="15.33203125" customWidth="1"/>
    <col min="3058" max="3058" width="11.88671875" customWidth="1"/>
    <col min="3059" max="3070" width="11.5546875" hidden="1" customWidth="1"/>
    <col min="3071" max="3071" width="7.6640625" customWidth="1"/>
    <col min="3072" max="3072" width="5.88671875" customWidth="1"/>
    <col min="3305" max="3305" width="7.6640625" customWidth="1"/>
    <col min="3306" max="3306" width="65.6640625" customWidth="1"/>
    <col min="3307" max="3310" width="11.5546875" hidden="1" customWidth="1"/>
    <col min="3311" max="3311" width="15.6640625" customWidth="1"/>
    <col min="3312" max="3312" width="12.44140625" customWidth="1"/>
    <col min="3313" max="3313" width="15.33203125" customWidth="1"/>
    <col min="3314" max="3314" width="11.88671875" customWidth="1"/>
    <col min="3315" max="3326" width="11.5546875" hidden="1" customWidth="1"/>
    <col min="3327" max="3327" width="7.6640625" customWidth="1"/>
    <col min="3328" max="3328" width="5.88671875" customWidth="1"/>
    <col min="3561" max="3561" width="7.6640625" customWidth="1"/>
    <col min="3562" max="3562" width="65.6640625" customWidth="1"/>
    <col min="3563" max="3566" width="11.5546875" hidden="1" customWidth="1"/>
    <col min="3567" max="3567" width="15.6640625" customWidth="1"/>
    <col min="3568" max="3568" width="12.44140625" customWidth="1"/>
    <col min="3569" max="3569" width="15.33203125" customWidth="1"/>
    <col min="3570" max="3570" width="11.88671875" customWidth="1"/>
    <col min="3571" max="3582" width="11.5546875" hidden="1" customWidth="1"/>
    <col min="3583" max="3583" width="7.6640625" customWidth="1"/>
    <col min="3584" max="3584" width="5.88671875" customWidth="1"/>
    <col min="3817" max="3817" width="7.6640625" customWidth="1"/>
    <col min="3818" max="3818" width="65.6640625" customWidth="1"/>
    <col min="3819" max="3822" width="11.5546875" hidden="1" customWidth="1"/>
    <col min="3823" max="3823" width="15.6640625" customWidth="1"/>
    <col min="3824" max="3824" width="12.44140625" customWidth="1"/>
    <col min="3825" max="3825" width="15.33203125" customWidth="1"/>
    <col min="3826" max="3826" width="11.88671875" customWidth="1"/>
    <col min="3827" max="3838" width="11.5546875" hidden="1" customWidth="1"/>
    <col min="3839" max="3839" width="7.6640625" customWidth="1"/>
    <col min="3840" max="3840" width="5.88671875" customWidth="1"/>
    <col min="4073" max="4073" width="7.6640625" customWidth="1"/>
    <col min="4074" max="4074" width="65.6640625" customWidth="1"/>
    <col min="4075" max="4078" width="11.5546875" hidden="1" customWidth="1"/>
    <col min="4079" max="4079" width="15.6640625" customWidth="1"/>
    <col min="4080" max="4080" width="12.44140625" customWidth="1"/>
    <col min="4081" max="4081" width="15.33203125" customWidth="1"/>
    <col min="4082" max="4082" width="11.88671875" customWidth="1"/>
    <col min="4083" max="4094" width="11.5546875" hidden="1" customWidth="1"/>
    <col min="4095" max="4095" width="7.6640625" customWidth="1"/>
    <col min="4096" max="4096" width="5.88671875" customWidth="1"/>
    <col min="4329" max="4329" width="7.6640625" customWidth="1"/>
    <col min="4330" max="4330" width="65.6640625" customWidth="1"/>
    <col min="4331" max="4334" width="11.5546875" hidden="1" customWidth="1"/>
    <col min="4335" max="4335" width="15.6640625" customWidth="1"/>
    <col min="4336" max="4336" width="12.44140625" customWidth="1"/>
    <col min="4337" max="4337" width="15.33203125" customWidth="1"/>
    <col min="4338" max="4338" width="11.88671875" customWidth="1"/>
    <col min="4339" max="4350" width="11.5546875" hidden="1" customWidth="1"/>
    <col min="4351" max="4351" width="7.6640625" customWidth="1"/>
    <col min="4352" max="4352" width="5.88671875" customWidth="1"/>
    <col min="4585" max="4585" width="7.6640625" customWidth="1"/>
    <col min="4586" max="4586" width="65.6640625" customWidth="1"/>
    <col min="4587" max="4590" width="11.5546875" hidden="1" customWidth="1"/>
    <col min="4591" max="4591" width="15.6640625" customWidth="1"/>
    <col min="4592" max="4592" width="12.44140625" customWidth="1"/>
    <col min="4593" max="4593" width="15.33203125" customWidth="1"/>
    <col min="4594" max="4594" width="11.88671875" customWidth="1"/>
    <col min="4595" max="4606" width="11.5546875" hidden="1" customWidth="1"/>
    <col min="4607" max="4607" width="7.6640625" customWidth="1"/>
    <col min="4608" max="4608" width="5.88671875" customWidth="1"/>
    <col min="4841" max="4841" width="7.6640625" customWidth="1"/>
    <col min="4842" max="4842" width="65.6640625" customWidth="1"/>
    <col min="4843" max="4846" width="11.5546875" hidden="1" customWidth="1"/>
    <col min="4847" max="4847" width="15.6640625" customWidth="1"/>
    <col min="4848" max="4848" width="12.44140625" customWidth="1"/>
    <col min="4849" max="4849" width="15.33203125" customWidth="1"/>
    <col min="4850" max="4850" width="11.88671875" customWidth="1"/>
    <col min="4851" max="4862" width="11.5546875" hidden="1" customWidth="1"/>
    <col min="4863" max="4863" width="7.6640625" customWidth="1"/>
    <col min="4864" max="4864" width="5.88671875" customWidth="1"/>
    <col min="5097" max="5097" width="7.6640625" customWidth="1"/>
    <col min="5098" max="5098" width="65.6640625" customWidth="1"/>
    <col min="5099" max="5102" width="11.5546875" hidden="1" customWidth="1"/>
    <col min="5103" max="5103" width="15.6640625" customWidth="1"/>
    <col min="5104" max="5104" width="12.44140625" customWidth="1"/>
    <col min="5105" max="5105" width="15.33203125" customWidth="1"/>
    <col min="5106" max="5106" width="11.88671875" customWidth="1"/>
    <col min="5107" max="5118" width="11.5546875" hidden="1" customWidth="1"/>
    <col min="5119" max="5119" width="7.6640625" customWidth="1"/>
    <col min="5120" max="5120" width="5.88671875" customWidth="1"/>
    <col min="5353" max="5353" width="7.6640625" customWidth="1"/>
    <col min="5354" max="5354" width="65.6640625" customWidth="1"/>
    <col min="5355" max="5358" width="11.5546875" hidden="1" customWidth="1"/>
    <col min="5359" max="5359" width="15.6640625" customWidth="1"/>
    <col min="5360" max="5360" width="12.44140625" customWidth="1"/>
    <col min="5361" max="5361" width="15.33203125" customWidth="1"/>
    <col min="5362" max="5362" width="11.88671875" customWidth="1"/>
    <col min="5363" max="5374" width="11.5546875" hidden="1" customWidth="1"/>
    <col min="5375" max="5375" width="7.6640625" customWidth="1"/>
    <col min="5376" max="5376" width="5.88671875" customWidth="1"/>
    <col min="5609" max="5609" width="7.6640625" customWidth="1"/>
    <col min="5610" max="5610" width="65.6640625" customWidth="1"/>
    <col min="5611" max="5614" width="11.5546875" hidden="1" customWidth="1"/>
    <col min="5615" max="5615" width="15.6640625" customWidth="1"/>
    <col min="5616" max="5616" width="12.44140625" customWidth="1"/>
    <col min="5617" max="5617" width="15.33203125" customWidth="1"/>
    <col min="5618" max="5618" width="11.88671875" customWidth="1"/>
    <col min="5619" max="5630" width="11.5546875" hidden="1" customWidth="1"/>
    <col min="5631" max="5631" width="7.6640625" customWidth="1"/>
    <col min="5632" max="5632" width="5.88671875" customWidth="1"/>
    <col min="5865" max="5865" width="7.6640625" customWidth="1"/>
    <col min="5866" max="5866" width="65.6640625" customWidth="1"/>
    <col min="5867" max="5870" width="11.5546875" hidden="1" customWidth="1"/>
    <col min="5871" max="5871" width="15.6640625" customWidth="1"/>
    <col min="5872" max="5872" width="12.44140625" customWidth="1"/>
    <col min="5873" max="5873" width="15.33203125" customWidth="1"/>
    <col min="5874" max="5874" width="11.88671875" customWidth="1"/>
    <col min="5875" max="5886" width="11.5546875" hidden="1" customWidth="1"/>
    <col min="5887" max="5887" width="7.6640625" customWidth="1"/>
    <col min="5888" max="5888" width="5.88671875" customWidth="1"/>
    <col min="6121" max="6121" width="7.6640625" customWidth="1"/>
    <col min="6122" max="6122" width="65.6640625" customWidth="1"/>
    <col min="6123" max="6126" width="11.5546875" hidden="1" customWidth="1"/>
    <col min="6127" max="6127" width="15.6640625" customWidth="1"/>
    <col min="6128" max="6128" width="12.44140625" customWidth="1"/>
    <col min="6129" max="6129" width="15.33203125" customWidth="1"/>
    <col min="6130" max="6130" width="11.88671875" customWidth="1"/>
    <col min="6131" max="6142" width="11.5546875" hidden="1" customWidth="1"/>
    <col min="6143" max="6143" width="7.6640625" customWidth="1"/>
    <col min="6144" max="6144" width="5.88671875" customWidth="1"/>
    <col min="6377" max="6377" width="7.6640625" customWidth="1"/>
    <col min="6378" max="6378" width="65.6640625" customWidth="1"/>
    <col min="6379" max="6382" width="11.5546875" hidden="1" customWidth="1"/>
    <col min="6383" max="6383" width="15.6640625" customWidth="1"/>
    <col min="6384" max="6384" width="12.44140625" customWidth="1"/>
    <col min="6385" max="6385" width="15.33203125" customWidth="1"/>
    <col min="6386" max="6386" width="11.88671875" customWidth="1"/>
    <col min="6387" max="6398" width="11.5546875" hidden="1" customWidth="1"/>
    <col min="6399" max="6399" width="7.6640625" customWidth="1"/>
    <col min="6400" max="6400" width="5.88671875" customWidth="1"/>
    <col min="6633" max="6633" width="7.6640625" customWidth="1"/>
    <col min="6634" max="6634" width="65.6640625" customWidth="1"/>
    <col min="6635" max="6638" width="11.5546875" hidden="1" customWidth="1"/>
    <col min="6639" max="6639" width="15.6640625" customWidth="1"/>
    <col min="6640" max="6640" width="12.44140625" customWidth="1"/>
    <col min="6641" max="6641" width="15.33203125" customWidth="1"/>
    <col min="6642" max="6642" width="11.88671875" customWidth="1"/>
    <col min="6643" max="6654" width="11.5546875" hidden="1" customWidth="1"/>
    <col min="6655" max="6655" width="7.6640625" customWidth="1"/>
    <col min="6656" max="6656" width="5.88671875" customWidth="1"/>
    <col min="6889" max="6889" width="7.6640625" customWidth="1"/>
    <col min="6890" max="6890" width="65.6640625" customWidth="1"/>
    <col min="6891" max="6894" width="11.5546875" hidden="1" customWidth="1"/>
    <col min="6895" max="6895" width="15.6640625" customWidth="1"/>
    <col min="6896" max="6896" width="12.44140625" customWidth="1"/>
    <col min="6897" max="6897" width="15.33203125" customWidth="1"/>
    <col min="6898" max="6898" width="11.88671875" customWidth="1"/>
    <col min="6899" max="6910" width="11.5546875" hidden="1" customWidth="1"/>
    <col min="6911" max="6911" width="7.6640625" customWidth="1"/>
    <col min="6912" max="6912" width="5.88671875" customWidth="1"/>
    <col min="7145" max="7145" width="7.6640625" customWidth="1"/>
    <col min="7146" max="7146" width="65.6640625" customWidth="1"/>
    <col min="7147" max="7150" width="11.5546875" hidden="1" customWidth="1"/>
    <col min="7151" max="7151" width="15.6640625" customWidth="1"/>
    <col min="7152" max="7152" width="12.44140625" customWidth="1"/>
    <col min="7153" max="7153" width="15.33203125" customWidth="1"/>
    <col min="7154" max="7154" width="11.88671875" customWidth="1"/>
    <col min="7155" max="7166" width="11.5546875" hidden="1" customWidth="1"/>
    <col min="7167" max="7167" width="7.6640625" customWidth="1"/>
    <col min="7168" max="7168" width="5.88671875" customWidth="1"/>
    <col min="7401" max="7401" width="7.6640625" customWidth="1"/>
    <col min="7402" max="7402" width="65.6640625" customWidth="1"/>
    <col min="7403" max="7406" width="11.5546875" hidden="1" customWidth="1"/>
    <col min="7407" max="7407" width="15.6640625" customWidth="1"/>
    <col min="7408" max="7408" width="12.44140625" customWidth="1"/>
    <col min="7409" max="7409" width="15.33203125" customWidth="1"/>
    <col min="7410" max="7410" width="11.88671875" customWidth="1"/>
    <col min="7411" max="7422" width="11.5546875" hidden="1" customWidth="1"/>
    <col min="7423" max="7423" width="7.6640625" customWidth="1"/>
    <col min="7424" max="7424" width="5.88671875" customWidth="1"/>
    <col min="7657" max="7657" width="7.6640625" customWidth="1"/>
    <col min="7658" max="7658" width="65.6640625" customWidth="1"/>
    <col min="7659" max="7662" width="11.5546875" hidden="1" customWidth="1"/>
    <col min="7663" max="7663" width="15.6640625" customWidth="1"/>
    <col min="7664" max="7664" width="12.44140625" customWidth="1"/>
    <col min="7665" max="7665" width="15.33203125" customWidth="1"/>
    <col min="7666" max="7666" width="11.88671875" customWidth="1"/>
    <col min="7667" max="7678" width="11.5546875" hidden="1" customWidth="1"/>
    <col min="7679" max="7679" width="7.6640625" customWidth="1"/>
    <col min="7680" max="7680" width="5.88671875" customWidth="1"/>
    <col min="7913" max="7913" width="7.6640625" customWidth="1"/>
    <col min="7914" max="7914" width="65.6640625" customWidth="1"/>
    <col min="7915" max="7918" width="11.5546875" hidden="1" customWidth="1"/>
    <col min="7919" max="7919" width="15.6640625" customWidth="1"/>
    <col min="7920" max="7920" width="12.44140625" customWidth="1"/>
    <col min="7921" max="7921" width="15.33203125" customWidth="1"/>
    <col min="7922" max="7922" width="11.88671875" customWidth="1"/>
    <col min="7923" max="7934" width="11.5546875" hidden="1" customWidth="1"/>
    <col min="7935" max="7935" width="7.6640625" customWidth="1"/>
    <col min="7936" max="7936" width="5.88671875" customWidth="1"/>
    <col min="8169" max="8169" width="7.6640625" customWidth="1"/>
    <col min="8170" max="8170" width="65.6640625" customWidth="1"/>
    <col min="8171" max="8174" width="11.5546875" hidden="1" customWidth="1"/>
    <col min="8175" max="8175" width="15.6640625" customWidth="1"/>
    <col min="8176" max="8176" width="12.44140625" customWidth="1"/>
    <col min="8177" max="8177" width="15.33203125" customWidth="1"/>
    <col min="8178" max="8178" width="11.88671875" customWidth="1"/>
    <col min="8179" max="8190" width="11.5546875" hidden="1" customWidth="1"/>
    <col min="8191" max="8191" width="7.6640625" customWidth="1"/>
    <col min="8192" max="8192" width="5.88671875" customWidth="1"/>
    <col min="8425" max="8425" width="7.6640625" customWidth="1"/>
    <col min="8426" max="8426" width="65.6640625" customWidth="1"/>
    <col min="8427" max="8430" width="11.5546875" hidden="1" customWidth="1"/>
    <col min="8431" max="8431" width="15.6640625" customWidth="1"/>
    <col min="8432" max="8432" width="12.44140625" customWidth="1"/>
    <col min="8433" max="8433" width="15.33203125" customWidth="1"/>
    <col min="8434" max="8434" width="11.88671875" customWidth="1"/>
    <col min="8435" max="8446" width="11.5546875" hidden="1" customWidth="1"/>
    <col min="8447" max="8447" width="7.6640625" customWidth="1"/>
    <col min="8448" max="8448" width="5.88671875" customWidth="1"/>
    <col min="8681" max="8681" width="7.6640625" customWidth="1"/>
    <col min="8682" max="8682" width="65.6640625" customWidth="1"/>
    <col min="8683" max="8686" width="11.5546875" hidden="1" customWidth="1"/>
    <col min="8687" max="8687" width="15.6640625" customWidth="1"/>
    <col min="8688" max="8688" width="12.44140625" customWidth="1"/>
    <col min="8689" max="8689" width="15.33203125" customWidth="1"/>
    <col min="8690" max="8690" width="11.88671875" customWidth="1"/>
    <col min="8691" max="8702" width="11.5546875" hidden="1" customWidth="1"/>
    <col min="8703" max="8703" width="7.6640625" customWidth="1"/>
    <col min="8704" max="8704" width="5.88671875" customWidth="1"/>
    <col min="8937" max="8937" width="7.6640625" customWidth="1"/>
    <col min="8938" max="8938" width="65.6640625" customWidth="1"/>
    <col min="8939" max="8942" width="11.5546875" hidden="1" customWidth="1"/>
    <col min="8943" max="8943" width="15.6640625" customWidth="1"/>
    <col min="8944" max="8944" width="12.44140625" customWidth="1"/>
    <col min="8945" max="8945" width="15.33203125" customWidth="1"/>
    <col min="8946" max="8946" width="11.88671875" customWidth="1"/>
    <col min="8947" max="8958" width="11.5546875" hidden="1" customWidth="1"/>
    <col min="8959" max="8959" width="7.6640625" customWidth="1"/>
    <col min="8960" max="8960" width="5.88671875" customWidth="1"/>
    <col min="9193" max="9193" width="7.6640625" customWidth="1"/>
    <col min="9194" max="9194" width="65.6640625" customWidth="1"/>
    <col min="9195" max="9198" width="11.5546875" hidden="1" customWidth="1"/>
    <col min="9199" max="9199" width="15.6640625" customWidth="1"/>
    <col min="9200" max="9200" width="12.44140625" customWidth="1"/>
    <col min="9201" max="9201" width="15.33203125" customWidth="1"/>
    <col min="9202" max="9202" width="11.88671875" customWidth="1"/>
    <col min="9203" max="9214" width="11.5546875" hidden="1" customWidth="1"/>
    <col min="9215" max="9215" width="7.6640625" customWidth="1"/>
    <col min="9216" max="9216" width="5.88671875" customWidth="1"/>
    <col min="9449" max="9449" width="7.6640625" customWidth="1"/>
    <col min="9450" max="9450" width="65.6640625" customWidth="1"/>
    <col min="9451" max="9454" width="11.5546875" hidden="1" customWidth="1"/>
    <col min="9455" max="9455" width="15.6640625" customWidth="1"/>
    <col min="9456" max="9456" width="12.44140625" customWidth="1"/>
    <col min="9457" max="9457" width="15.33203125" customWidth="1"/>
    <col min="9458" max="9458" width="11.88671875" customWidth="1"/>
    <col min="9459" max="9470" width="11.5546875" hidden="1" customWidth="1"/>
    <col min="9471" max="9471" width="7.6640625" customWidth="1"/>
    <col min="9472" max="9472" width="5.88671875" customWidth="1"/>
    <col min="9705" max="9705" width="7.6640625" customWidth="1"/>
    <col min="9706" max="9706" width="65.6640625" customWidth="1"/>
    <col min="9707" max="9710" width="11.5546875" hidden="1" customWidth="1"/>
    <col min="9711" max="9711" width="15.6640625" customWidth="1"/>
    <col min="9712" max="9712" width="12.44140625" customWidth="1"/>
    <col min="9713" max="9713" width="15.33203125" customWidth="1"/>
    <col min="9714" max="9714" width="11.88671875" customWidth="1"/>
    <col min="9715" max="9726" width="11.5546875" hidden="1" customWidth="1"/>
    <col min="9727" max="9727" width="7.6640625" customWidth="1"/>
    <col min="9728" max="9728" width="5.88671875" customWidth="1"/>
    <col min="9961" max="9961" width="7.6640625" customWidth="1"/>
    <col min="9962" max="9962" width="65.6640625" customWidth="1"/>
    <col min="9963" max="9966" width="11.5546875" hidden="1" customWidth="1"/>
    <col min="9967" max="9967" width="15.6640625" customWidth="1"/>
    <col min="9968" max="9968" width="12.44140625" customWidth="1"/>
    <col min="9969" max="9969" width="15.33203125" customWidth="1"/>
    <col min="9970" max="9970" width="11.88671875" customWidth="1"/>
    <col min="9971" max="9982" width="11.5546875" hidden="1" customWidth="1"/>
    <col min="9983" max="9983" width="7.6640625" customWidth="1"/>
    <col min="9984" max="9984" width="5.88671875" customWidth="1"/>
    <col min="10217" max="10217" width="7.6640625" customWidth="1"/>
    <col min="10218" max="10218" width="65.6640625" customWidth="1"/>
    <col min="10219" max="10222" width="11.5546875" hidden="1" customWidth="1"/>
    <col min="10223" max="10223" width="15.6640625" customWidth="1"/>
    <col min="10224" max="10224" width="12.44140625" customWidth="1"/>
    <col min="10225" max="10225" width="15.33203125" customWidth="1"/>
    <col min="10226" max="10226" width="11.88671875" customWidth="1"/>
    <col min="10227" max="10238" width="11.5546875" hidden="1" customWidth="1"/>
    <col min="10239" max="10239" width="7.6640625" customWidth="1"/>
    <col min="10240" max="10240" width="5.88671875" customWidth="1"/>
    <col min="10473" max="10473" width="7.6640625" customWidth="1"/>
    <col min="10474" max="10474" width="65.6640625" customWidth="1"/>
    <col min="10475" max="10478" width="11.5546875" hidden="1" customWidth="1"/>
    <col min="10479" max="10479" width="15.6640625" customWidth="1"/>
    <col min="10480" max="10480" width="12.44140625" customWidth="1"/>
    <col min="10481" max="10481" width="15.33203125" customWidth="1"/>
    <col min="10482" max="10482" width="11.88671875" customWidth="1"/>
    <col min="10483" max="10494" width="11.5546875" hidden="1" customWidth="1"/>
    <col min="10495" max="10495" width="7.6640625" customWidth="1"/>
    <col min="10496" max="10496" width="5.88671875" customWidth="1"/>
    <col min="10729" max="10729" width="7.6640625" customWidth="1"/>
    <col min="10730" max="10730" width="65.6640625" customWidth="1"/>
    <col min="10731" max="10734" width="11.5546875" hidden="1" customWidth="1"/>
    <col min="10735" max="10735" width="15.6640625" customWidth="1"/>
    <col min="10736" max="10736" width="12.44140625" customWidth="1"/>
    <col min="10737" max="10737" width="15.33203125" customWidth="1"/>
    <col min="10738" max="10738" width="11.88671875" customWidth="1"/>
    <col min="10739" max="10750" width="11.5546875" hidden="1" customWidth="1"/>
    <col min="10751" max="10751" width="7.6640625" customWidth="1"/>
    <col min="10752" max="10752" width="5.88671875" customWidth="1"/>
    <col min="10985" max="10985" width="7.6640625" customWidth="1"/>
    <col min="10986" max="10986" width="65.6640625" customWidth="1"/>
    <col min="10987" max="10990" width="11.5546875" hidden="1" customWidth="1"/>
    <col min="10991" max="10991" width="15.6640625" customWidth="1"/>
    <col min="10992" max="10992" width="12.44140625" customWidth="1"/>
    <col min="10993" max="10993" width="15.33203125" customWidth="1"/>
    <col min="10994" max="10994" width="11.88671875" customWidth="1"/>
    <col min="10995" max="11006" width="11.5546875" hidden="1" customWidth="1"/>
    <col min="11007" max="11007" width="7.6640625" customWidth="1"/>
    <col min="11008" max="11008" width="5.88671875" customWidth="1"/>
    <col min="11241" max="11241" width="7.6640625" customWidth="1"/>
    <col min="11242" max="11242" width="65.6640625" customWidth="1"/>
    <col min="11243" max="11246" width="11.5546875" hidden="1" customWidth="1"/>
    <col min="11247" max="11247" width="15.6640625" customWidth="1"/>
    <col min="11248" max="11248" width="12.44140625" customWidth="1"/>
    <col min="11249" max="11249" width="15.33203125" customWidth="1"/>
    <col min="11250" max="11250" width="11.88671875" customWidth="1"/>
    <col min="11251" max="11262" width="11.5546875" hidden="1" customWidth="1"/>
    <col min="11263" max="11263" width="7.6640625" customWidth="1"/>
    <col min="11264" max="11264" width="5.88671875" customWidth="1"/>
    <col min="11497" max="11497" width="7.6640625" customWidth="1"/>
    <col min="11498" max="11498" width="65.6640625" customWidth="1"/>
    <col min="11499" max="11502" width="11.5546875" hidden="1" customWidth="1"/>
    <col min="11503" max="11503" width="15.6640625" customWidth="1"/>
    <col min="11504" max="11504" width="12.44140625" customWidth="1"/>
    <col min="11505" max="11505" width="15.33203125" customWidth="1"/>
    <col min="11506" max="11506" width="11.88671875" customWidth="1"/>
    <col min="11507" max="11518" width="11.5546875" hidden="1" customWidth="1"/>
    <col min="11519" max="11519" width="7.6640625" customWidth="1"/>
    <col min="11520" max="11520" width="5.88671875" customWidth="1"/>
    <col min="11753" max="11753" width="7.6640625" customWidth="1"/>
    <col min="11754" max="11754" width="65.6640625" customWidth="1"/>
    <col min="11755" max="11758" width="11.5546875" hidden="1" customWidth="1"/>
    <col min="11759" max="11759" width="15.6640625" customWidth="1"/>
    <col min="11760" max="11760" width="12.44140625" customWidth="1"/>
    <col min="11761" max="11761" width="15.33203125" customWidth="1"/>
    <col min="11762" max="11762" width="11.88671875" customWidth="1"/>
    <col min="11763" max="11774" width="11.5546875" hidden="1" customWidth="1"/>
    <col min="11775" max="11775" width="7.6640625" customWidth="1"/>
    <col min="11776" max="11776" width="5.88671875" customWidth="1"/>
    <col min="12009" max="12009" width="7.6640625" customWidth="1"/>
    <col min="12010" max="12010" width="65.6640625" customWidth="1"/>
    <col min="12011" max="12014" width="11.5546875" hidden="1" customWidth="1"/>
    <col min="12015" max="12015" width="15.6640625" customWidth="1"/>
    <col min="12016" max="12016" width="12.44140625" customWidth="1"/>
    <col min="12017" max="12017" width="15.33203125" customWidth="1"/>
    <col min="12018" max="12018" width="11.88671875" customWidth="1"/>
    <col min="12019" max="12030" width="11.5546875" hidden="1" customWidth="1"/>
    <col min="12031" max="12031" width="7.6640625" customWidth="1"/>
    <col min="12032" max="12032" width="5.88671875" customWidth="1"/>
    <col min="12265" max="12265" width="7.6640625" customWidth="1"/>
    <col min="12266" max="12266" width="65.6640625" customWidth="1"/>
    <col min="12267" max="12270" width="11.5546875" hidden="1" customWidth="1"/>
    <col min="12271" max="12271" width="15.6640625" customWidth="1"/>
    <col min="12272" max="12272" width="12.44140625" customWidth="1"/>
    <col min="12273" max="12273" width="15.33203125" customWidth="1"/>
    <col min="12274" max="12274" width="11.88671875" customWidth="1"/>
    <col min="12275" max="12286" width="11.5546875" hidden="1" customWidth="1"/>
    <col min="12287" max="12287" width="7.6640625" customWidth="1"/>
    <col min="12288" max="12288" width="5.88671875" customWidth="1"/>
    <col min="12521" max="12521" width="7.6640625" customWidth="1"/>
    <col min="12522" max="12522" width="65.6640625" customWidth="1"/>
    <col min="12523" max="12526" width="11.5546875" hidden="1" customWidth="1"/>
    <col min="12527" max="12527" width="15.6640625" customWidth="1"/>
    <col min="12528" max="12528" width="12.44140625" customWidth="1"/>
    <col min="12529" max="12529" width="15.33203125" customWidth="1"/>
    <col min="12530" max="12530" width="11.88671875" customWidth="1"/>
    <col min="12531" max="12542" width="11.5546875" hidden="1" customWidth="1"/>
    <col min="12543" max="12543" width="7.6640625" customWidth="1"/>
    <col min="12544" max="12544" width="5.88671875" customWidth="1"/>
    <col min="12777" max="12777" width="7.6640625" customWidth="1"/>
    <col min="12778" max="12778" width="65.6640625" customWidth="1"/>
    <col min="12779" max="12782" width="11.5546875" hidden="1" customWidth="1"/>
    <col min="12783" max="12783" width="15.6640625" customWidth="1"/>
    <col min="12784" max="12784" width="12.44140625" customWidth="1"/>
    <col min="12785" max="12785" width="15.33203125" customWidth="1"/>
    <col min="12786" max="12786" width="11.88671875" customWidth="1"/>
    <col min="12787" max="12798" width="11.5546875" hidden="1" customWidth="1"/>
    <col min="12799" max="12799" width="7.6640625" customWidth="1"/>
    <col min="12800" max="12800" width="5.88671875" customWidth="1"/>
    <col min="13033" max="13033" width="7.6640625" customWidth="1"/>
    <col min="13034" max="13034" width="65.6640625" customWidth="1"/>
    <col min="13035" max="13038" width="11.5546875" hidden="1" customWidth="1"/>
    <col min="13039" max="13039" width="15.6640625" customWidth="1"/>
    <col min="13040" max="13040" width="12.44140625" customWidth="1"/>
    <col min="13041" max="13041" width="15.33203125" customWidth="1"/>
    <col min="13042" max="13042" width="11.88671875" customWidth="1"/>
    <col min="13043" max="13054" width="11.5546875" hidden="1" customWidth="1"/>
    <col min="13055" max="13055" width="7.6640625" customWidth="1"/>
    <col min="13056" max="13056" width="5.88671875" customWidth="1"/>
    <col min="13289" max="13289" width="7.6640625" customWidth="1"/>
    <col min="13290" max="13290" width="65.6640625" customWidth="1"/>
    <col min="13291" max="13294" width="11.5546875" hidden="1" customWidth="1"/>
    <col min="13295" max="13295" width="15.6640625" customWidth="1"/>
    <col min="13296" max="13296" width="12.44140625" customWidth="1"/>
    <col min="13297" max="13297" width="15.33203125" customWidth="1"/>
    <col min="13298" max="13298" width="11.88671875" customWidth="1"/>
    <col min="13299" max="13310" width="11.5546875" hidden="1" customWidth="1"/>
    <col min="13311" max="13311" width="7.6640625" customWidth="1"/>
    <col min="13312" max="13312" width="5.88671875" customWidth="1"/>
    <col min="13545" max="13545" width="7.6640625" customWidth="1"/>
    <col min="13546" max="13546" width="65.6640625" customWidth="1"/>
    <col min="13547" max="13550" width="11.5546875" hidden="1" customWidth="1"/>
    <col min="13551" max="13551" width="15.6640625" customWidth="1"/>
    <col min="13552" max="13552" width="12.44140625" customWidth="1"/>
    <col min="13553" max="13553" width="15.33203125" customWidth="1"/>
    <col min="13554" max="13554" width="11.88671875" customWidth="1"/>
    <col min="13555" max="13566" width="11.5546875" hidden="1" customWidth="1"/>
    <col min="13567" max="13567" width="7.6640625" customWidth="1"/>
    <col min="13568" max="13568" width="5.88671875" customWidth="1"/>
    <col min="13801" max="13801" width="7.6640625" customWidth="1"/>
    <col min="13802" max="13802" width="65.6640625" customWidth="1"/>
    <col min="13803" max="13806" width="11.5546875" hidden="1" customWidth="1"/>
    <col min="13807" max="13807" width="15.6640625" customWidth="1"/>
    <col min="13808" max="13808" width="12.44140625" customWidth="1"/>
    <col min="13809" max="13809" width="15.33203125" customWidth="1"/>
    <col min="13810" max="13810" width="11.88671875" customWidth="1"/>
    <col min="13811" max="13822" width="11.5546875" hidden="1" customWidth="1"/>
    <col min="13823" max="13823" width="7.6640625" customWidth="1"/>
    <col min="13824" max="13824" width="5.88671875" customWidth="1"/>
    <col min="14057" max="14057" width="7.6640625" customWidth="1"/>
    <col min="14058" max="14058" width="65.6640625" customWidth="1"/>
    <col min="14059" max="14062" width="11.5546875" hidden="1" customWidth="1"/>
    <col min="14063" max="14063" width="15.6640625" customWidth="1"/>
    <col min="14064" max="14064" width="12.44140625" customWidth="1"/>
    <col min="14065" max="14065" width="15.33203125" customWidth="1"/>
    <col min="14066" max="14066" width="11.88671875" customWidth="1"/>
    <col min="14067" max="14078" width="11.5546875" hidden="1" customWidth="1"/>
    <col min="14079" max="14079" width="7.6640625" customWidth="1"/>
    <col min="14080" max="14080" width="5.88671875" customWidth="1"/>
    <col min="14313" max="14313" width="7.6640625" customWidth="1"/>
    <col min="14314" max="14314" width="65.6640625" customWidth="1"/>
    <col min="14315" max="14318" width="11.5546875" hidden="1" customWidth="1"/>
    <col min="14319" max="14319" width="15.6640625" customWidth="1"/>
    <col min="14320" max="14320" width="12.44140625" customWidth="1"/>
    <col min="14321" max="14321" width="15.33203125" customWidth="1"/>
    <col min="14322" max="14322" width="11.88671875" customWidth="1"/>
    <col min="14323" max="14334" width="11.5546875" hidden="1" customWidth="1"/>
    <col min="14335" max="14335" width="7.6640625" customWidth="1"/>
    <col min="14336" max="14336" width="5.88671875" customWidth="1"/>
    <col min="14569" max="14569" width="7.6640625" customWidth="1"/>
    <col min="14570" max="14570" width="65.6640625" customWidth="1"/>
    <col min="14571" max="14574" width="11.5546875" hidden="1" customWidth="1"/>
    <col min="14575" max="14575" width="15.6640625" customWidth="1"/>
    <col min="14576" max="14576" width="12.44140625" customWidth="1"/>
    <col min="14577" max="14577" width="15.33203125" customWidth="1"/>
    <col min="14578" max="14578" width="11.88671875" customWidth="1"/>
    <col min="14579" max="14590" width="11.5546875" hidden="1" customWidth="1"/>
    <col min="14591" max="14591" width="7.6640625" customWidth="1"/>
    <col min="14592" max="14592" width="5.88671875" customWidth="1"/>
    <col min="14825" max="14825" width="7.6640625" customWidth="1"/>
    <col min="14826" max="14826" width="65.6640625" customWidth="1"/>
    <col min="14827" max="14830" width="11.5546875" hidden="1" customWidth="1"/>
    <col min="14831" max="14831" width="15.6640625" customWidth="1"/>
    <col min="14832" max="14832" width="12.44140625" customWidth="1"/>
    <col min="14833" max="14833" width="15.33203125" customWidth="1"/>
    <col min="14834" max="14834" width="11.88671875" customWidth="1"/>
    <col min="14835" max="14846" width="11.5546875" hidden="1" customWidth="1"/>
    <col min="14847" max="14847" width="7.6640625" customWidth="1"/>
    <col min="14848" max="14848" width="5.88671875" customWidth="1"/>
    <col min="15081" max="15081" width="7.6640625" customWidth="1"/>
    <col min="15082" max="15082" width="65.6640625" customWidth="1"/>
    <col min="15083" max="15086" width="11.5546875" hidden="1" customWidth="1"/>
    <col min="15087" max="15087" width="15.6640625" customWidth="1"/>
    <col min="15088" max="15088" width="12.44140625" customWidth="1"/>
    <col min="15089" max="15089" width="15.33203125" customWidth="1"/>
    <col min="15090" max="15090" width="11.88671875" customWidth="1"/>
    <col min="15091" max="15102" width="11.5546875" hidden="1" customWidth="1"/>
    <col min="15103" max="15103" width="7.6640625" customWidth="1"/>
    <col min="15104" max="15104" width="5.88671875" customWidth="1"/>
    <col min="15337" max="15337" width="7.6640625" customWidth="1"/>
    <col min="15338" max="15338" width="65.6640625" customWidth="1"/>
    <col min="15339" max="15342" width="11.5546875" hidden="1" customWidth="1"/>
    <col min="15343" max="15343" width="15.6640625" customWidth="1"/>
    <col min="15344" max="15344" width="12.44140625" customWidth="1"/>
    <col min="15345" max="15345" width="15.33203125" customWidth="1"/>
    <col min="15346" max="15346" width="11.88671875" customWidth="1"/>
    <col min="15347" max="15358" width="11.5546875" hidden="1" customWidth="1"/>
    <col min="15359" max="15359" width="7.6640625" customWidth="1"/>
    <col min="15360" max="15360" width="5.88671875" customWidth="1"/>
    <col min="15593" max="15593" width="7.6640625" customWidth="1"/>
    <col min="15594" max="15594" width="65.6640625" customWidth="1"/>
    <col min="15595" max="15598" width="11.5546875" hidden="1" customWidth="1"/>
    <col min="15599" max="15599" width="15.6640625" customWidth="1"/>
    <col min="15600" max="15600" width="12.44140625" customWidth="1"/>
    <col min="15601" max="15601" width="15.33203125" customWidth="1"/>
    <col min="15602" max="15602" width="11.88671875" customWidth="1"/>
    <col min="15603" max="15614" width="11.5546875" hidden="1" customWidth="1"/>
    <col min="15615" max="15615" width="7.6640625" customWidth="1"/>
    <col min="15616" max="15616" width="5.88671875" customWidth="1"/>
    <col min="15849" max="15849" width="7.6640625" customWidth="1"/>
    <col min="15850" max="15850" width="65.6640625" customWidth="1"/>
    <col min="15851" max="15854" width="11.5546875" hidden="1" customWidth="1"/>
    <col min="15855" max="15855" width="15.6640625" customWidth="1"/>
    <col min="15856" max="15856" width="12.44140625" customWidth="1"/>
    <col min="15857" max="15857" width="15.33203125" customWidth="1"/>
    <col min="15858" max="15858" width="11.88671875" customWidth="1"/>
    <col min="15859" max="15870" width="11.5546875" hidden="1" customWidth="1"/>
    <col min="15871" max="15871" width="7.6640625" customWidth="1"/>
    <col min="15872" max="15872" width="5.88671875" customWidth="1"/>
    <col min="16105" max="16105" width="7.6640625" customWidth="1"/>
    <col min="16106" max="16106" width="65.6640625" customWidth="1"/>
    <col min="16107" max="16110" width="11.5546875" hidden="1" customWidth="1"/>
    <col min="16111" max="16111" width="15.6640625" customWidth="1"/>
    <col min="16112" max="16112" width="12.44140625" customWidth="1"/>
    <col min="16113" max="16113" width="15.33203125" customWidth="1"/>
    <col min="16114" max="16114" width="11.88671875" customWidth="1"/>
    <col min="16115" max="16126" width="11.5546875" hidden="1" customWidth="1"/>
    <col min="16127" max="16127" width="7.6640625" customWidth="1"/>
    <col min="16128" max="16128" width="5.88671875" customWidth="1"/>
  </cols>
  <sheetData>
    <row r="1" spans="1:43" s="28" customFormat="1" ht="21" x14ac:dyDescent="0.4">
      <c r="A1" s="1"/>
      <c r="B1" s="868" t="s">
        <v>419</v>
      </c>
      <c r="C1" s="868"/>
      <c r="D1" s="868"/>
      <c r="E1" s="868"/>
      <c r="F1" s="237"/>
      <c r="G1" s="26"/>
    </row>
    <row r="2" spans="1:43" ht="15.6" x14ac:dyDescent="0.3">
      <c r="A2" s="1"/>
      <c r="B2" s="2"/>
      <c r="C2" s="2"/>
      <c r="D2" s="2"/>
      <c r="E2" s="4"/>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row>
    <row r="3" spans="1:43" ht="17.399999999999999" x14ac:dyDescent="0.3">
      <c r="A3" s="723" t="s">
        <v>33</v>
      </c>
      <c r="B3" s="723"/>
      <c r="C3" s="723"/>
      <c r="D3" s="723"/>
      <c r="E3" s="723"/>
      <c r="F3" s="34"/>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row>
    <row r="4" spans="1:43" ht="17.399999999999999" x14ac:dyDescent="0.3">
      <c r="A4" s="601"/>
      <c r="B4" s="723" t="s">
        <v>120</v>
      </c>
      <c r="C4" s="723"/>
      <c r="D4" s="723"/>
      <c r="E4" s="203"/>
      <c r="F4" s="34"/>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row>
    <row r="5" spans="1:43" ht="17.399999999999999" x14ac:dyDescent="0.3">
      <c r="A5" s="819"/>
      <c r="B5" s="819"/>
      <c r="C5" s="819"/>
      <c r="D5" s="819"/>
      <c r="E5" s="203"/>
      <c r="F5" s="34"/>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row>
    <row r="6" spans="1:43" ht="20.25" customHeight="1" x14ac:dyDescent="0.35">
      <c r="A6" s="725" t="s">
        <v>101</v>
      </c>
      <c r="B6" s="725" t="s">
        <v>38</v>
      </c>
      <c r="C6" s="602">
        <v>2016</v>
      </c>
      <c r="D6" s="602" t="s">
        <v>286</v>
      </c>
      <c r="E6" s="602">
        <v>2019</v>
      </c>
      <c r="F6" s="238"/>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row>
    <row r="7" spans="1:43" ht="31.2" x14ac:dyDescent="0.35">
      <c r="A7" s="725"/>
      <c r="B7" s="725"/>
      <c r="C7" s="726" t="s">
        <v>284</v>
      </c>
      <c r="D7" s="726" t="s">
        <v>288</v>
      </c>
      <c r="E7" s="602" t="s">
        <v>285</v>
      </c>
      <c r="F7" s="238"/>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row>
    <row r="8" spans="1:43" ht="18" customHeight="1" x14ac:dyDescent="0.35">
      <c r="A8" s="725"/>
      <c r="B8" s="725"/>
      <c r="C8" s="731"/>
      <c r="D8" s="731"/>
      <c r="E8" s="602" t="s">
        <v>183</v>
      </c>
      <c r="F8" s="238"/>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ht="18" x14ac:dyDescent="0.35">
      <c r="A9" s="872"/>
      <c r="B9" s="872"/>
      <c r="C9" s="602" t="s">
        <v>1</v>
      </c>
      <c r="D9" s="602" t="s">
        <v>1</v>
      </c>
      <c r="E9" s="602" t="s">
        <v>1</v>
      </c>
      <c r="F9" s="238"/>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row>
    <row r="10" spans="1:43" ht="18" x14ac:dyDescent="0.35">
      <c r="A10" s="10">
        <v>1</v>
      </c>
      <c r="B10" s="11">
        <v>2</v>
      </c>
      <c r="C10" s="11">
        <v>3</v>
      </c>
      <c r="D10" s="11">
        <v>4</v>
      </c>
      <c r="E10" s="11">
        <v>5</v>
      </c>
      <c r="F10" s="238"/>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1:43" s="44" customFormat="1" ht="17.399999999999999" x14ac:dyDescent="0.3">
      <c r="A11" s="602">
        <v>1</v>
      </c>
      <c r="B11" s="12" t="s">
        <v>2</v>
      </c>
      <c r="C11" s="144">
        <v>1197.3024765029249</v>
      </c>
      <c r="D11" s="144">
        <f>D12+D19+D20+D21</f>
        <v>1048.5219999999999</v>
      </c>
      <c r="E11" s="144">
        <f>E12+E19+E20+E21</f>
        <v>1175.3320489235064</v>
      </c>
      <c r="F11" s="239"/>
    </row>
    <row r="12" spans="1:43" s="44" customFormat="1" ht="17.399999999999999" x14ac:dyDescent="0.3">
      <c r="A12" s="602" t="s">
        <v>3</v>
      </c>
      <c r="B12" s="12" t="s">
        <v>4</v>
      </c>
      <c r="C12" s="144">
        <v>1058.8789999999999</v>
      </c>
      <c r="D12" s="144">
        <f>SUM(D13:D18)</f>
        <v>916.16000000000008</v>
      </c>
      <c r="E12" s="144">
        <f>SUM(E13:E18)</f>
        <v>970.73577268080749</v>
      </c>
      <c r="F12" s="239"/>
    </row>
    <row r="13" spans="1:43" s="200" customFormat="1" ht="18" x14ac:dyDescent="0.35">
      <c r="A13" s="13" t="s">
        <v>5</v>
      </c>
      <c r="B13" s="12" t="s">
        <v>6</v>
      </c>
      <c r="C13" s="21">
        <v>1035.1179999999999</v>
      </c>
      <c r="D13" s="144">
        <v>887.8</v>
      </c>
      <c r="E13" s="21">
        <f>[44]виробництво!O6</f>
        <v>945.97350932259826</v>
      </c>
      <c r="F13" s="238"/>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row>
    <row r="14" spans="1:43" s="200" customFormat="1" ht="18" x14ac:dyDescent="0.35">
      <c r="A14" s="13" t="s">
        <v>7</v>
      </c>
      <c r="B14" s="12" t="s">
        <v>8</v>
      </c>
      <c r="C14" s="21">
        <v>23.221</v>
      </c>
      <c r="D14" s="144">
        <v>27.82</v>
      </c>
      <c r="E14" s="21">
        <f>[44]виробництво!O10</f>
        <v>24.057428475750335</v>
      </c>
      <c r="F14" s="238"/>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row>
    <row r="15" spans="1:43" s="200" customFormat="1" ht="18" x14ac:dyDescent="0.35">
      <c r="A15" s="13" t="s">
        <v>9</v>
      </c>
      <c r="B15" s="12" t="s">
        <v>10</v>
      </c>
      <c r="C15" s="21">
        <v>0</v>
      </c>
      <c r="D15" s="21">
        <v>0</v>
      </c>
      <c r="E15" s="21">
        <v>0</v>
      </c>
      <c r="F15" s="238"/>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row>
    <row r="16" spans="1:43" s="200" customFormat="1" ht="46.8" x14ac:dyDescent="0.35">
      <c r="A16" s="13" t="s">
        <v>11</v>
      </c>
      <c r="B16" s="12" t="s">
        <v>12</v>
      </c>
      <c r="C16" s="21">
        <v>0</v>
      </c>
      <c r="D16" s="21">
        <v>0</v>
      </c>
      <c r="E16" s="21">
        <v>0</v>
      </c>
      <c r="F16" s="238"/>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row>
    <row r="17" spans="1:43" s="200" customFormat="1" ht="31.2" x14ac:dyDescent="0.35">
      <c r="A17" s="13" t="s">
        <v>13</v>
      </c>
      <c r="B17" s="15" t="s">
        <v>14</v>
      </c>
      <c r="C17" s="21">
        <v>0.10899999999999999</v>
      </c>
      <c r="D17" s="144">
        <f>0.087+0.022</f>
        <v>0.10899999999999999</v>
      </c>
      <c r="E17" s="21">
        <f>[44]виробництво!O11+[44]виробництво!O12</f>
        <v>0.21814791412463747</v>
      </c>
      <c r="F17" s="238"/>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row>
    <row r="18" spans="1:43" s="200" customFormat="1" ht="31.2" x14ac:dyDescent="0.35">
      <c r="A18" s="13" t="s">
        <v>15</v>
      </c>
      <c r="B18" s="15" t="s">
        <v>16</v>
      </c>
      <c r="C18" s="21">
        <v>0.43100000000000005</v>
      </c>
      <c r="D18" s="144">
        <f>0.153+0.278</f>
        <v>0.43100000000000005</v>
      </c>
      <c r="E18" s="21">
        <f>[44]виробництво!O13+[44]виробництво!O14</f>
        <v>0.4866869683342378</v>
      </c>
      <c r="F18" s="238"/>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row>
    <row r="19" spans="1:43" s="44" customFormat="1" ht="31.2" x14ac:dyDescent="0.3">
      <c r="A19" s="602" t="s">
        <v>17</v>
      </c>
      <c r="B19" s="15" t="s">
        <v>18</v>
      </c>
      <c r="C19" s="144">
        <v>25.472999999999999</v>
      </c>
      <c r="D19" s="144">
        <v>28.4</v>
      </c>
      <c r="E19" s="144">
        <f>[44]виробництво!O20+[44]постачання!P9</f>
        <v>69.160884015402374</v>
      </c>
      <c r="F19" s="239"/>
      <c r="I19" s="201"/>
    </row>
    <row r="20" spans="1:43" s="44" customFormat="1" ht="17.399999999999999" x14ac:dyDescent="0.3">
      <c r="A20" s="602" t="s">
        <v>19</v>
      </c>
      <c r="B20" s="15" t="s">
        <v>20</v>
      </c>
      <c r="C20" s="144">
        <v>88.422476502925051</v>
      </c>
      <c r="D20" s="144">
        <f>80.124+1.721+6.577</f>
        <v>88.421999999999997</v>
      </c>
      <c r="E20" s="144">
        <f>[44]виробництво!O24+[44]постачання!P12+[44]постачання!P10</f>
        <v>3.4401236189508344</v>
      </c>
      <c r="F20" s="239"/>
    </row>
    <row r="21" spans="1:43" s="44" customFormat="1" ht="17.399999999999999" x14ac:dyDescent="0.3">
      <c r="A21" s="602" t="s">
        <v>21</v>
      </c>
      <c r="B21" s="15" t="s">
        <v>22</v>
      </c>
      <c r="C21" s="144">
        <v>24.527999999999999</v>
      </c>
      <c r="D21" s="144">
        <v>15.54</v>
      </c>
      <c r="E21" s="144">
        <f>[44]виробництво!O28+[44]постачання!P13</f>
        <v>131.99526860834575</v>
      </c>
      <c r="F21" s="239"/>
    </row>
    <row r="22" spans="1:43" s="44" customFormat="1" ht="17.399999999999999" x14ac:dyDescent="0.3">
      <c r="A22" s="602" t="s">
        <v>23</v>
      </c>
      <c r="B22" s="15" t="s">
        <v>24</v>
      </c>
      <c r="C22" s="144">
        <v>51.3</v>
      </c>
      <c r="D22" s="144">
        <v>31.56</v>
      </c>
      <c r="E22" s="144">
        <f>[44]виробництво!O31+[44]постачання!P15</f>
        <v>55.24089573553465</v>
      </c>
      <c r="F22" s="239"/>
    </row>
    <row r="23" spans="1:43" s="44" customFormat="1" ht="17.399999999999999" x14ac:dyDescent="0.3">
      <c r="A23" s="602">
        <v>3</v>
      </c>
      <c r="B23" s="15" t="s">
        <v>25</v>
      </c>
      <c r="C23" s="21">
        <v>0</v>
      </c>
      <c r="D23" s="21">
        <v>0</v>
      </c>
      <c r="E23" s="21">
        <v>0</v>
      </c>
      <c r="F23" s="239"/>
    </row>
    <row r="24" spans="1:43" s="44" customFormat="1" ht="17.399999999999999" x14ac:dyDescent="0.3">
      <c r="A24" s="602">
        <v>4</v>
      </c>
      <c r="B24" s="15" t="s">
        <v>26</v>
      </c>
      <c r="C24" s="21">
        <v>0</v>
      </c>
      <c r="D24" s="21">
        <v>0</v>
      </c>
      <c r="E24" s="21">
        <v>0</v>
      </c>
      <c r="F24" s="239"/>
    </row>
    <row r="25" spans="1:43" s="44" customFormat="1" ht="17.399999999999999" x14ac:dyDescent="0.3">
      <c r="A25" s="602">
        <v>5</v>
      </c>
      <c r="B25" s="15" t="s">
        <v>27</v>
      </c>
      <c r="C25" s="21">
        <v>0</v>
      </c>
      <c r="D25" s="21">
        <v>0</v>
      </c>
      <c r="E25" s="21">
        <v>0</v>
      </c>
      <c r="F25" s="239"/>
    </row>
    <row r="26" spans="1:43" s="44" customFormat="1" ht="17.399999999999999" x14ac:dyDescent="0.3">
      <c r="A26" s="602">
        <v>6</v>
      </c>
      <c r="B26" s="15" t="s">
        <v>28</v>
      </c>
      <c r="C26" s="144">
        <v>1248.6024765029249</v>
      </c>
      <c r="D26" s="144">
        <f>D11+D22</f>
        <v>1080.0819999999999</v>
      </c>
      <c r="E26" s="144">
        <f>E11+E22</f>
        <v>1230.572944659041</v>
      </c>
      <c r="F26" s="239"/>
    </row>
    <row r="27" spans="1:43" s="44" customFormat="1" ht="17.399999999999999" x14ac:dyDescent="0.3">
      <c r="A27" s="602">
        <v>7</v>
      </c>
      <c r="B27" s="12" t="s">
        <v>29</v>
      </c>
      <c r="C27" s="144">
        <v>0</v>
      </c>
      <c r="D27" s="144">
        <v>0</v>
      </c>
      <c r="E27" s="144">
        <v>0</v>
      </c>
      <c r="F27" s="239"/>
      <c r="J27" s="153"/>
    </row>
    <row r="28" spans="1:43" s="44" customFormat="1" ht="17.399999999999999" x14ac:dyDescent="0.3">
      <c r="A28" s="602">
        <v>8</v>
      </c>
      <c r="B28" s="15" t="s">
        <v>30</v>
      </c>
      <c r="C28" s="144">
        <v>1248.6024765029249</v>
      </c>
      <c r="D28" s="144">
        <f>D26</f>
        <v>1080.0819999999999</v>
      </c>
      <c r="E28" s="144">
        <f>E26</f>
        <v>1230.572944659041</v>
      </c>
      <c r="F28" s="239"/>
    </row>
    <row r="29" spans="1:43" s="44" customFormat="1" ht="17.399999999999999" x14ac:dyDescent="0.3">
      <c r="A29" s="602">
        <v>9</v>
      </c>
      <c r="B29" s="15" t="s">
        <v>290</v>
      </c>
      <c r="C29" s="144">
        <v>249.72</v>
      </c>
      <c r="D29" s="144">
        <v>216.02</v>
      </c>
      <c r="E29" s="144">
        <v>246.11</v>
      </c>
      <c r="F29" s="239"/>
    </row>
    <row r="30" spans="1:43" s="44" customFormat="1" ht="31.2" x14ac:dyDescent="0.3">
      <c r="A30" s="602">
        <v>10</v>
      </c>
      <c r="B30" s="15" t="s">
        <v>32</v>
      </c>
      <c r="C30" s="144">
        <v>1498.3229718035097</v>
      </c>
      <c r="D30" s="144">
        <f>D28*1.2</f>
        <v>1296.0983999999999</v>
      </c>
      <c r="E30" s="144">
        <v>1476.68</v>
      </c>
      <c r="F30" s="239"/>
    </row>
    <row r="31" spans="1:43" ht="72" customHeight="1" x14ac:dyDescent="0.3">
      <c r="A31" s="879" t="s">
        <v>289</v>
      </c>
      <c r="B31" s="880"/>
      <c r="C31" s="880"/>
      <c r="D31" s="880"/>
      <c r="E31" s="880"/>
    </row>
    <row r="32" spans="1:43" ht="9" customHeight="1" x14ac:dyDescent="0.3">
      <c r="A32" s="240"/>
      <c r="B32" s="33"/>
      <c r="C32" s="33"/>
      <c r="D32" s="33"/>
    </row>
    <row r="33" spans="1:6" ht="18" x14ac:dyDescent="0.35">
      <c r="A33" s="875"/>
      <c r="B33" s="875"/>
      <c r="C33" s="608"/>
      <c r="D33" s="876"/>
      <c r="E33" s="876"/>
      <c r="F33" s="242"/>
    </row>
    <row r="34" spans="1:6" ht="15.6" x14ac:dyDescent="0.3">
      <c r="A34" s="877"/>
      <c r="B34" s="877"/>
      <c r="C34" s="219"/>
    </row>
    <row r="35" spans="1:6" ht="15.6" x14ac:dyDescent="0.3">
      <c r="A35" s="848"/>
      <c r="B35" s="878"/>
      <c r="C35" s="674"/>
      <c r="D35" s="871"/>
      <c r="E35" s="871"/>
    </row>
    <row r="36" spans="1:6" ht="15.6" x14ac:dyDescent="0.3">
      <c r="A36" s="675"/>
      <c r="B36" s="143"/>
      <c r="C36" s="143"/>
      <c r="D36" s="178"/>
    </row>
    <row r="37" spans="1:6" ht="15.6" x14ac:dyDescent="0.3">
      <c r="A37" s="675"/>
      <c r="B37" s="675"/>
      <c r="C37" s="675"/>
      <c r="D37" s="675"/>
    </row>
    <row r="38" spans="1:6" ht="15.6" x14ac:dyDescent="0.3">
      <c r="A38" s="143"/>
    </row>
    <row r="39" spans="1:6" ht="15.6" x14ac:dyDescent="0.3">
      <c r="A39" s="143"/>
    </row>
  </sheetData>
  <mergeCells count="14">
    <mergeCell ref="B1:E1"/>
    <mergeCell ref="A3:E3"/>
    <mergeCell ref="B4:D4"/>
    <mergeCell ref="A5:D5"/>
    <mergeCell ref="A35:B35"/>
    <mergeCell ref="D35:E35"/>
    <mergeCell ref="A6:A9"/>
    <mergeCell ref="B6:B9"/>
    <mergeCell ref="A31:E31"/>
    <mergeCell ref="A33:B33"/>
    <mergeCell ref="D33:E33"/>
    <mergeCell ref="A34:B34"/>
    <mergeCell ref="C7:C8"/>
    <mergeCell ref="D7:D8"/>
  </mergeCells>
  <conditionalFormatting sqref="D11:D14 E11:E12 D17:D22 D26:E30">
    <cfRule type="containsText" dxfId="48" priority="1" stopIfTrue="1" operator="containsText" text="Додаток2">
      <formula>NOT(ISERROR(SEARCH("Додаток2",D11)))</formula>
    </cfRule>
    <cfRule type="containsText" dxfId="47" priority="2" stopIfTrue="1" operator="containsText" text="Додаток2">
      <formula>NOT(ISERROR(SEARCH("Додаток2",D11)))</formula>
    </cfRule>
  </conditionalFormatting>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75" zoomScaleNormal="100" zoomScaleSheetLayoutView="75" workbookViewId="0">
      <selection activeCell="J9" sqref="J9"/>
    </sheetView>
  </sheetViews>
  <sheetFormatPr defaultColWidth="9.109375" defaultRowHeight="14.4" x14ac:dyDescent="0.3"/>
  <cols>
    <col min="1" max="1" width="11.44140625" style="90" customWidth="1"/>
    <col min="2" max="2" width="51.109375" style="90" customWidth="1"/>
    <col min="3" max="4" width="25.6640625" style="90" customWidth="1"/>
    <col min="5" max="16384" width="9.109375" style="90"/>
  </cols>
  <sheetData>
    <row r="1" spans="1:9" ht="15.6" x14ac:dyDescent="0.3">
      <c r="A1" s="1"/>
      <c r="B1" s="2"/>
      <c r="C1" s="2"/>
      <c r="D1" s="510" t="s">
        <v>243</v>
      </c>
    </row>
    <row r="2" spans="1:9" ht="15.6" x14ac:dyDescent="0.3">
      <c r="A2" s="1"/>
      <c r="B2" s="2"/>
      <c r="C2" s="2"/>
      <c r="D2" s="4"/>
    </row>
    <row r="3" spans="1:9" ht="15.75" customHeight="1" x14ac:dyDescent="0.3">
      <c r="A3" s="723" t="s">
        <v>33</v>
      </c>
      <c r="B3" s="723"/>
      <c r="C3" s="723"/>
      <c r="D3" s="734"/>
    </row>
    <row r="4" spans="1:9" ht="15.6" x14ac:dyDescent="0.3">
      <c r="A4" s="723" t="s">
        <v>73</v>
      </c>
      <c r="B4" s="723"/>
      <c r="C4" s="723"/>
      <c r="D4" s="723"/>
      <c r="I4" s="91"/>
    </row>
    <row r="5" spans="1:9" ht="15.6" x14ac:dyDescent="0.3">
      <c r="A5" s="6"/>
      <c r="B5" s="77"/>
      <c r="C5" s="7"/>
      <c r="D5" s="9"/>
      <c r="I5" s="91"/>
    </row>
    <row r="6" spans="1:9" ht="18.75" customHeight="1" x14ac:dyDescent="0.3">
      <c r="A6" s="725" t="s">
        <v>101</v>
      </c>
      <c r="B6" s="726" t="s">
        <v>0</v>
      </c>
      <c r="C6" s="505" t="s">
        <v>246</v>
      </c>
      <c r="D6" s="505">
        <v>2019</v>
      </c>
      <c r="I6" s="91"/>
    </row>
    <row r="7" spans="1:9" ht="31.2" x14ac:dyDescent="0.3">
      <c r="A7" s="725"/>
      <c r="B7" s="727"/>
      <c r="C7" s="726" t="s">
        <v>247</v>
      </c>
      <c r="D7" s="505" t="s">
        <v>248</v>
      </c>
      <c r="I7" s="91"/>
    </row>
    <row r="8" spans="1:9" ht="15.6" x14ac:dyDescent="0.3">
      <c r="A8" s="725"/>
      <c r="B8" s="727"/>
      <c r="C8" s="731"/>
      <c r="D8" s="505" t="s">
        <v>183</v>
      </c>
      <c r="I8" s="91"/>
    </row>
    <row r="9" spans="1:9" ht="15.6" x14ac:dyDescent="0.3">
      <c r="A9" s="725"/>
      <c r="B9" s="728"/>
      <c r="C9" s="505" t="s">
        <v>1</v>
      </c>
      <c r="D9" s="505" t="s">
        <v>1</v>
      </c>
      <c r="I9" s="91"/>
    </row>
    <row r="10" spans="1:9" ht="15.6" x14ac:dyDescent="0.3">
      <c r="A10" s="10">
        <v>1</v>
      </c>
      <c r="B10" s="11">
        <v>2</v>
      </c>
      <c r="C10" s="496">
        <v>3</v>
      </c>
      <c r="D10" s="496">
        <v>4</v>
      </c>
      <c r="I10" s="91"/>
    </row>
    <row r="11" spans="1:9" ht="15.6" x14ac:dyDescent="0.3">
      <c r="A11" s="505">
        <v>1</v>
      </c>
      <c r="B11" s="12" t="s">
        <v>2</v>
      </c>
      <c r="C11" s="14">
        <f>C12+C19+C20+C21</f>
        <v>1694.47</v>
      </c>
      <c r="D11" s="14">
        <f>D12+D19+D20+D21</f>
        <v>1413.1200000000001</v>
      </c>
    </row>
    <row r="12" spans="1:9" ht="15.6" x14ac:dyDescent="0.3">
      <c r="A12" s="505" t="s">
        <v>3</v>
      </c>
      <c r="B12" s="12" t="s">
        <v>4</v>
      </c>
      <c r="C12" s="14">
        <f>SUM(C13:C18)</f>
        <v>1553.05</v>
      </c>
      <c r="D12" s="14">
        <f>SUM(D13:D18)</f>
        <v>1271.7</v>
      </c>
    </row>
    <row r="13" spans="1:9" ht="15.6" x14ac:dyDescent="0.3">
      <c r="A13" s="13" t="s">
        <v>5</v>
      </c>
      <c r="B13" s="12" t="s">
        <v>6</v>
      </c>
      <c r="C13" s="14">
        <v>1454.12</v>
      </c>
      <c r="D13" s="14">
        <v>1172.77</v>
      </c>
    </row>
    <row r="14" spans="1:9" ht="15.6" x14ac:dyDescent="0.3">
      <c r="A14" s="13" t="s">
        <v>7</v>
      </c>
      <c r="B14" s="12" t="s">
        <v>8</v>
      </c>
      <c r="C14" s="14">
        <f>'[42]Теплова енергія населення'!C12</f>
        <v>96.63</v>
      </c>
      <c r="D14" s="14">
        <f>'[42]Теплова енергія населення'!D12</f>
        <v>96.63</v>
      </c>
    </row>
    <row r="15" spans="1:9" ht="15.6" x14ac:dyDescent="0.3">
      <c r="A15" s="13" t="s">
        <v>9</v>
      </c>
      <c r="B15" s="12" t="s">
        <v>10</v>
      </c>
      <c r="C15" s="14">
        <f>'[42]Теплова енергія населення'!C13</f>
        <v>0</v>
      </c>
      <c r="D15" s="14">
        <f>'[42]Теплова енергія населення'!D13</f>
        <v>0</v>
      </c>
    </row>
    <row r="16" spans="1:9" ht="31.2" x14ac:dyDescent="0.3">
      <c r="A16" s="13" t="s">
        <v>11</v>
      </c>
      <c r="B16" s="12" t="s">
        <v>12</v>
      </c>
      <c r="C16" s="14">
        <f>'[42]Теплова енергія населення'!C14</f>
        <v>0</v>
      </c>
      <c r="D16" s="14">
        <f>'[42]Теплова енергія населення'!D14</f>
        <v>0</v>
      </c>
    </row>
    <row r="17" spans="1:6" ht="15.6" x14ac:dyDescent="0.3">
      <c r="A17" s="13" t="s">
        <v>13</v>
      </c>
      <c r="B17" s="15" t="s">
        <v>14</v>
      </c>
      <c r="C17" s="14">
        <f>'[42]Теплова енергія населення'!C15</f>
        <v>1.8</v>
      </c>
      <c r="D17" s="14">
        <f>'[42]Теплова енергія населення'!D15</f>
        <v>1.8</v>
      </c>
    </row>
    <row r="18" spans="1:6" ht="31.2" x14ac:dyDescent="0.3">
      <c r="A18" s="13" t="s">
        <v>15</v>
      </c>
      <c r="B18" s="15" t="s">
        <v>16</v>
      </c>
      <c r="C18" s="14">
        <f>'[42]Теплова енергія населення'!C16</f>
        <v>0.5</v>
      </c>
      <c r="D18" s="14">
        <f>'[42]Теплова енергія населення'!D16</f>
        <v>0.5</v>
      </c>
    </row>
    <row r="19" spans="1:6" ht="31.2" x14ac:dyDescent="0.3">
      <c r="A19" s="505" t="s">
        <v>17</v>
      </c>
      <c r="B19" s="15" t="s">
        <v>18</v>
      </c>
      <c r="C19" s="14">
        <f>'[42]Теплова енергія населення'!C17</f>
        <v>53.76</v>
      </c>
      <c r="D19" s="14">
        <f>'[42]Теплова енергія населення'!D17</f>
        <v>53.76</v>
      </c>
      <c r="F19" s="92"/>
    </row>
    <row r="20" spans="1:6" ht="15.6" x14ac:dyDescent="0.3">
      <c r="A20" s="505" t="s">
        <v>19</v>
      </c>
      <c r="B20" s="15" t="s">
        <v>20</v>
      </c>
      <c r="C20" s="14">
        <f>'[42]Теплова енергія населення'!C18</f>
        <v>56.46</v>
      </c>
      <c r="D20" s="14">
        <f>'[42]Теплова енергія населення'!D18</f>
        <v>56.46</v>
      </c>
      <c r="F20" s="92"/>
    </row>
    <row r="21" spans="1:6" ht="15.6" x14ac:dyDescent="0.3">
      <c r="A21" s="505" t="s">
        <v>21</v>
      </c>
      <c r="B21" s="15" t="s">
        <v>22</v>
      </c>
      <c r="C21" s="14">
        <f>'[42]Теплова енергія населення'!C19</f>
        <v>31.2</v>
      </c>
      <c r="D21" s="14">
        <f>'[42]Теплова енергія населення'!D19</f>
        <v>31.2</v>
      </c>
    </row>
    <row r="22" spans="1:6" ht="15.6" x14ac:dyDescent="0.3">
      <c r="A22" s="505" t="s">
        <v>23</v>
      </c>
      <c r="B22" s="15" t="s">
        <v>24</v>
      </c>
      <c r="C22" s="14">
        <f>'[42]Теплова енергія населення'!C20</f>
        <v>87.38</v>
      </c>
      <c r="D22" s="14">
        <f>'[42]Теплова енергія населення'!D20</f>
        <v>87.38</v>
      </c>
    </row>
    <row r="23" spans="1:6" ht="15.6" x14ac:dyDescent="0.3">
      <c r="A23" s="505">
        <v>3</v>
      </c>
      <c r="B23" s="15" t="s">
        <v>25</v>
      </c>
      <c r="C23" s="14">
        <f>'[42]Теплова енергія населення'!C21</f>
        <v>0.43</v>
      </c>
      <c r="D23" s="14">
        <f>'[42]Теплова енергія населення'!D21</f>
        <v>0.43</v>
      </c>
    </row>
    <row r="24" spans="1:6" ht="15.6" x14ac:dyDescent="0.3">
      <c r="A24" s="505">
        <v>4</v>
      </c>
      <c r="B24" s="15" t="s">
        <v>26</v>
      </c>
      <c r="C24" s="14">
        <f>'[42]Теплова енергія населення'!C22</f>
        <v>0</v>
      </c>
      <c r="D24" s="14">
        <f>'[42]Теплова енергія населення'!D22</f>
        <v>0</v>
      </c>
    </row>
    <row r="25" spans="1:6" ht="15.6" x14ac:dyDescent="0.3">
      <c r="A25" s="505">
        <v>5</v>
      </c>
      <c r="B25" s="15" t="s">
        <v>27</v>
      </c>
      <c r="C25" s="14">
        <f>'[42]Теплова енергія населення'!C23</f>
        <v>0</v>
      </c>
      <c r="D25" s="14">
        <f>'[42]Теплова енергія населення'!D23</f>
        <v>0</v>
      </c>
    </row>
    <row r="26" spans="1:6" ht="15.6" x14ac:dyDescent="0.3">
      <c r="A26" s="505">
        <v>6</v>
      </c>
      <c r="B26" s="15" t="s">
        <v>28</v>
      </c>
      <c r="C26" s="14">
        <f>SUM(C11,C22:C23)</f>
        <v>1782.28</v>
      </c>
      <c r="D26" s="14">
        <f>SUM(D11,D22:D23)</f>
        <v>1500.93</v>
      </c>
    </row>
    <row r="27" spans="1:6" ht="15.6" x14ac:dyDescent="0.3">
      <c r="A27" s="505">
        <v>7</v>
      </c>
      <c r="B27" s="12" t="s">
        <v>29</v>
      </c>
      <c r="C27" s="14">
        <v>0</v>
      </c>
      <c r="D27" s="14">
        <v>0</v>
      </c>
    </row>
    <row r="28" spans="1:6" ht="15.6" hidden="1" x14ac:dyDescent="0.3">
      <c r="A28" s="505">
        <v>8</v>
      </c>
      <c r="B28" s="15" t="s">
        <v>30</v>
      </c>
      <c r="C28" s="14">
        <f>C26</f>
        <v>1782.28</v>
      </c>
      <c r="D28" s="14">
        <f>D26</f>
        <v>1500.93</v>
      </c>
    </row>
    <row r="29" spans="1:6" ht="15.6" x14ac:dyDescent="0.3">
      <c r="A29" s="505">
        <v>8</v>
      </c>
      <c r="B29" s="15" t="s">
        <v>75</v>
      </c>
      <c r="C29" s="14">
        <f>C28*0.05/0.95</f>
        <v>93.804210526315799</v>
      </c>
      <c r="D29" s="14">
        <f>D28*0.05/0.95</f>
        <v>78.996315789473698</v>
      </c>
    </row>
    <row r="30" spans="1:6" ht="31.2" x14ac:dyDescent="0.3">
      <c r="A30" s="505">
        <v>9</v>
      </c>
      <c r="B30" s="15" t="s">
        <v>76</v>
      </c>
      <c r="C30" s="14">
        <f>C28+C29</f>
        <v>1876.0842105263157</v>
      </c>
      <c r="D30" s="14">
        <f>D28+D29</f>
        <v>1579.9263157894738</v>
      </c>
    </row>
    <row r="31" spans="1:6" s="93" customFormat="1" ht="15.6" x14ac:dyDescent="0.3">
      <c r="A31" s="729" t="s">
        <v>245</v>
      </c>
      <c r="B31" s="729"/>
      <c r="C31" s="729"/>
      <c r="D31" s="729"/>
      <c r="E31" s="82"/>
      <c r="F31" s="82"/>
    </row>
    <row r="32" spans="1:6" ht="15.6" x14ac:dyDescent="0.3">
      <c r="A32" s="509"/>
      <c r="B32" s="94"/>
      <c r="C32" s="94"/>
      <c r="D32" s="94"/>
    </row>
    <row r="33" spans="1:4" ht="15.6" x14ac:dyDescent="0.3">
      <c r="A33" s="735"/>
      <c r="B33" s="733"/>
      <c r="C33" s="507"/>
      <c r="D33" s="95"/>
    </row>
    <row r="34" spans="1:4" ht="15.6" x14ac:dyDescent="0.3">
      <c r="A34" s="508"/>
      <c r="B34" s="508"/>
      <c r="C34" s="508"/>
      <c r="D34" s="96"/>
    </row>
    <row r="35" spans="1:4" ht="15.6" x14ac:dyDescent="0.3">
      <c r="A35" s="506"/>
      <c r="B35" s="97"/>
      <c r="C35" s="97"/>
      <c r="D35" s="98"/>
    </row>
    <row r="36" spans="1:4" ht="15.6" x14ac:dyDescent="0.3">
      <c r="A36" s="732"/>
      <c r="B36" s="733"/>
      <c r="C36" s="507"/>
      <c r="D36" s="96"/>
    </row>
    <row r="37" spans="1:4" ht="15.6" x14ac:dyDescent="0.3">
      <c r="A37" s="98"/>
      <c r="B37" s="96"/>
      <c r="C37" s="99"/>
      <c r="D37" s="96"/>
    </row>
    <row r="38" spans="1:4" ht="15.6" x14ac:dyDescent="0.3">
      <c r="A38" s="98"/>
      <c r="B38" s="98"/>
      <c r="C38" s="98"/>
      <c r="D38" s="96"/>
    </row>
  </sheetData>
  <mergeCells count="8">
    <mergeCell ref="A36:B36"/>
    <mergeCell ref="A3:D3"/>
    <mergeCell ref="A4:D4"/>
    <mergeCell ref="A6:A9"/>
    <mergeCell ref="B6:B9"/>
    <mergeCell ref="A31:D31"/>
    <mergeCell ref="A33:B33"/>
    <mergeCell ref="C7:C8"/>
  </mergeCells>
  <pageMargins left="0.70866141732283472" right="0.70866141732283472" top="0.74803149606299213" bottom="0.74803149606299213" header="0.31496062992125984" footer="0.31496062992125984"/>
  <pageSetup paperSize="9" scale="7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A37" workbookViewId="0">
      <selection activeCell="N10" sqref="N10"/>
    </sheetView>
  </sheetViews>
  <sheetFormatPr defaultRowHeight="13.8" outlineLevelCol="1" x14ac:dyDescent="0.25"/>
  <cols>
    <col min="1" max="1" width="6.33203125" style="52" customWidth="1"/>
    <col min="2" max="2" width="49.44140625" style="159" customWidth="1"/>
    <col min="3" max="3" width="18" style="159" customWidth="1"/>
    <col min="4" max="4" width="15.44140625" style="182" customWidth="1"/>
    <col min="5" max="5" width="14.6640625" style="182" customWidth="1"/>
    <col min="6" max="6" width="23.44140625" style="182" hidden="1" customWidth="1" outlineLevel="1"/>
    <col min="7" max="8" width="23.44140625" style="159" hidden="1" customWidth="1" outlineLevel="1"/>
    <col min="9" max="9" width="9.109375" style="159" collapsed="1"/>
    <col min="10" max="10" width="12" style="159" bestFit="1" customWidth="1"/>
    <col min="11" max="259" width="9.109375" style="159"/>
    <col min="260" max="260" width="46.6640625" style="159" customWidth="1"/>
    <col min="261" max="261" width="13.44140625" style="159" customWidth="1"/>
    <col min="262" max="262" width="13.33203125" style="159" customWidth="1"/>
    <col min="263" max="264" width="15.88671875" style="159" customWidth="1"/>
    <col min="265" max="515" width="9.109375" style="159"/>
    <col min="516" max="516" width="46.6640625" style="159" customWidth="1"/>
    <col min="517" max="517" width="13.44140625" style="159" customWidth="1"/>
    <col min="518" max="518" width="13.33203125" style="159" customWidth="1"/>
    <col min="519" max="520" width="15.88671875" style="159" customWidth="1"/>
    <col min="521" max="771" width="9.109375" style="159"/>
    <col min="772" max="772" width="46.6640625" style="159" customWidth="1"/>
    <col min="773" max="773" width="13.44140625" style="159" customWidth="1"/>
    <col min="774" max="774" width="13.33203125" style="159" customWidth="1"/>
    <col min="775" max="776" width="15.88671875" style="159" customWidth="1"/>
    <col min="777" max="1027" width="9.109375" style="159"/>
    <col min="1028" max="1028" width="46.6640625" style="159" customWidth="1"/>
    <col min="1029" max="1029" width="13.44140625" style="159" customWidth="1"/>
    <col min="1030" max="1030" width="13.33203125" style="159" customWidth="1"/>
    <col min="1031" max="1032" width="15.88671875" style="159" customWidth="1"/>
    <col min="1033" max="1283" width="9.109375" style="159"/>
    <col min="1284" max="1284" width="46.6640625" style="159" customWidth="1"/>
    <col min="1285" max="1285" width="13.44140625" style="159" customWidth="1"/>
    <col min="1286" max="1286" width="13.33203125" style="159" customWidth="1"/>
    <col min="1287" max="1288" width="15.88671875" style="159" customWidth="1"/>
    <col min="1289" max="1539" width="9.109375" style="159"/>
    <col min="1540" max="1540" width="46.6640625" style="159" customWidth="1"/>
    <col min="1541" max="1541" width="13.44140625" style="159" customWidth="1"/>
    <col min="1542" max="1542" width="13.33203125" style="159" customWidth="1"/>
    <col min="1543" max="1544" width="15.88671875" style="159" customWidth="1"/>
    <col min="1545" max="1795" width="9.109375" style="159"/>
    <col min="1796" max="1796" width="46.6640625" style="159" customWidth="1"/>
    <col min="1797" max="1797" width="13.44140625" style="159" customWidth="1"/>
    <col min="1798" max="1798" width="13.33203125" style="159" customWidth="1"/>
    <col min="1799" max="1800" width="15.88671875" style="159" customWidth="1"/>
    <col min="1801" max="2051" width="9.109375" style="159"/>
    <col min="2052" max="2052" width="46.6640625" style="159" customWidth="1"/>
    <col min="2053" max="2053" width="13.44140625" style="159" customWidth="1"/>
    <col min="2054" max="2054" width="13.33203125" style="159" customWidth="1"/>
    <col min="2055" max="2056" width="15.88671875" style="159" customWidth="1"/>
    <col min="2057" max="2307" width="9.109375" style="159"/>
    <col min="2308" max="2308" width="46.6640625" style="159" customWidth="1"/>
    <col min="2309" max="2309" width="13.44140625" style="159" customWidth="1"/>
    <col min="2310" max="2310" width="13.33203125" style="159" customWidth="1"/>
    <col min="2311" max="2312" width="15.88671875" style="159" customWidth="1"/>
    <col min="2313" max="2563" width="9.109375" style="159"/>
    <col min="2564" max="2564" width="46.6640625" style="159" customWidth="1"/>
    <col min="2565" max="2565" width="13.44140625" style="159" customWidth="1"/>
    <col min="2566" max="2566" width="13.33203125" style="159" customWidth="1"/>
    <col min="2567" max="2568" width="15.88671875" style="159" customWidth="1"/>
    <col min="2569" max="2819" width="9.109375" style="159"/>
    <col min="2820" max="2820" width="46.6640625" style="159" customWidth="1"/>
    <col min="2821" max="2821" width="13.44140625" style="159" customWidth="1"/>
    <col min="2822" max="2822" width="13.33203125" style="159" customWidth="1"/>
    <col min="2823" max="2824" width="15.88671875" style="159" customWidth="1"/>
    <col min="2825" max="3075" width="9.109375" style="159"/>
    <col min="3076" max="3076" width="46.6640625" style="159" customWidth="1"/>
    <col min="3077" max="3077" width="13.44140625" style="159" customWidth="1"/>
    <col min="3078" max="3078" width="13.33203125" style="159" customWidth="1"/>
    <col min="3079" max="3080" width="15.88671875" style="159" customWidth="1"/>
    <col min="3081" max="3331" width="9.109375" style="159"/>
    <col min="3332" max="3332" width="46.6640625" style="159" customWidth="1"/>
    <col min="3333" max="3333" width="13.44140625" style="159" customWidth="1"/>
    <col min="3334" max="3334" width="13.33203125" style="159" customWidth="1"/>
    <col min="3335" max="3336" width="15.88671875" style="159" customWidth="1"/>
    <col min="3337" max="3587" width="9.109375" style="159"/>
    <col min="3588" max="3588" width="46.6640625" style="159" customWidth="1"/>
    <col min="3589" max="3589" width="13.44140625" style="159" customWidth="1"/>
    <col min="3590" max="3590" width="13.33203125" style="159" customWidth="1"/>
    <col min="3591" max="3592" width="15.88671875" style="159" customWidth="1"/>
    <col min="3593" max="3843" width="9.109375" style="159"/>
    <col min="3844" max="3844" width="46.6640625" style="159" customWidth="1"/>
    <col min="3845" max="3845" width="13.44140625" style="159" customWidth="1"/>
    <col min="3846" max="3846" width="13.33203125" style="159" customWidth="1"/>
    <col min="3847" max="3848" width="15.88671875" style="159" customWidth="1"/>
    <col min="3849" max="4099" width="9.109375" style="159"/>
    <col min="4100" max="4100" width="46.6640625" style="159" customWidth="1"/>
    <col min="4101" max="4101" width="13.44140625" style="159" customWidth="1"/>
    <col min="4102" max="4102" width="13.33203125" style="159" customWidth="1"/>
    <col min="4103" max="4104" width="15.88671875" style="159" customWidth="1"/>
    <col min="4105" max="4355" width="9.109375" style="159"/>
    <col min="4356" max="4356" width="46.6640625" style="159" customWidth="1"/>
    <col min="4357" max="4357" width="13.44140625" style="159" customWidth="1"/>
    <col min="4358" max="4358" width="13.33203125" style="159" customWidth="1"/>
    <col min="4359" max="4360" width="15.88671875" style="159" customWidth="1"/>
    <col min="4361" max="4611" width="9.109375" style="159"/>
    <col min="4612" max="4612" width="46.6640625" style="159" customWidth="1"/>
    <col min="4613" max="4613" width="13.44140625" style="159" customWidth="1"/>
    <col min="4614" max="4614" width="13.33203125" style="159" customWidth="1"/>
    <col min="4615" max="4616" width="15.88671875" style="159" customWidth="1"/>
    <col min="4617" max="4867" width="9.109375" style="159"/>
    <col min="4868" max="4868" width="46.6640625" style="159" customWidth="1"/>
    <col min="4869" max="4869" width="13.44140625" style="159" customWidth="1"/>
    <col min="4870" max="4870" width="13.33203125" style="159" customWidth="1"/>
    <col min="4871" max="4872" width="15.88671875" style="159" customWidth="1"/>
    <col min="4873" max="5123" width="9.109375" style="159"/>
    <col min="5124" max="5124" width="46.6640625" style="159" customWidth="1"/>
    <col min="5125" max="5125" width="13.44140625" style="159" customWidth="1"/>
    <col min="5126" max="5126" width="13.33203125" style="159" customWidth="1"/>
    <col min="5127" max="5128" width="15.88671875" style="159" customWidth="1"/>
    <col min="5129" max="5379" width="9.109375" style="159"/>
    <col min="5380" max="5380" width="46.6640625" style="159" customWidth="1"/>
    <col min="5381" max="5381" width="13.44140625" style="159" customWidth="1"/>
    <col min="5382" max="5382" width="13.33203125" style="159" customWidth="1"/>
    <col min="5383" max="5384" width="15.88671875" style="159" customWidth="1"/>
    <col min="5385" max="5635" width="9.109375" style="159"/>
    <col min="5636" max="5636" width="46.6640625" style="159" customWidth="1"/>
    <col min="5637" max="5637" width="13.44140625" style="159" customWidth="1"/>
    <col min="5638" max="5638" width="13.33203125" style="159" customWidth="1"/>
    <col min="5639" max="5640" width="15.88671875" style="159" customWidth="1"/>
    <col min="5641" max="5891" width="9.109375" style="159"/>
    <col min="5892" max="5892" width="46.6640625" style="159" customWidth="1"/>
    <col min="5893" max="5893" width="13.44140625" style="159" customWidth="1"/>
    <col min="5894" max="5894" width="13.33203125" style="159" customWidth="1"/>
    <col min="5895" max="5896" width="15.88671875" style="159" customWidth="1"/>
    <col min="5897" max="6147" width="9.109375" style="159"/>
    <col min="6148" max="6148" width="46.6640625" style="159" customWidth="1"/>
    <col min="6149" max="6149" width="13.44140625" style="159" customWidth="1"/>
    <col min="6150" max="6150" width="13.33203125" style="159" customWidth="1"/>
    <col min="6151" max="6152" width="15.88671875" style="159" customWidth="1"/>
    <col min="6153" max="6403" width="9.109375" style="159"/>
    <col min="6404" max="6404" width="46.6640625" style="159" customWidth="1"/>
    <col min="6405" max="6405" width="13.44140625" style="159" customWidth="1"/>
    <col min="6406" max="6406" width="13.33203125" style="159" customWidth="1"/>
    <col min="6407" max="6408" width="15.88671875" style="159" customWidth="1"/>
    <col min="6409" max="6659" width="9.109375" style="159"/>
    <col min="6660" max="6660" width="46.6640625" style="159" customWidth="1"/>
    <col min="6661" max="6661" width="13.44140625" style="159" customWidth="1"/>
    <col min="6662" max="6662" width="13.33203125" style="159" customWidth="1"/>
    <col min="6663" max="6664" width="15.88671875" style="159" customWidth="1"/>
    <col min="6665" max="6915" width="9.109375" style="159"/>
    <col min="6916" max="6916" width="46.6640625" style="159" customWidth="1"/>
    <col min="6917" max="6917" width="13.44140625" style="159" customWidth="1"/>
    <col min="6918" max="6918" width="13.33203125" style="159" customWidth="1"/>
    <col min="6919" max="6920" width="15.88671875" style="159" customWidth="1"/>
    <col min="6921" max="7171" width="9.109375" style="159"/>
    <col min="7172" max="7172" width="46.6640625" style="159" customWidth="1"/>
    <col min="7173" max="7173" width="13.44140625" style="159" customWidth="1"/>
    <col min="7174" max="7174" width="13.33203125" style="159" customWidth="1"/>
    <col min="7175" max="7176" width="15.88671875" style="159" customWidth="1"/>
    <col min="7177" max="7427" width="9.109375" style="159"/>
    <col min="7428" max="7428" width="46.6640625" style="159" customWidth="1"/>
    <col min="7429" max="7429" width="13.44140625" style="159" customWidth="1"/>
    <col min="7430" max="7430" width="13.33203125" style="159" customWidth="1"/>
    <col min="7431" max="7432" width="15.88671875" style="159" customWidth="1"/>
    <col min="7433" max="7683" width="9.109375" style="159"/>
    <col min="7684" max="7684" width="46.6640625" style="159" customWidth="1"/>
    <col min="7685" max="7685" width="13.44140625" style="159" customWidth="1"/>
    <col min="7686" max="7686" width="13.33203125" style="159" customWidth="1"/>
    <col min="7687" max="7688" width="15.88671875" style="159" customWidth="1"/>
    <col min="7689" max="7939" width="9.109375" style="159"/>
    <col min="7940" max="7940" width="46.6640625" style="159" customWidth="1"/>
    <col min="7941" max="7941" width="13.44140625" style="159" customWidth="1"/>
    <col min="7942" max="7942" width="13.33203125" style="159" customWidth="1"/>
    <col min="7943" max="7944" width="15.88671875" style="159" customWidth="1"/>
    <col min="7945" max="8195" width="9.109375" style="159"/>
    <col min="8196" max="8196" width="46.6640625" style="159" customWidth="1"/>
    <col min="8197" max="8197" width="13.44140625" style="159" customWidth="1"/>
    <col min="8198" max="8198" width="13.33203125" style="159" customWidth="1"/>
    <col min="8199" max="8200" width="15.88671875" style="159" customWidth="1"/>
    <col min="8201" max="8451" width="9.109375" style="159"/>
    <col min="8452" max="8452" width="46.6640625" style="159" customWidth="1"/>
    <col min="8453" max="8453" width="13.44140625" style="159" customWidth="1"/>
    <col min="8454" max="8454" width="13.33203125" style="159" customWidth="1"/>
    <col min="8455" max="8456" width="15.88671875" style="159" customWidth="1"/>
    <col min="8457" max="8707" width="9.109375" style="159"/>
    <col min="8708" max="8708" width="46.6640625" style="159" customWidth="1"/>
    <col min="8709" max="8709" width="13.44140625" style="159" customWidth="1"/>
    <col min="8710" max="8710" width="13.33203125" style="159" customWidth="1"/>
    <col min="8711" max="8712" width="15.88671875" style="159" customWidth="1"/>
    <col min="8713" max="8963" width="9.109375" style="159"/>
    <col min="8964" max="8964" width="46.6640625" style="159" customWidth="1"/>
    <col min="8965" max="8965" width="13.44140625" style="159" customWidth="1"/>
    <col min="8966" max="8966" width="13.33203125" style="159" customWidth="1"/>
    <col min="8967" max="8968" width="15.88671875" style="159" customWidth="1"/>
    <col min="8969" max="9219" width="9.109375" style="159"/>
    <col min="9220" max="9220" width="46.6640625" style="159" customWidth="1"/>
    <col min="9221" max="9221" width="13.44140625" style="159" customWidth="1"/>
    <col min="9222" max="9222" width="13.33203125" style="159" customWidth="1"/>
    <col min="9223" max="9224" width="15.88671875" style="159" customWidth="1"/>
    <col min="9225" max="9475" width="9.109375" style="159"/>
    <col min="9476" max="9476" width="46.6640625" style="159" customWidth="1"/>
    <col min="9477" max="9477" width="13.44140625" style="159" customWidth="1"/>
    <col min="9478" max="9478" width="13.33203125" style="159" customWidth="1"/>
    <col min="9479" max="9480" width="15.88671875" style="159" customWidth="1"/>
    <col min="9481" max="9731" width="9.109375" style="159"/>
    <col min="9732" max="9732" width="46.6640625" style="159" customWidth="1"/>
    <col min="9733" max="9733" width="13.44140625" style="159" customWidth="1"/>
    <col min="9734" max="9734" width="13.33203125" style="159" customWidth="1"/>
    <col min="9735" max="9736" width="15.88671875" style="159" customWidth="1"/>
    <col min="9737" max="9987" width="9.109375" style="159"/>
    <col min="9988" max="9988" width="46.6640625" style="159" customWidth="1"/>
    <col min="9989" max="9989" width="13.44140625" style="159" customWidth="1"/>
    <col min="9990" max="9990" width="13.33203125" style="159" customWidth="1"/>
    <col min="9991" max="9992" width="15.88671875" style="159" customWidth="1"/>
    <col min="9993" max="10243" width="9.109375" style="159"/>
    <col min="10244" max="10244" width="46.6640625" style="159" customWidth="1"/>
    <col min="10245" max="10245" width="13.44140625" style="159" customWidth="1"/>
    <col min="10246" max="10246" width="13.33203125" style="159" customWidth="1"/>
    <col min="10247" max="10248" width="15.88671875" style="159" customWidth="1"/>
    <col min="10249" max="10499" width="9.109375" style="159"/>
    <col min="10500" max="10500" width="46.6640625" style="159" customWidth="1"/>
    <col min="10501" max="10501" width="13.44140625" style="159" customWidth="1"/>
    <col min="10502" max="10502" width="13.33203125" style="159" customWidth="1"/>
    <col min="10503" max="10504" width="15.88671875" style="159" customWidth="1"/>
    <col min="10505" max="10755" width="9.109375" style="159"/>
    <col min="10756" max="10756" width="46.6640625" style="159" customWidth="1"/>
    <col min="10757" max="10757" width="13.44140625" style="159" customWidth="1"/>
    <col min="10758" max="10758" width="13.33203125" style="159" customWidth="1"/>
    <col min="10759" max="10760" width="15.88671875" style="159" customWidth="1"/>
    <col min="10761" max="11011" width="9.109375" style="159"/>
    <col min="11012" max="11012" width="46.6640625" style="159" customWidth="1"/>
    <col min="11013" max="11013" width="13.44140625" style="159" customWidth="1"/>
    <col min="11014" max="11014" width="13.33203125" style="159" customWidth="1"/>
    <col min="11015" max="11016" width="15.88671875" style="159" customWidth="1"/>
    <col min="11017" max="11267" width="9.109375" style="159"/>
    <col min="11268" max="11268" width="46.6640625" style="159" customWidth="1"/>
    <col min="11269" max="11269" width="13.44140625" style="159" customWidth="1"/>
    <col min="11270" max="11270" width="13.33203125" style="159" customWidth="1"/>
    <col min="11271" max="11272" width="15.88671875" style="159" customWidth="1"/>
    <col min="11273" max="11523" width="9.109375" style="159"/>
    <col min="11524" max="11524" width="46.6640625" style="159" customWidth="1"/>
    <col min="11525" max="11525" width="13.44140625" style="159" customWidth="1"/>
    <col min="11526" max="11526" width="13.33203125" style="159" customWidth="1"/>
    <col min="11527" max="11528" width="15.88671875" style="159" customWidth="1"/>
    <col min="11529" max="11779" width="9.109375" style="159"/>
    <col min="11780" max="11780" width="46.6640625" style="159" customWidth="1"/>
    <col min="11781" max="11781" width="13.44140625" style="159" customWidth="1"/>
    <col min="11782" max="11782" width="13.33203125" style="159" customWidth="1"/>
    <col min="11783" max="11784" width="15.88671875" style="159" customWidth="1"/>
    <col min="11785" max="12035" width="9.109375" style="159"/>
    <col min="12036" max="12036" width="46.6640625" style="159" customWidth="1"/>
    <col min="12037" max="12037" width="13.44140625" style="159" customWidth="1"/>
    <col min="12038" max="12038" width="13.33203125" style="159" customWidth="1"/>
    <col min="12039" max="12040" width="15.88671875" style="159" customWidth="1"/>
    <col min="12041" max="12291" width="9.109375" style="159"/>
    <col min="12292" max="12292" width="46.6640625" style="159" customWidth="1"/>
    <col min="12293" max="12293" width="13.44140625" style="159" customWidth="1"/>
    <col min="12294" max="12294" width="13.33203125" style="159" customWidth="1"/>
    <col min="12295" max="12296" width="15.88671875" style="159" customWidth="1"/>
    <col min="12297" max="12547" width="9.109375" style="159"/>
    <col min="12548" max="12548" width="46.6640625" style="159" customWidth="1"/>
    <col min="12549" max="12549" width="13.44140625" style="159" customWidth="1"/>
    <col min="12550" max="12550" width="13.33203125" style="159" customWidth="1"/>
    <col min="12551" max="12552" width="15.88671875" style="159" customWidth="1"/>
    <col min="12553" max="12803" width="9.109375" style="159"/>
    <col min="12804" max="12804" width="46.6640625" style="159" customWidth="1"/>
    <col min="12805" max="12805" width="13.44140625" style="159" customWidth="1"/>
    <col min="12806" max="12806" width="13.33203125" style="159" customWidth="1"/>
    <col min="12807" max="12808" width="15.88671875" style="159" customWidth="1"/>
    <col min="12809" max="13059" width="9.109375" style="159"/>
    <col min="13060" max="13060" width="46.6640625" style="159" customWidth="1"/>
    <col min="13061" max="13061" width="13.44140625" style="159" customWidth="1"/>
    <col min="13062" max="13062" width="13.33203125" style="159" customWidth="1"/>
    <col min="13063" max="13064" width="15.88671875" style="159" customWidth="1"/>
    <col min="13065" max="13315" width="9.109375" style="159"/>
    <col min="13316" max="13316" width="46.6640625" style="159" customWidth="1"/>
    <col min="13317" max="13317" width="13.44140625" style="159" customWidth="1"/>
    <col min="13318" max="13318" width="13.33203125" style="159" customWidth="1"/>
    <col min="13319" max="13320" width="15.88671875" style="159" customWidth="1"/>
    <col min="13321" max="13571" width="9.109375" style="159"/>
    <col min="13572" max="13572" width="46.6640625" style="159" customWidth="1"/>
    <col min="13573" max="13573" width="13.44140625" style="159" customWidth="1"/>
    <col min="13574" max="13574" width="13.33203125" style="159" customWidth="1"/>
    <col min="13575" max="13576" width="15.88671875" style="159" customWidth="1"/>
    <col min="13577" max="13827" width="9.109375" style="159"/>
    <col min="13828" max="13828" width="46.6640625" style="159" customWidth="1"/>
    <col min="13829" max="13829" width="13.44140625" style="159" customWidth="1"/>
    <col min="13830" max="13830" width="13.33203125" style="159" customWidth="1"/>
    <col min="13831" max="13832" width="15.88671875" style="159" customWidth="1"/>
    <col min="13833" max="14083" width="9.109375" style="159"/>
    <col min="14084" max="14084" width="46.6640625" style="159" customWidth="1"/>
    <col min="14085" max="14085" width="13.44140625" style="159" customWidth="1"/>
    <col min="14086" max="14086" width="13.33203125" style="159" customWidth="1"/>
    <col min="14087" max="14088" width="15.88671875" style="159" customWidth="1"/>
    <col min="14089" max="14339" width="9.109375" style="159"/>
    <col min="14340" max="14340" width="46.6640625" style="159" customWidth="1"/>
    <col min="14341" max="14341" width="13.44140625" style="159" customWidth="1"/>
    <col min="14342" max="14342" width="13.33203125" style="159" customWidth="1"/>
    <col min="14343" max="14344" width="15.88671875" style="159" customWidth="1"/>
    <col min="14345" max="14595" width="9.109375" style="159"/>
    <col min="14596" max="14596" width="46.6640625" style="159" customWidth="1"/>
    <col min="14597" max="14597" width="13.44140625" style="159" customWidth="1"/>
    <col min="14598" max="14598" width="13.33203125" style="159" customWidth="1"/>
    <col min="14599" max="14600" width="15.88671875" style="159" customWidth="1"/>
    <col min="14601" max="14851" width="9.109375" style="159"/>
    <col min="14852" max="14852" width="46.6640625" style="159" customWidth="1"/>
    <col min="14853" max="14853" width="13.44140625" style="159" customWidth="1"/>
    <col min="14854" max="14854" width="13.33203125" style="159" customWidth="1"/>
    <col min="14855" max="14856" width="15.88671875" style="159" customWidth="1"/>
    <col min="14857" max="15107" width="9.109375" style="159"/>
    <col min="15108" max="15108" width="46.6640625" style="159" customWidth="1"/>
    <col min="15109" max="15109" width="13.44140625" style="159" customWidth="1"/>
    <col min="15110" max="15110" width="13.33203125" style="159" customWidth="1"/>
    <col min="15111" max="15112" width="15.88671875" style="159" customWidth="1"/>
    <col min="15113" max="15363" width="9.109375" style="159"/>
    <col min="15364" max="15364" width="46.6640625" style="159" customWidth="1"/>
    <col min="15365" max="15365" width="13.44140625" style="159" customWidth="1"/>
    <col min="15366" max="15366" width="13.33203125" style="159" customWidth="1"/>
    <col min="15367" max="15368" width="15.88671875" style="159" customWidth="1"/>
    <col min="15369" max="15619" width="9.109375" style="159"/>
    <col min="15620" max="15620" width="46.6640625" style="159" customWidth="1"/>
    <col min="15621" max="15621" width="13.44140625" style="159" customWidth="1"/>
    <col min="15622" max="15622" width="13.33203125" style="159" customWidth="1"/>
    <col min="15623" max="15624" width="15.88671875" style="159" customWidth="1"/>
    <col min="15625" max="15875" width="9.109375" style="159"/>
    <col min="15876" max="15876" width="46.6640625" style="159" customWidth="1"/>
    <col min="15877" max="15877" width="13.44140625" style="159" customWidth="1"/>
    <col min="15878" max="15878" width="13.33203125" style="159" customWidth="1"/>
    <col min="15879" max="15880" width="15.88671875" style="159" customWidth="1"/>
    <col min="15881" max="16131" width="9.109375" style="159"/>
    <col min="16132" max="16132" width="46.6640625" style="159" customWidth="1"/>
    <col min="16133" max="16133" width="13.44140625" style="159" customWidth="1"/>
    <col min="16134" max="16134" width="13.33203125" style="159" customWidth="1"/>
    <col min="16135" max="16136" width="15.88671875" style="159" customWidth="1"/>
    <col min="16137" max="16378" width="9.109375" style="159"/>
    <col min="16379" max="16384" width="8.88671875" style="159" customWidth="1"/>
  </cols>
  <sheetData>
    <row r="1" spans="1:40" ht="15.6" x14ac:dyDescent="0.3">
      <c r="A1" s="612"/>
      <c r="B1" s="170"/>
      <c r="C1" s="170"/>
      <c r="D1" s="613"/>
      <c r="E1" s="611" t="s">
        <v>291</v>
      </c>
      <c r="F1" s="613"/>
      <c r="G1" s="170"/>
      <c r="H1" s="170"/>
    </row>
    <row r="2" spans="1:40" ht="15.6" x14ac:dyDescent="0.3">
      <c r="A2" s="170"/>
      <c r="B2" s="170"/>
      <c r="C2" s="170"/>
      <c r="D2" s="613"/>
      <c r="E2" s="613"/>
      <c r="F2" s="613"/>
      <c r="G2" s="244"/>
      <c r="H2" s="244"/>
    </row>
    <row r="3" spans="1:40" ht="15.6" x14ac:dyDescent="0.25">
      <c r="A3" s="881" t="s">
        <v>121</v>
      </c>
      <c r="B3" s="881"/>
      <c r="C3" s="881"/>
      <c r="D3" s="881"/>
      <c r="E3" s="881"/>
      <c r="F3" s="150"/>
      <c r="G3" s="150"/>
      <c r="H3" s="150"/>
    </row>
    <row r="4" spans="1:40" ht="15.6" x14ac:dyDescent="0.25">
      <c r="A4" s="723" t="s">
        <v>120</v>
      </c>
      <c r="B4" s="723"/>
      <c r="C4" s="723"/>
      <c r="D4" s="723"/>
      <c r="E4" s="723"/>
      <c r="F4" s="614"/>
      <c r="G4" s="614"/>
      <c r="H4" s="614"/>
    </row>
    <row r="5" spans="1:40" ht="15.6" x14ac:dyDescent="0.3">
      <c r="A5" s="604"/>
      <c r="B5" s="836"/>
      <c r="C5" s="836"/>
      <c r="D5" s="836"/>
      <c r="E5" s="836"/>
      <c r="F5" s="836"/>
      <c r="G5" s="836"/>
      <c r="H5" s="836"/>
      <c r="J5" s="160"/>
      <c r="K5" s="885"/>
      <c r="L5" s="885"/>
      <c r="M5" s="885"/>
      <c r="N5" s="885"/>
    </row>
    <row r="6" spans="1:40" s="162" customFormat="1" ht="19.5" customHeight="1" x14ac:dyDescent="0.25">
      <c r="A6" s="886" t="s">
        <v>101</v>
      </c>
      <c r="B6" s="886" t="s">
        <v>38</v>
      </c>
      <c r="C6" s="680">
        <v>2016</v>
      </c>
      <c r="D6" s="680" t="s">
        <v>294</v>
      </c>
      <c r="E6" s="680">
        <v>2019</v>
      </c>
      <c r="F6" s="603" t="s">
        <v>122</v>
      </c>
      <c r="G6" s="606" t="s">
        <v>123</v>
      </c>
      <c r="H6" s="605" t="s">
        <v>74</v>
      </c>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row>
    <row r="7" spans="1:40" s="161" customFormat="1" ht="40.5" customHeight="1" x14ac:dyDescent="0.25">
      <c r="A7" s="886"/>
      <c r="B7" s="886"/>
      <c r="C7" s="726" t="s">
        <v>284</v>
      </c>
      <c r="D7" s="726" t="s">
        <v>293</v>
      </c>
      <c r="E7" s="602" t="s">
        <v>292</v>
      </c>
      <c r="F7" s="678"/>
      <c r="G7" s="245"/>
      <c r="H7" s="679"/>
    </row>
    <row r="8" spans="1:40" s="161" customFormat="1" ht="15.6" x14ac:dyDescent="0.25">
      <c r="A8" s="886"/>
      <c r="B8" s="886"/>
      <c r="C8" s="731"/>
      <c r="D8" s="731"/>
      <c r="E8" s="602" t="s">
        <v>183</v>
      </c>
      <c r="F8" s="678"/>
      <c r="G8" s="245"/>
      <c r="H8" s="679"/>
    </row>
    <row r="9" spans="1:40" s="161" customFormat="1" ht="54.75" customHeight="1" x14ac:dyDescent="0.25">
      <c r="A9" s="886"/>
      <c r="B9" s="886"/>
      <c r="C9" s="850" t="s">
        <v>40</v>
      </c>
      <c r="D9" s="883"/>
      <c r="E9" s="884"/>
      <c r="F9" s="678"/>
      <c r="G9" s="245"/>
      <c r="H9" s="679"/>
    </row>
    <row r="10" spans="1:40" ht="18.600000000000001" x14ac:dyDescent="0.3">
      <c r="A10" s="886"/>
      <c r="B10" s="886"/>
      <c r="C10" s="185" t="s">
        <v>1</v>
      </c>
      <c r="D10" s="185" t="s">
        <v>1</v>
      </c>
      <c r="E10" s="185" t="s">
        <v>1</v>
      </c>
      <c r="F10" s="245" t="s">
        <v>1</v>
      </c>
      <c r="G10" s="609" t="s">
        <v>124</v>
      </c>
      <c r="H10" s="609" t="s">
        <v>83</v>
      </c>
    </row>
    <row r="11" spans="1:40" ht="15.6" x14ac:dyDescent="0.3">
      <c r="A11" s="147">
        <v>1</v>
      </c>
      <c r="B11" s="147">
        <v>2</v>
      </c>
      <c r="C11" s="147">
        <v>3</v>
      </c>
      <c r="D11" s="147">
        <v>4</v>
      </c>
      <c r="E11" s="147">
        <v>5</v>
      </c>
      <c r="F11" s="147">
        <v>6</v>
      </c>
      <c r="G11" s="147">
        <v>7</v>
      </c>
      <c r="H11" s="147">
        <v>8</v>
      </c>
      <c r="K11" s="163"/>
      <c r="L11" s="163" t="s">
        <v>68</v>
      </c>
      <c r="M11" s="163"/>
      <c r="N11" s="163"/>
    </row>
    <row r="12" spans="1:40" ht="46.8" x14ac:dyDescent="0.3">
      <c r="A12" s="610">
        <v>1</v>
      </c>
      <c r="B12" s="16" t="s">
        <v>44</v>
      </c>
      <c r="C12" s="246">
        <v>519.39599999999996</v>
      </c>
      <c r="D12" s="171">
        <v>984.1</v>
      </c>
      <c r="E12" s="171">
        <f>'[44]додаток 14 нас'!H10</f>
        <v>1230.5729446590412</v>
      </c>
      <c r="F12" s="171"/>
      <c r="G12" s="171"/>
      <c r="H12" s="610"/>
      <c r="K12" s="163"/>
      <c r="L12" s="163"/>
      <c r="M12" s="163"/>
      <c r="N12" s="163"/>
    </row>
    <row r="13" spans="1:40" ht="31.2" x14ac:dyDescent="0.25">
      <c r="A13" s="610">
        <v>2</v>
      </c>
      <c r="B13" s="16" t="s">
        <v>45</v>
      </c>
      <c r="C13" s="246">
        <v>11.848035594059159</v>
      </c>
      <c r="D13" s="171">
        <v>13.189254746289517</v>
      </c>
      <c r="E13" s="171">
        <f>E14+E15+0.01</f>
        <v>12.212077250089886</v>
      </c>
      <c r="F13" s="171"/>
      <c r="G13" s="171"/>
      <c r="H13" s="171"/>
      <c r="K13" s="164"/>
      <c r="L13" s="164"/>
      <c r="M13" s="164"/>
      <c r="N13" s="164"/>
    </row>
    <row r="14" spans="1:40" ht="31.2" x14ac:dyDescent="0.3">
      <c r="A14" s="610" t="s">
        <v>46</v>
      </c>
      <c r="B14" s="16" t="s">
        <v>47</v>
      </c>
      <c r="C14" s="246">
        <v>11.134901448632935</v>
      </c>
      <c r="D14" s="171">
        <v>12.415533164557452</v>
      </c>
      <c r="E14" s="171">
        <f>'[44]додаток 14 нас'!H12+'[44]додаток 14 нас'!H13</f>
        <v>11.319188532438307</v>
      </c>
      <c r="F14" s="171"/>
      <c r="G14" s="171"/>
      <c r="H14" s="171"/>
      <c r="K14" s="163"/>
      <c r="L14" s="163"/>
      <c r="M14" s="163"/>
      <c r="N14" s="163"/>
      <c r="O14" s="163"/>
      <c r="P14" s="163"/>
      <c r="Q14" s="163"/>
      <c r="R14" s="163"/>
    </row>
    <row r="15" spans="1:40" ht="15.6" x14ac:dyDescent="0.3">
      <c r="A15" s="610" t="s">
        <v>48</v>
      </c>
      <c r="B15" s="16" t="s">
        <v>49</v>
      </c>
      <c r="C15" s="246">
        <v>0.71313414542622422</v>
      </c>
      <c r="D15" s="171">
        <v>0.77372158173206573</v>
      </c>
      <c r="E15" s="171">
        <f>'[44]додаток 14 нас'!H14</f>
        <v>0.88288871765157939</v>
      </c>
      <c r="F15" s="171"/>
      <c r="G15" s="171"/>
      <c r="H15" s="171"/>
      <c r="K15" s="163"/>
      <c r="L15" s="163"/>
      <c r="M15" s="163"/>
      <c r="N15" s="163"/>
    </row>
    <row r="16" spans="1:40" ht="15.6" x14ac:dyDescent="0.3">
      <c r="A16" s="610">
        <v>3</v>
      </c>
      <c r="B16" s="16" t="s">
        <v>52</v>
      </c>
      <c r="C16" s="246">
        <v>0</v>
      </c>
      <c r="D16" s="246">
        <v>0</v>
      </c>
      <c r="E16" s="246">
        <v>0</v>
      </c>
      <c r="F16" s="171"/>
      <c r="G16" s="171"/>
      <c r="H16" s="171"/>
      <c r="K16" s="163"/>
      <c r="L16" s="163"/>
      <c r="M16" s="163"/>
      <c r="N16" s="163"/>
    </row>
    <row r="17" spans="1:14" ht="15.6" x14ac:dyDescent="0.25">
      <c r="A17" s="610">
        <v>4</v>
      </c>
      <c r="B17" s="16" t="s">
        <v>53</v>
      </c>
      <c r="C17" s="246">
        <v>531.24403559405914</v>
      </c>
      <c r="D17" s="171">
        <v>997.29567463682599</v>
      </c>
      <c r="E17" s="171">
        <f>E12+E13-0.01</f>
        <v>1242.7750219091311</v>
      </c>
      <c r="F17" s="171"/>
      <c r="G17" s="171"/>
      <c r="H17" s="171"/>
      <c r="K17" s="164"/>
      <c r="L17" s="164"/>
      <c r="M17" s="164"/>
      <c r="N17" s="164"/>
    </row>
    <row r="18" spans="1:14" ht="15.6" x14ac:dyDescent="0.3">
      <c r="A18" s="610">
        <v>5</v>
      </c>
      <c r="B18" s="16" t="s">
        <v>54</v>
      </c>
      <c r="C18" s="246">
        <v>0</v>
      </c>
      <c r="D18" s="246">
        <v>0</v>
      </c>
      <c r="E18" s="246">
        <v>0</v>
      </c>
      <c r="F18" s="171"/>
      <c r="G18" s="187"/>
      <c r="H18" s="187"/>
      <c r="K18" s="163"/>
      <c r="L18" s="163"/>
      <c r="M18" s="163"/>
      <c r="N18" s="163"/>
    </row>
    <row r="19" spans="1:14" ht="31.2" x14ac:dyDescent="0.25">
      <c r="A19" s="610">
        <v>6</v>
      </c>
      <c r="B19" s="16" t="s">
        <v>55</v>
      </c>
      <c r="C19" s="246">
        <v>531.24403559405914</v>
      </c>
      <c r="D19" s="171">
        <v>997.29567463682599</v>
      </c>
      <c r="E19" s="171">
        <f>E17</f>
        <v>1242.7750219091311</v>
      </c>
      <c r="F19" s="171"/>
      <c r="G19" s="171"/>
      <c r="H19" s="171"/>
      <c r="K19" s="164"/>
      <c r="L19" s="164"/>
      <c r="M19" s="164"/>
      <c r="N19" s="164"/>
    </row>
    <row r="20" spans="1:14" ht="15.6" x14ac:dyDescent="0.3">
      <c r="A20" s="610">
        <v>7</v>
      </c>
      <c r="B20" s="16" t="s">
        <v>56</v>
      </c>
      <c r="C20" s="246">
        <v>0</v>
      </c>
      <c r="D20" s="246">
        <v>0</v>
      </c>
      <c r="E20" s="246">
        <v>0</v>
      </c>
      <c r="F20" s="246">
        <v>0</v>
      </c>
      <c r="G20" s="246">
        <v>0</v>
      </c>
      <c r="H20" s="246">
        <v>0</v>
      </c>
      <c r="K20" s="163"/>
      <c r="L20" s="163"/>
      <c r="M20" s="163"/>
      <c r="N20" s="163"/>
    </row>
    <row r="21" spans="1:14" ht="15.6" x14ac:dyDescent="0.25">
      <c r="A21" s="610">
        <v>8</v>
      </c>
      <c r="B21" s="16" t="s">
        <v>57</v>
      </c>
      <c r="C21" s="246">
        <v>531.24403559405914</v>
      </c>
      <c r="D21" s="17">
        <v>997.29567463682599</v>
      </c>
      <c r="E21" s="17">
        <f>E19</f>
        <v>1242.7750219091311</v>
      </c>
      <c r="F21" s="17"/>
      <c r="G21" s="17"/>
      <c r="H21" s="17"/>
      <c r="K21" s="164"/>
      <c r="L21" s="164"/>
      <c r="M21" s="164"/>
      <c r="N21" s="164"/>
    </row>
    <row r="22" spans="1:14" ht="15.6" x14ac:dyDescent="0.25">
      <c r="A22" s="610">
        <v>9</v>
      </c>
      <c r="B22" s="16" t="s">
        <v>31</v>
      </c>
      <c r="C22" s="246">
        <v>106.24880711881184</v>
      </c>
      <c r="D22" s="17">
        <v>199.4591349273652</v>
      </c>
      <c r="E22" s="17">
        <f>E21*20%</f>
        <v>248.55500438182622</v>
      </c>
      <c r="F22" s="17"/>
      <c r="G22" s="17"/>
      <c r="H22" s="17"/>
      <c r="K22" s="164"/>
      <c r="L22" s="164"/>
      <c r="M22" s="164"/>
      <c r="N22" s="164"/>
    </row>
    <row r="23" spans="1:14" ht="15.6" x14ac:dyDescent="0.25">
      <c r="A23" s="610">
        <v>10</v>
      </c>
      <c r="B23" s="16" t="s">
        <v>58</v>
      </c>
      <c r="C23" s="246">
        <v>637.49284271287092</v>
      </c>
      <c r="D23" s="17">
        <v>1196.7648095641912</v>
      </c>
      <c r="E23" s="17">
        <f>E21+E22+0.01</f>
        <v>1491.3400262909572</v>
      </c>
      <c r="F23" s="17"/>
      <c r="G23" s="17"/>
      <c r="H23" s="17"/>
      <c r="K23" s="164"/>
      <c r="L23" s="164"/>
      <c r="M23" s="164"/>
      <c r="N23" s="164"/>
    </row>
    <row r="24" spans="1:14" ht="48.6" x14ac:dyDescent="0.25">
      <c r="A24" s="610">
        <v>11</v>
      </c>
      <c r="B24" s="16" t="s">
        <v>109</v>
      </c>
      <c r="C24" s="246" t="s">
        <v>93</v>
      </c>
      <c r="D24" s="246" t="s">
        <v>93</v>
      </c>
      <c r="E24" s="246" t="s">
        <v>93</v>
      </c>
      <c r="F24" s="17"/>
      <c r="G24" s="17"/>
      <c r="H24" s="17"/>
      <c r="K24" s="164"/>
      <c r="L24" s="164"/>
      <c r="M24" s="164"/>
      <c r="N24" s="164"/>
    </row>
    <row r="25" spans="1:14" ht="31.2" x14ac:dyDescent="0.3">
      <c r="A25" s="610">
        <v>12</v>
      </c>
      <c r="B25" s="176" t="s">
        <v>63</v>
      </c>
      <c r="C25" s="676">
        <v>176</v>
      </c>
      <c r="D25" s="177">
        <v>176</v>
      </c>
      <c r="E25" s="177">
        <v>176</v>
      </c>
      <c r="F25" s="177"/>
      <c r="G25" s="247"/>
      <c r="H25" s="247"/>
      <c r="K25" s="163"/>
      <c r="L25" s="164"/>
      <c r="M25" s="164"/>
      <c r="N25" s="164"/>
    </row>
    <row r="26" spans="1:14" customFormat="1" ht="15.6" x14ac:dyDescent="0.3">
      <c r="A26" s="882"/>
      <c r="B26" s="882"/>
      <c r="C26" s="882"/>
      <c r="D26" s="882"/>
      <c r="E26" s="882"/>
      <c r="F26" s="882"/>
      <c r="G26" s="882"/>
      <c r="H26" s="882"/>
    </row>
    <row r="27" spans="1:14" customFormat="1" ht="15.6" hidden="1" x14ac:dyDescent="0.3">
      <c r="A27" s="607"/>
      <c r="B27" s="607"/>
      <c r="C27" s="607"/>
      <c r="D27" s="677"/>
      <c r="E27" s="677"/>
      <c r="F27" s="145"/>
      <c r="G27" s="145"/>
      <c r="H27" s="145"/>
    </row>
    <row r="28" spans="1:14" customFormat="1" ht="48.75" customHeight="1" x14ac:dyDescent="0.3">
      <c r="A28" s="873" t="s">
        <v>169</v>
      </c>
      <c r="B28" s="873"/>
      <c r="C28" s="873"/>
      <c r="D28" s="873"/>
      <c r="E28" s="873"/>
      <c r="F28" s="145"/>
      <c r="G28" s="145"/>
      <c r="H28" s="145"/>
    </row>
    <row r="29" spans="1:14" customFormat="1" ht="27" customHeight="1" x14ac:dyDescent="0.3">
      <c r="A29" s="248"/>
      <c r="B29" s="203"/>
      <c r="C29" s="203"/>
      <c r="D29" s="203"/>
      <c r="E29" s="145"/>
      <c r="F29" s="145"/>
      <c r="G29" s="145"/>
      <c r="H29" s="145"/>
    </row>
    <row r="30" spans="1:14" customFormat="1" ht="18" x14ac:dyDescent="0.35">
      <c r="A30" s="875"/>
      <c r="B30" s="875"/>
      <c r="C30" s="608"/>
      <c r="D30" s="876"/>
      <c r="E30" s="876"/>
      <c r="F30" s="242"/>
    </row>
    <row r="31" spans="1:14" customFormat="1" ht="15.6" x14ac:dyDescent="0.3">
      <c r="A31" s="877"/>
      <c r="B31" s="877"/>
      <c r="C31" s="219"/>
    </row>
    <row r="32" spans="1:14" customFormat="1" ht="15.6" x14ac:dyDescent="0.3">
      <c r="A32" s="848"/>
      <c r="B32" s="878"/>
      <c r="C32" s="674"/>
      <c r="D32" s="871"/>
      <c r="E32" s="871"/>
    </row>
    <row r="33" spans="1:4" customFormat="1" ht="15.6" x14ac:dyDescent="0.3">
      <c r="A33" s="675"/>
      <c r="B33" s="143"/>
      <c r="C33" s="143"/>
      <c r="D33" s="178"/>
    </row>
    <row r="34" spans="1:4" customFormat="1" ht="15.6" x14ac:dyDescent="0.3">
      <c r="A34" s="675"/>
      <c r="B34" s="675"/>
      <c r="C34" s="675"/>
      <c r="D34" s="675"/>
    </row>
    <row r="35" spans="1:4" customFormat="1" ht="15.6" x14ac:dyDescent="0.3">
      <c r="A35" s="143"/>
    </row>
    <row r="36" spans="1:4" customFormat="1" ht="15.6" x14ac:dyDescent="0.3">
      <c r="A36" s="143"/>
    </row>
  </sheetData>
  <mergeCells count="16">
    <mergeCell ref="K5:N5"/>
    <mergeCell ref="A6:A10"/>
    <mergeCell ref="B6:B10"/>
    <mergeCell ref="C7:C8"/>
    <mergeCell ref="D7:D8"/>
    <mergeCell ref="A32:B32"/>
    <mergeCell ref="D32:E32"/>
    <mergeCell ref="A3:E3"/>
    <mergeCell ref="A4:E4"/>
    <mergeCell ref="B5:H5"/>
    <mergeCell ref="A26:H26"/>
    <mergeCell ref="A28:E28"/>
    <mergeCell ref="A30:B30"/>
    <mergeCell ref="D30:E30"/>
    <mergeCell ref="A31:B31"/>
    <mergeCell ref="C9:E9"/>
  </mergeCells>
  <pageMargins left="0.70866141732283472" right="0.70866141732283472" top="0.74803149606299213" bottom="0.74803149606299213" header="0.31496062992125984" footer="0.31496062992125984"/>
  <pageSetup paperSize="9" scale="7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workbookViewId="0">
      <selection activeCell="M12" sqref="M12"/>
    </sheetView>
  </sheetViews>
  <sheetFormatPr defaultRowHeight="13.8" outlineLevelCol="1" x14ac:dyDescent="0.25"/>
  <cols>
    <col min="1" max="1" width="9.109375" style="52"/>
    <col min="2" max="2" width="57.109375" style="159" customWidth="1"/>
    <col min="3" max="3" width="20.109375" style="159" customWidth="1"/>
    <col min="4" max="4" width="18.33203125" style="182" customWidth="1"/>
    <col min="5" max="5" width="16.33203125" style="182" customWidth="1"/>
    <col min="6" max="6" width="23.44140625" style="182" hidden="1" customWidth="1" outlineLevel="1"/>
    <col min="7" max="8" width="23.44140625" style="159" hidden="1" customWidth="1" outlineLevel="1"/>
    <col min="9" max="9" width="9.109375" style="159" collapsed="1"/>
    <col min="10" max="10" width="12" style="159" bestFit="1" customWidth="1"/>
    <col min="11" max="259" width="9.109375" style="159"/>
    <col min="260" max="260" width="46.6640625" style="159" customWidth="1"/>
    <col min="261" max="261" width="13.44140625" style="159" customWidth="1"/>
    <col min="262" max="262" width="13.33203125" style="159" customWidth="1"/>
    <col min="263" max="264" width="15.88671875" style="159" customWidth="1"/>
    <col min="265" max="515" width="9.109375" style="159"/>
    <col min="516" max="516" width="46.6640625" style="159" customWidth="1"/>
    <col min="517" max="517" width="13.44140625" style="159" customWidth="1"/>
    <col min="518" max="518" width="13.33203125" style="159" customWidth="1"/>
    <col min="519" max="520" width="15.88671875" style="159" customWidth="1"/>
    <col min="521" max="771" width="9.109375" style="159"/>
    <col min="772" max="772" width="46.6640625" style="159" customWidth="1"/>
    <col min="773" max="773" width="13.44140625" style="159" customWidth="1"/>
    <col min="774" max="774" width="13.33203125" style="159" customWidth="1"/>
    <col min="775" max="776" width="15.88671875" style="159" customWidth="1"/>
    <col min="777" max="1027" width="9.109375" style="159"/>
    <col min="1028" max="1028" width="46.6640625" style="159" customWidth="1"/>
    <col min="1029" max="1029" width="13.44140625" style="159" customWidth="1"/>
    <col min="1030" max="1030" width="13.33203125" style="159" customWidth="1"/>
    <col min="1031" max="1032" width="15.88671875" style="159" customWidth="1"/>
    <col min="1033" max="1283" width="9.109375" style="159"/>
    <col min="1284" max="1284" width="46.6640625" style="159" customWidth="1"/>
    <col min="1285" max="1285" width="13.44140625" style="159" customWidth="1"/>
    <col min="1286" max="1286" width="13.33203125" style="159" customWidth="1"/>
    <col min="1287" max="1288" width="15.88671875" style="159" customWidth="1"/>
    <col min="1289" max="1539" width="9.109375" style="159"/>
    <col min="1540" max="1540" width="46.6640625" style="159" customWidth="1"/>
    <col min="1541" max="1541" width="13.44140625" style="159" customWidth="1"/>
    <col min="1542" max="1542" width="13.33203125" style="159" customWidth="1"/>
    <col min="1543" max="1544" width="15.88671875" style="159" customWidth="1"/>
    <col min="1545" max="1795" width="9.109375" style="159"/>
    <col min="1796" max="1796" width="46.6640625" style="159" customWidth="1"/>
    <col min="1797" max="1797" width="13.44140625" style="159" customWidth="1"/>
    <col min="1798" max="1798" width="13.33203125" style="159" customWidth="1"/>
    <col min="1799" max="1800" width="15.88671875" style="159" customWidth="1"/>
    <col min="1801" max="2051" width="9.109375" style="159"/>
    <col min="2052" max="2052" width="46.6640625" style="159" customWidth="1"/>
    <col min="2053" max="2053" width="13.44140625" style="159" customWidth="1"/>
    <col min="2054" max="2054" width="13.33203125" style="159" customWidth="1"/>
    <col min="2055" max="2056" width="15.88671875" style="159" customWidth="1"/>
    <col min="2057" max="2307" width="9.109375" style="159"/>
    <col min="2308" max="2308" width="46.6640625" style="159" customWidth="1"/>
    <col min="2309" max="2309" width="13.44140625" style="159" customWidth="1"/>
    <col min="2310" max="2310" width="13.33203125" style="159" customWidth="1"/>
    <col min="2311" max="2312" width="15.88671875" style="159" customWidth="1"/>
    <col min="2313" max="2563" width="9.109375" style="159"/>
    <col min="2564" max="2564" width="46.6640625" style="159" customWidth="1"/>
    <col min="2565" max="2565" width="13.44140625" style="159" customWidth="1"/>
    <col min="2566" max="2566" width="13.33203125" style="159" customWidth="1"/>
    <col min="2567" max="2568" width="15.88671875" style="159" customWidth="1"/>
    <col min="2569" max="2819" width="9.109375" style="159"/>
    <col min="2820" max="2820" width="46.6640625" style="159" customWidth="1"/>
    <col min="2821" max="2821" width="13.44140625" style="159" customWidth="1"/>
    <col min="2822" max="2822" width="13.33203125" style="159" customWidth="1"/>
    <col min="2823" max="2824" width="15.88671875" style="159" customWidth="1"/>
    <col min="2825" max="3075" width="9.109375" style="159"/>
    <col min="3076" max="3076" width="46.6640625" style="159" customWidth="1"/>
    <col min="3077" max="3077" width="13.44140625" style="159" customWidth="1"/>
    <col min="3078" max="3078" width="13.33203125" style="159" customWidth="1"/>
    <col min="3079" max="3080" width="15.88671875" style="159" customWidth="1"/>
    <col min="3081" max="3331" width="9.109375" style="159"/>
    <col min="3332" max="3332" width="46.6640625" style="159" customWidth="1"/>
    <col min="3333" max="3333" width="13.44140625" style="159" customWidth="1"/>
    <col min="3334" max="3334" width="13.33203125" style="159" customWidth="1"/>
    <col min="3335" max="3336" width="15.88671875" style="159" customWidth="1"/>
    <col min="3337" max="3587" width="9.109375" style="159"/>
    <col min="3588" max="3588" width="46.6640625" style="159" customWidth="1"/>
    <col min="3589" max="3589" width="13.44140625" style="159" customWidth="1"/>
    <col min="3590" max="3590" width="13.33203125" style="159" customWidth="1"/>
    <col min="3591" max="3592" width="15.88671875" style="159" customWidth="1"/>
    <col min="3593" max="3843" width="9.109375" style="159"/>
    <col min="3844" max="3844" width="46.6640625" style="159" customWidth="1"/>
    <col min="3845" max="3845" width="13.44140625" style="159" customWidth="1"/>
    <col min="3846" max="3846" width="13.33203125" style="159" customWidth="1"/>
    <col min="3847" max="3848" width="15.88671875" style="159" customWidth="1"/>
    <col min="3849" max="4099" width="9.109375" style="159"/>
    <col min="4100" max="4100" width="46.6640625" style="159" customWidth="1"/>
    <col min="4101" max="4101" width="13.44140625" style="159" customWidth="1"/>
    <col min="4102" max="4102" width="13.33203125" style="159" customWidth="1"/>
    <col min="4103" max="4104" width="15.88671875" style="159" customWidth="1"/>
    <col min="4105" max="4355" width="9.109375" style="159"/>
    <col min="4356" max="4356" width="46.6640625" style="159" customWidth="1"/>
    <col min="4357" max="4357" width="13.44140625" style="159" customWidth="1"/>
    <col min="4358" max="4358" width="13.33203125" style="159" customWidth="1"/>
    <col min="4359" max="4360" width="15.88671875" style="159" customWidth="1"/>
    <col min="4361" max="4611" width="9.109375" style="159"/>
    <col min="4612" max="4612" width="46.6640625" style="159" customWidth="1"/>
    <col min="4613" max="4613" width="13.44140625" style="159" customWidth="1"/>
    <col min="4614" max="4614" width="13.33203125" style="159" customWidth="1"/>
    <col min="4615" max="4616" width="15.88671875" style="159" customWidth="1"/>
    <col min="4617" max="4867" width="9.109375" style="159"/>
    <col min="4868" max="4868" width="46.6640625" style="159" customWidth="1"/>
    <col min="4869" max="4869" width="13.44140625" style="159" customWidth="1"/>
    <col min="4870" max="4870" width="13.33203125" style="159" customWidth="1"/>
    <col min="4871" max="4872" width="15.88671875" style="159" customWidth="1"/>
    <col min="4873" max="5123" width="9.109375" style="159"/>
    <col min="5124" max="5124" width="46.6640625" style="159" customWidth="1"/>
    <col min="5125" max="5125" width="13.44140625" style="159" customWidth="1"/>
    <col min="5126" max="5126" width="13.33203125" style="159" customWidth="1"/>
    <col min="5127" max="5128" width="15.88671875" style="159" customWidth="1"/>
    <col min="5129" max="5379" width="9.109375" style="159"/>
    <col min="5380" max="5380" width="46.6640625" style="159" customWidth="1"/>
    <col min="5381" max="5381" width="13.44140625" style="159" customWidth="1"/>
    <col min="5382" max="5382" width="13.33203125" style="159" customWidth="1"/>
    <col min="5383" max="5384" width="15.88671875" style="159" customWidth="1"/>
    <col min="5385" max="5635" width="9.109375" style="159"/>
    <col min="5636" max="5636" width="46.6640625" style="159" customWidth="1"/>
    <col min="5637" max="5637" width="13.44140625" style="159" customWidth="1"/>
    <col min="5638" max="5638" width="13.33203125" style="159" customWidth="1"/>
    <col min="5639" max="5640" width="15.88671875" style="159" customWidth="1"/>
    <col min="5641" max="5891" width="9.109375" style="159"/>
    <col min="5892" max="5892" width="46.6640625" style="159" customWidth="1"/>
    <col min="5893" max="5893" width="13.44140625" style="159" customWidth="1"/>
    <col min="5894" max="5894" width="13.33203125" style="159" customWidth="1"/>
    <col min="5895" max="5896" width="15.88671875" style="159" customWidth="1"/>
    <col min="5897" max="6147" width="9.109375" style="159"/>
    <col min="6148" max="6148" width="46.6640625" style="159" customWidth="1"/>
    <col min="6149" max="6149" width="13.44140625" style="159" customWidth="1"/>
    <col min="6150" max="6150" width="13.33203125" style="159" customWidth="1"/>
    <col min="6151" max="6152" width="15.88671875" style="159" customWidth="1"/>
    <col min="6153" max="6403" width="9.109375" style="159"/>
    <col min="6404" max="6404" width="46.6640625" style="159" customWidth="1"/>
    <col min="6405" max="6405" width="13.44140625" style="159" customWidth="1"/>
    <col min="6406" max="6406" width="13.33203125" style="159" customWidth="1"/>
    <col min="6407" max="6408" width="15.88671875" style="159" customWidth="1"/>
    <col min="6409" max="6659" width="9.109375" style="159"/>
    <col min="6660" max="6660" width="46.6640625" style="159" customWidth="1"/>
    <col min="6661" max="6661" width="13.44140625" style="159" customWidth="1"/>
    <col min="6662" max="6662" width="13.33203125" style="159" customWidth="1"/>
    <col min="6663" max="6664" width="15.88671875" style="159" customWidth="1"/>
    <col min="6665" max="6915" width="9.109375" style="159"/>
    <col min="6916" max="6916" width="46.6640625" style="159" customWidth="1"/>
    <col min="6917" max="6917" width="13.44140625" style="159" customWidth="1"/>
    <col min="6918" max="6918" width="13.33203125" style="159" customWidth="1"/>
    <col min="6919" max="6920" width="15.88671875" style="159" customWidth="1"/>
    <col min="6921" max="7171" width="9.109375" style="159"/>
    <col min="7172" max="7172" width="46.6640625" style="159" customWidth="1"/>
    <col min="7173" max="7173" width="13.44140625" style="159" customWidth="1"/>
    <col min="7174" max="7174" width="13.33203125" style="159" customWidth="1"/>
    <col min="7175" max="7176" width="15.88671875" style="159" customWidth="1"/>
    <col min="7177" max="7427" width="9.109375" style="159"/>
    <col min="7428" max="7428" width="46.6640625" style="159" customWidth="1"/>
    <col min="7429" max="7429" width="13.44140625" style="159" customWidth="1"/>
    <col min="7430" max="7430" width="13.33203125" style="159" customWidth="1"/>
    <col min="7431" max="7432" width="15.88671875" style="159" customWidth="1"/>
    <col min="7433" max="7683" width="9.109375" style="159"/>
    <col min="7684" max="7684" width="46.6640625" style="159" customWidth="1"/>
    <col min="7685" max="7685" width="13.44140625" style="159" customWidth="1"/>
    <col min="7686" max="7686" width="13.33203125" style="159" customWidth="1"/>
    <col min="7687" max="7688" width="15.88671875" style="159" customWidth="1"/>
    <col min="7689" max="7939" width="9.109375" style="159"/>
    <col min="7940" max="7940" width="46.6640625" style="159" customWidth="1"/>
    <col min="7941" max="7941" width="13.44140625" style="159" customWidth="1"/>
    <col min="7942" max="7942" width="13.33203125" style="159" customWidth="1"/>
    <col min="7943" max="7944" width="15.88671875" style="159" customWidth="1"/>
    <col min="7945" max="8195" width="9.109375" style="159"/>
    <col min="8196" max="8196" width="46.6640625" style="159" customWidth="1"/>
    <col min="8197" max="8197" width="13.44140625" style="159" customWidth="1"/>
    <col min="8198" max="8198" width="13.33203125" style="159" customWidth="1"/>
    <col min="8199" max="8200" width="15.88671875" style="159" customWidth="1"/>
    <col min="8201" max="8451" width="9.109375" style="159"/>
    <col min="8452" max="8452" width="46.6640625" style="159" customWidth="1"/>
    <col min="8453" max="8453" width="13.44140625" style="159" customWidth="1"/>
    <col min="8454" max="8454" width="13.33203125" style="159" customWidth="1"/>
    <col min="8455" max="8456" width="15.88671875" style="159" customWidth="1"/>
    <col min="8457" max="8707" width="9.109375" style="159"/>
    <col min="8708" max="8708" width="46.6640625" style="159" customWidth="1"/>
    <col min="8709" max="8709" width="13.44140625" style="159" customWidth="1"/>
    <col min="8710" max="8710" width="13.33203125" style="159" customWidth="1"/>
    <col min="8711" max="8712" width="15.88671875" style="159" customWidth="1"/>
    <col min="8713" max="8963" width="9.109375" style="159"/>
    <col min="8964" max="8964" width="46.6640625" style="159" customWidth="1"/>
    <col min="8965" max="8965" width="13.44140625" style="159" customWidth="1"/>
    <col min="8966" max="8966" width="13.33203125" style="159" customWidth="1"/>
    <col min="8967" max="8968" width="15.88671875" style="159" customWidth="1"/>
    <col min="8969" max="9219" width="9.109375" style="159"/>
    <col min="9220" max="9220" width="46.6640625" style="159" customWidth="1"/>
    <col min="9221" max="9221" width="13.44140625" style="159" customWidth="1"/>
    <col min="9222" max="9222" width="13.33203125" style="159" customWidth="1"/>
    <col min="9223" max="9224" width="15.88671875" style="159" customWidth="1"/>
    <col min="9225" max="9475" width="9.109375" style="159"/>
    <col min="9476" max="9476" width="46.6640625" style="159" customWidth="1"/>
    <col min="9477" max="9477" width="13.44140625" style="159" customWidth="1"/>
    <col min="9478" max="9478" width="13.33203125" style="159" customWidth="1"/>
    <col min="9479" max="9480" width="15.88671875" style="159" customWidth="1"/>
    <col min="9481" max="9731" width="9.109375" style="159"/>
    <col min="9732" max="9732" width="46.6640625" style="159" customWidth="1"/>
    <col min="9733" max="9733" width="13.44140625" style="159" customWidth="1"/>
    <col min="9734" max="9734" width="13.33203125" style="159" customWidth="1"/>
    <col min="9735" max="9736" width="15.88671875" style="159" customWidth="1"/>
    <col min="9737" max="9987" width="9.109375" style="159"/>
    <col min="9988" max="9988" width="46.6640625" style="159" customWidth="1"/>
    <col min="9989" max="9989" width="13.44140625" style="159" customWidth="1"/>
    <col min="9990" max="9990" width="13.33203125" style="159" customWidth="1"/>
    <col min="9991" max="9992" width="15.88671875" style="159" customWidth="1"/>
    <col min="9993" max="10243" width="9.109375" style="159"/>
    <col min="10244" max="10244" width="46.6640625" style="159" customWidth="1"/>
    <col min="10245" max="10245" width="13.44140625" style="159" customWidth="1"/>
    <col min="10246" max="10246" width="13.33203125" style="159" customWidth="1"/>
    <col min="10247" max="10248" width="15.88671875" style="159" customWidth="1"/>
    <col min="10249" max="10499" width="9.109375" style="159"/>
    <col min="10500" max="10500" width="46.6640625" style="159" customWidth="1"/>
    <col min="10501" max="10501" width="13.44140625" style="159" customWidth="1"/>
    <col min="10502" max="10502" width="13.33203125" style="159" customWidth="1"/>
    <col min="10503" max="10504" width="15.88671875" style="159" customWidth="1"/>
    <col min="10505" max="10755" width="9.109375" style="159"/>
    <col min="10756" max="10756" width="46.6640625" style="159" customWidth="1"/>
    <col min="10757" max="10757" width="13.44140625" style="159" customWidth="1"/>
    <col min="10758" max="10758" width="13.33203125" style="159" customWidth="1"/>
    <col min="10759" max="10760" width="15.88671875" style="159" customWidth="1"/>
    <col min="10761" max="11011" width="9.109375" style="159"/>
    <col min="11012" max="11012" width="46.6640625" style="159" customWidth="1"/>
    <col min="11013" max="11013" width="13.44140625" style="159" customWidth="1"/>
    <col min="11014" max="11014" width="13.33203125" style="159" customWidth="1"/>
    <col min="11015" max="11016" width="15.88671875" style="159" customWidth="1"/>
    <col min="11017" max="11267" width="9.109375" style="159"/>
    <col min="11268" max="11268" width="46.6640625" style="159" customWidth="1"/>
    <col min="11269" max="11269" width="13.44140625" style="159" customWidth="1"/>
    <col min="11270" max="11270" width="13.33203125" style="159" customWidth="1"/>
    <col min="11271" max="11272" width="15.88671875" style="159" customWidth="1"/>
    <col min="11273" max="11523" width="9.109375" style="159"/>
    <col min="11524" max="11524" width="46.6640625" style="159" customWidth="1"/>
    <col min="11525" max="11525" width="13.44140625" style="159" customWidth="1"/>
    <col min="11526" max="11526" width="13.33203125" style="159" customWidth="1"/>
    <col min="11527" max="11528" width="15.88671875" style="159" customWidth="1"/>
    <col min="11529" max="11779" width="9.109375" style="159"/>
    <col min="11780" max="11780" width="46.6640625" style="159" customWidth="1"/>
    <col min="11781" max="11781" width="13.44140625" style="159" customWidth="1"/>
    <col min="11782" max="11782" width="13.33203125" style="159" customWidth="1"/>
    <col min="11783" max="11784" width="15.88671875" style="159" customWidth="1"/>
    <col min="11785" max="12035" width="9.109375" style="159"/>
    <col min="12036" max="12036" width="46.6640625" style="159" customWidth="1"/>
    <col min="12037" max="12037" width="13.44140625" style="159" customWidth="1"/>
    <col min="12038" max="12038" width="13.33203125" style="159" customWidth="1"/>
    <col min="12039" max="12040" width="15.88671875" style="159" customWidth="1"/>
    <col min="12041" max="12291" width="9.109375" style="159"/>
    <col min="12292" max="12292" width="46.6640625" style="159" customWidth="1"/>
    <col min="12293" max="12293" width="13.44140625" style="159" customWidth="1"/>
    <col min="12294" max="12294" width="13.33203125" style="159" customWidth="1"/>
    <col min="12295" max="12296" width="15.88671875" style="159" customWidth="1"/>
    <col min="12297" max="12547" width="9.109375" style="159"/>
    <col min="12548" max="12548" width="46.6640625" style="159" customWidth="1"/>
    <col min="12549" max="12549" width="13.44140625" style="159" customWidth="1"/>
    <col min="12550" max="12550" width="13.33203125" style="159" customWidth="1"/>
    <col min="12551" max="12552" width="15.88671875" style="159" customWidth="1"/>
    <col min="12553" max="12803" width="9.109375" style="159"/>
    <col min="12804" max="12804" width="46.6640625" style="159" customWidth="1"/>
    <col min="12805" max="12805" width="13.44140625" style="159" customWidth="1"/>
    <col min="12806" max="12806" width="13.33203125" style="159" customWidth="1"/>
    <col min="12807" max="12808" width="15.88671875" style="159" customWidth="1"/>
    <col min="12809" max="13059" width="9.109375" style="159"/>
    <col min="13060" max="13060" width="46.6640625" style="159" customWidth="1"/>
    <col min="13061" max="13061" width="13.44140625" style="159" customWidth="1"/>
    <col min="13062" max="13062" width="13.33203125" style="159" customWidth="1"/>
    <col min="13063" max="13064" width="15.88671875" style="159" customWidth="1"/>
    <col min="13065" max="13315" width="9.109375" style="159"/>
    <col min="13316" max="13316" width="46.6640625" style="159" customWidth="1"/>
    <col min="13317" max="13317" width="13.44140625" style="159" customWidth="1"/>
    <col min="13318" max="13318" width="13.33203125" style="159" customWidth="1"/>
    <col min="13319" max="13320" width="15.88671875" style="159" customWidth="1"/>
    <col min="13321" max="13571" width="9.109375" style="159"/>
    <col min="13572" max="13572" width="46.6640625" style="159" customWidth="1"/>
    <col min="13573" max="13573" width="13.44140625" style="159" customWidth="1"/>
    <col min="13574" max="13574" width="13.33203125" style="159" customWidth="1"/>
    <col min="13575" max="13576" width="15.88671875" style="159" customWidth="1"/>
    <col min="13577" max="13827" width="9.109375" style="159"/>
    <col min="13828" max="13828" width="46.6640625" style="159" customWidth="1"/>
    <col min="13829" max="13829" width="13.44140625" style="159" customWidth="1"/>
    <col min="13830" max="13830" width="13.33203125" style="159" customWidth="1"/>
    <col min="13831" max="13832" width="15.88671875" style="159" customWidth="1"/>
    <col min="13833" max="14083" width="9.109375" style="159"/>
    <col min="14084" max="14084" width="46.6640625" style="159" customWidth="1"/>
    <col min="14085" max="14085" width="13.44140625" style="159" customWidth="1"/>
    <col min="14086" max="14086" width="13.33203125" style="159" customWidth="1"/>
    <col min="14087" max="14088" width="15.88671875" style="159" customWidth="1"/>
    <col min="14089" max="14339" width="9.109375" style="159"/>
    <col min="14340" max="14340" width="46.6640625" style="159" customWidth="1"/>
    <col min="14341" max="14341" width="13.44140625" style="159" customWidth="1"/>
    <col min="14342" max="14342" width="13.33203125" style="159" customWidth="1"/>
    <col min="14343" max="14344" width="15.88671875" style="159" customWidth="1"/>
    <col min="14345" max="14595" width="9.109375" style="159"/>
    <col min="14596" max="14596" width="46.6640625" style="159" customWidth="1"/>
    <col min="14597" max="14597" width="13.44140625" style="159" customWidth="1"/>
    <col min="14598" max="14598" width="13.33203125" style="159" customWidth="1"/>
    <col min="14599" max="14600" width="15.88671875" style="159" customWidth="1"/>
    <col min="14601" max="14851" width="9.109375" style="159"/>
    <col min="14852" max="14852" width="46.6640625" style="159" customWidth="1"/>
    <col min="14853" max="14853" width="13.44140625" style="159" customWidth="1"/>
    <col min="14854" max="14854" width="13.33203125" style="159" customWidth="1"/>
    <col min="14855" max="14856" width="15.88671875" style="159" customWidth="1"/>
    <col min="14857" max="15107" width="9.109375" style="159"/>
    <col min="15108" max="15108" width="46.6640625" style="159" customWidth="1"/>
    <col min="15109" max="15109" width="13.44140625" style="159" customWidth="1"/>
    <col min="15110" max="15110" width="13.33203125" style="159" customWidth="1"/>
    <col min="15111" max="15112" width="15.88671875" style="159" customWidth="1"/>
    <col min="15113" max="15363" width="9.109375" style="159"/>
    <col min="15364" max="15364" width="46.6640625" style="159" customWidth="1"/>
    <col min="15365" max="15365" width="13.44140625" style="159" customWidth="1"/>
    <col min="15366" max="15366" width="13.33203125" style="159" customWidth="1"/>
    <col min="15367" max="15368" width="15.88671875" style="159" customWidth="1"/>
    <col min="15369" max="15619" width="9.109375" style="159"/>
    <col min="15620" max="15620" width="46.6640625" style="159" customWidth="1"/>
    <col min="15621" max="15621" width="13.44140625" style="159" customWidth="1"/>
    <col min="15622" max="15622" width="13.33203125" style="159" customWidth="1"/>
    <col min="15623" max="15624" width="15.88671875" style="159" customWidth="1"/>
    <col min="15625" max="15875" width="9.109375" style="159"/>
    <col min="15876" max="15876" width="46.6640625" style="159" customWidth="1"/>
    <col min="15877" max="15877" width="13.44140625" style="159" customWidth="1"/>
    <col min="15878" max="15878" width="13.33203125" style="159" customWidth="1"/>
    <col min="15879" max="15880" width="15.88671875" style="159" customWidth="1"/>
    <col min="15881" max="16131" width="9.109375" style="159"/>
    <col min="16132" max="16132" width="46.6640625" style="159" customWidth="1"/>
    <col min="16133" max="16133" width="13.44140625" style="159" customWidth="1"/>
    <col min="16134" max="16134" width="13.33203125" style="159" customWidth="1"/>
    <col min="16135" max="16136" width="15.88671875" style="159" customWidth="1"/>
    <col min="16137" max="16380" width="9.109375" style="159"/>
    <col min="16381" max="16384" width="8.88671875" style="159" customWidth="1"/>
  </cols>
  <sheetData>
    <row r="1" spans="1:18" ht="36" customHeight="1" x14ac:dyDescent="0.3">
      <c r="A1" s="652"/>
      <c r="B1" s="170"/>
      <c r="C1" s="170"/>
      <c r="D1" s="170"/>
      <c r="E1" s="649" t="s">
        <v>295</v>
      </c>
      <c r="F1" s="653"/>
      <c r="G1" s="653"/>
      <c r="H1" s="170"/>
    </row>
    <row r="2" spans="1:18" ht="15.6" x14ac:dyDescent="0.3">
      <c r="A2" s="170"/>
      <c r="B2" s="170"/>
      <c r="C2" s="170"/>
      <c r="D2" s="170"/>
      <c r="E2" s="653"/>
      <c r="F2" s="653"/>
      <c r="G2" s="653"/>
      <c r="H2" s="653"/>
    </row>
    <row r="3" spans="1:18" ht="15.6" x14ac:dyDescent="0.25">
      <c r="A3" s="881" t="s">
        <v>125</v>
      </c>
      <c r="B3" s="881"/>
      <c r="C3" s="881"/>
      <c r="D3" s="881"/>
      <c r="E3" s="881"/>
      <c r="F3" s="150"/>
      <c r="G3" s="150"/>
      <c r="H3" s="150"/>
    </row>
    <row r="4" spans="1:18" ht="15.6" x14ac:dyDescent="0.25">
      <c r="A4" s="723" t="s">
        <v>120</v>
      </c>
      <c r="B4" s="723"/>
      <c r="C4" s="723"/>
      <c r="D4" s="723"/>
      <c r="E4" s="723"/>
      <c r="F4" s="670"/>
      <c r="G4" s="670"/>
      <c r="H4" s="670"/>
    </row>
    <row r="5" spans="1:18" ht="15.6" x14ac:dyDescent="0.3">
      <c r="A5" s="632"/>
      <c r="B5" s="836"/>
      <c r="C5" s="836"/>
      <c r="D5" s="836"/>
      <c r="E5" s="836"/>
      <c r="F5" s="836"/>
      <c r="G5" s="836"/>
      <c r="H5" s="836"/>
      <c r="J5" s="160"/>
      <c r="K5" s="885"/>
      <c r="L5" s="885"/>
      <c r="M5" s="885"/>
      <c r="N5" s="885"/>
    </row>
    <row r="6" spans="1:18" ht="21" customHeight="1" x14ac:dyDescent="0.25">
      <c r="A6" s="886" t="s">
        <v>101</v>
      </c>
      <c r="B6" s="886" t="s">
        <v>38</v>
      </c>
      <c r="C6" s="643">
        <v>2016</v>
      </c>
      <c r="D6" s="643" t="s">
        <v>286</v>
      </c>
      <c r="E6" s="643">
        <v>2019</v>
      </c>
      <c r="F6" s="633"/>
      <c r="G6" s="641"/>
      <c r="H6" s="641"/>
    </row>
    <row r="7" spans="1:18" ht="39" customHeight="1" x14ac:dyDescent="0.25">
      <c r="A7" s="886"/>
      <c r="B7" s="886"/>
      <c r="C7" s="843" t="s">
        <v>40</v>
      </c>
      <c r="D7" s="888"/>
      <c r="E7" s="796"/>
      <c r="F7" s="684"/>
      <c r="G7" s="684"/>
      <c r="H7" s="684"/>
    </row>
    <row r="8" spans="1:18" s="161" customFormat="1" ht="35.25" customHeight="1" x14ac:dyDescent="0.25">
      <c r="A8" s="886"/>
      <c r="B8" s="886"/>
      <c r="C8" s="726" t="s">
        <v>429</v>
      </c>
      <c r="D8" s="726" t="s">
        <v>288</v>
      </c>
      <c r="E8" s="617" t="s">
        <v>296</v>
      </c>
      <c r="F8" s="678"/>
      <c r="G8" s="245"/>
      <c r="H8" s="679"/>
    </row>
    <row r="9" spans="1:18" s="161" customFormat="1" ht="15.6" x14ac:dyDescent="0.25">
      <c r="A9" s="886"/>
      <c r="B9" s="886"/>
      <c r="C9" s="731"/>
      <c r="D9" s="731"/>
      <c r="E9" s="617" t="s">
        <v>183</v>
      </c>
      <c r="F9" s="678"/>
      <c r="G9" s="245"/>
      <c r="H9" s="679"/>
    </row>
    <row r="10" spans="1:18" ht="18.600000000000001" x14ac:dyDescent="0.3">
      <c r="A10" s="886"/>
      <c r="B10" s="886"/>
      <c r="C10" s="185" t="s">
        <v>1</v>
      </c>
      <c r="D10" s="185" t="s">
        <v>1</v>
      </c>
      <c r="E10" s="185" t="s">
        <v>1</v>
      </c>
      <c r="F10" s="245" t="s">
        <v>1</v>
      </c>
      <c r="G10" s="640" t="s">
        <v>124</v>
      </c>
      <c r="H10" s="640" t="s">
        <v>83</v>
      </c>
    </row>
    <row r="11" spans="1:18" ht="15.6" x14ac:dyDescent="0.3">
      <c r="A11" s="147">
        <v>1</v>
      </c>
      <c r="B11" s="147">
        <v>2</v>
      </c>
      <c r="C11" s="147">
        <v>3</v>
      </c>
      <c r="D11" s="147">
        <v>4</v>
      </c>
      <c r="E11" s="147">
        <v>5</v>
      </c>
      <c r="F11" s="147">
        <v>6</v>
      </c>
      <c r="G11" s="147">
        <v>7</v>
      </c>
      <c r="H11" s="147">
        <v>8</v>
      </c>
      <c r="K11" s="163"/>
      <c r="L11" s="163"/>
      <c r="M11" s="163"/>
      <c r="N11" s="163"/>
    </row>
    <row r="12" spans="1:18" ht="46.8" x14ac:dyDescent="0.3">
      <c r="A12" s="642">
        <v>1</v>
      </c>
      <c r="B12" s="16" t="s">
        <v>44</v>
      </c>
      <c r="C12" s="249">
        <v>1248.6031885373488</v>
      </c>
      <c r="D12" s="171">
        <v>1080.08</v>
      </c>
      <c r="E12" s="171">
        <f>'[44]додаток 14 ін'!H10</f>
        <v>1230.572944659041</v>
      </c>
      <c r="F12" s="171"/>
      <c r="G12" s="171"/>
      <c r="H12" s="642"/>
      <c r="K12" s="163"/>
      <c r="L12" s="163"/>
      <c r="M12" s="163"/>
      <c r="N12" s="163"/>
    </row>
    <row r="13" spans="1:18" ht="31.2" x14ac:dyDescent="0.25">
      <c r="A13" s="642">
        <v>2</v>
      </c>
      <c r="B13" s="16" t="s">
        <v>62</v>
      </c>
      <c r="C13" s="249">
        <v>8.888017673242981</v>
      </c>
      <c r="D13" s="171">
        <v>9.8941574197080158</v>
      </c>
      <c r="E13" s="171">
        <f>E14+E15+0.01</f>
        <v>12.212077250089887</v>
      </c>
      <c r="F13" s="171"/>
      <c r="G13" s="171"/>
      <c r="H13" s="171"/>
      <c r="K13" s="164"/>
      <c r="L13" s="164"/>
      <c r="M13" s="164"/>
      <c r="N13" s="164"/>
    </row>
    <row r="14" spans="1:18" ht="31.2" x14ac:dyDescent="0.3">
      <c r="A14" s="642" t="s">
        <v>46</v>
      </c>
      <c r="B14" s="16" t="s">
        <v>47</v>
      </c>
      <c r="C14" s="249">
        <v>8.3530472270772478</v>
      </c>
      <c r="D14" s="171">
        <v>9.3137362150272747</v>
      </c>
      <c r="E14" s="171">
        <f>'[44]додаток 14 ін'!H12+'[44]додаток 14 ін'!H13</f>
        <v>11.319188532438307</v>
      </c>
      <c r="F14" s="171"/>
      <c r="G14" s="171"/>
      <c r="H14" s="171"/>
      <c r="K14" s="163"/>
      <c r="L14" s="163"/>
      <c r="M14" s="163"/>
      <c r="N14" s="163"/>
      <c r="O14" s="163"/>
      <c r="P14" s="163"/>
      <c r="Q14" s="163"/>
      <c r="R14" s="163"/>
    </row>
    <row r="15" spans="1:18" ht="18.75" customHeight="1" x14ac:dyDescent="0.3">
      <c r="A15" s="642" t="s">
        <v>48</v>
      </c>
      <c r="B15" s="16" t="s">
        <v>49</v>
      </c>
      <c r="C15" s="249">
        <v>0.53497044616573286</v>
      </c>
      <c r="D15" s="171">
        <v>0.58042120468074088</v>
      </c>
      <c r="E15" s="171">
        <f>'[44]додаток 14 ін'!H14</f>
        <v>0.88288871765157961</v>
      </c>
      <c r="F15" s="171"/>
      <c r="G15" s="171"/>
      <c r="H15" s="171"/>
      <c r="K15" s="163"/>
      <c r="L15" s="163"/>
      <c r="M15" s="163"/>
      <c r="N15" s="163"/>
    </row>
    <row r="16" spans="1:18" ht="20.25" customHeight="1" x14ac:dyDescent="0.3">
      <c r="A16" s="642">
        <v>3</v>
      </c>
      <c r="B16" s="16" t="s">
        <v>52</v>
      </c>
      <c r="C16" s="249">
        <v>0</v>
      </c>
      <c r="D16" s="249">
        <v>0</v>
      </c>
      <c r="E16" s="249">
        <v>0</v>
      </c>
      <c r="F16" s="171"/>
      <c r="G16" s="171"/>
      <c r="H16" s="171"/>
      <c r="K16" s="163"/>
      <c r="L16" s="163"/>
      <c r="M16" s="163"/>
      <c r="N16" s="163"/>
    </row>
    <row r="17" spans="1:14" ht="22.5" customHeight="1" x14ac:dyDescent="0.25">
      <c r="A17" s="642">
        <v>4</v>
      </c>
      <c r="B17" s="16" t="s">
        <v>53</v>
      </c>
      <c r="C17" s="249">
        <v>1257.4912062105918</v>
      </c>
      <c r="D17" s="171">
        <v>1089.9792011909794</v>
      </c>
      <c r="E17" s="171">
        <f>E12+E13-0.01</f>
        <v>1242.7750219091308</v>
      </c>
      <c r="F17" s="171"/>
      <c r="G17" s="171"/>
      <c r="H17" s="171"/>
      <c r="K17" s="164"/>
      <c r="L17" s="164"/>
      <c r="M17" s="164"/>
      <c r="N17" s="164"/>
    </row>
    <row r="18" spans="1:14" ht="19.5" customHeight="1" x14ac:dyDescent="0.3">
      <c r="A18" s="642">
        <v>5</v>
      </c>
      <c r="B18" s="16" t="s">
        <v>54</v>
      </c>
      <c r="C18" s="249">
        <v>0</v>
      </c>
      <c r="D18" s="249">
        <v>0</v>
      </c>
      <c r="E18" s="249">
        <v>0</v>
      </c>
      <c r="F18" s="171"/>
      <c r="G18" s="187"/>
      <c r="H18" s="187"/>
      <c r="K18" s="163"/>
      <c r="L18" s="163"/>
      <c r="M18" s="163"/>
      <c r="N18" s="163"/>
    </row>
    <row r="19" spans="1:14" ht="35.25" customHeight="1" x14ac:dyDescent="0.25">
      <c r="A19" s="642">
        <v>6</v>
      </c>
      <c r="B19" s="16" t="s">
        <v>55</v>
      </c>
      <c r="C19" s="249">
        <v>1257.4912062105918</v>
      </c>
      <c r="D19" s="171">
        <v>1089.9792011909794</v>
      </c>
      <c r="E19" s="171">
        <f>E17</f>
        <v>1242.7750219091308</v>
      </c>
      <c r="F19" s="171"/>
      <c r="G19" s="171"/>
      <c r="H19" s="171"/>
      <c r="K19" s="164"/>
      <c r="L19" s="164"/>
      <c r="M19" s="164"/>
      <c r="N19" s="164"/>
    </row>
    <row r="20" spans="1:14" ht="18.75" customHeight="1" x14ac:dyDescent="0.3">
      <c r="A20" s="642">
        <v>7</v>
      </c>
      <c r="B20" s="16" t="s">
        <v>56</v>
      </c>
      <c r="C20" s="249">
        <v>0</v>
      </c>
      <c r="D20" s="249">
        <v>0</v>
      </c>
      <c r="E20" s="249">
        <v>0</v>
      </c>
      <c r="F20" s="171"/>
      <c r="G20" s="171"/>
      <c r="H20" s="171"/>
      <c r="K20" s="163"/>
      <c r="L20" s="163"/>
      <c r="M20" s="163"/>
      <c r="N20" s="163"/>
    </row>
    <row r="21" spans="1:14" ht="22.5" customHeight="1" x14ac:dyDescent="0.25">
      <c r="A21" s="642">
        <v>8</v>
      </c>
      <c r="B21" s="16" t="s">
        <v>57</v>
      </c>
      <c r="C21" s="249">
        <v>1257.4912062105918</v>
      </c>
      <c r="D21" s="17">
        <v>1089.9792011909794</v>
      </c>
      <c r="E21" s="17">
        <f>E19</f>
        <v>1242.7750219091308</v>
      </c>
      <c r="F21" s="17"/>
      <c r="G21" s="17"/>
      <c r="H21" s="17"/>
      <c r="K21" s="164"/>
      <c r="L21" s="164"/>
      <c r="M21" s="164"/>
      <c r="N21" s="164"/>
    </row>
    <row r="22" spans="1:14" ht="18.75" customHeight="1" x14ac:dyDescent="0.25">
      <c r="A22" s="642">
        <v>9</v>
      </c>
      <c r="B22" s="16" t="s">
        <v>31</v>
      </c>
      <c r="C22" s="249">
        <v>251.49824124211838</v>
      </c>
      <c r="D22" s="17">
        <v>217.99584023819591</v>
      </c>
      <c r="E22" s="17">
        <f>E21*20%</f>
        <v>248.55500438182617</v>
      </c>
      <c r="F22" s="17"/>
      <c r="G22" s="17"/>
      <c r="H22" s="17"/>
      <c r="K22" s="164"/>
      <c r="L22" s="164"/>
      <c r="M22" s="164"/>
      <c r="N22" s="164"/>
    </row>
    <row r="23" spans="1:14" ht="22.5" customHeight="1" x14ac:dyDescent="0.25">
      <c r="A23" s="642">
        <v>10</v>
      </c>
      <c r="B23" s="16" t="s">
        <v>58</v>
      </c>
      <c r="C23" s="249">
        <v>1508.9894474527102</v>
      </c>
      <c r="D23" s="17">
        <v>1307.9750414291752</v>
      </c>
      <c r="E23" s="17">
        <f>E21+E22+0.01</f>
        <v>1491.340026290957</v>
      </c>
      <c r="F23" s="17"/>
      <c r="G23" s="17"/>
      <c r="H23" s="17"/>
      <c r="K23" s="160"/>
      <c r="L23" s="164"/>
      <c r="M23" s="164"/>
      <c r="N23" s="164"/>
    </row>
    <row r="24" spans="1:14" ht="48.6" x14ac:dyDescent="0.25">
      <c r="A24" s="642">
        <v>11</v>
      </c>
      <c r="B24" s="16" t="s">
        <v>109</v>
      </c>
      <c r="C24" s="249" t="s">
        <v>93</v>
      </c>
      <c r="D24" s="249" t="s">
        <v>93</v>
      </c>
      <c r="E24" s="249" t="s">
        <v>93</v>
      </c>
      <c r="F24" s="17"/>
      <c r="G24" s="17"/>
      <c r="H24" s="17"/>
      <c r="K24" s="164"/>
      <c r="L24" s="164"/>
      <c r="M24" s="164"/>
      <c r="N24" s="164"/>
    </row>
    <row r="25" spans="1:14" ht="31.2" x14ac:dyDescent="0.3">
      <c r="A25" s="642">
        <v>12</v>
      </c>
      <c r="B25" s="176" t="s">
        <v>63</v>
      </c>
      <c r="C25" s="177">
        <v>176</v>
      </c>
      <c r="D25" s="177">
        <v>176</v>
      </c>
      <c r="E25" s="177">
        <v>176</v>
      </c>
      <c r="F25" s="177"/>
      <c r="G25" s="247"/>
      <c r="H25" s="247"/>
      <c r="K25" s="163"/>
      <c r="L25" s="164"/>
      <c r="M25" s="164"/>
      <c r="N25" s="164"/>
    </row>
    <row r="26" spans="1:14" customFormat="1" ht="9" customHeight="1" x14ac:dyDescent="0.3">
      <c r="A26" s="637"/>
      <c r="B26" s="637"/>
      <c r="C26" s="637"/>
      <c r="D26" s="681"/>
      <c r="E26" s="681"/>
      <c r="F26" s="145"/>
      <c r="G26" s="145"/>
      <c r="H26" s="145"/>
    </row>
    <row r="27" spans="1:14" customFormat="1" ht="44.25" customHeight="1" x14ac:dyDescent="0.3">
      <c r="A27" s="873" t="s">
        <v>428</v>
      </c>
      <c r="B27" s="874"/>
      <c r="C27" s="874"/>
      <c r="D27" s="874"/>
      <c r="E27" s="874"/>
      <c r="F27" s="145"/>
      <c r="G27" s="145"/>
      <c r="H27" s="145"/>
    </row>
    <row r="28" spans="1:14" customFormat="1" ht="15.6" x14ac:dyDescent="0.3">
      <c r="A28" s="248"/>
      <c r="B28" s="203"/>
      <c r="C28" s="203"/>
      <c r="D28" s="203"/>
      <c r="E28" s="145"/>
      <c r="F28" s="145"/>
      <c r="G28" s="145"/>
      <c r="H28" s="145"/>
    </row>
    <row r="29" spans="1:14" customFormat="1" ht="18" x14ac:dyDescent="0.35">
      <c r="A29" s="875"/>
      <c r="B29" s="875"/>
      <c r="C29" s="639"/>
      <c r="D29" s="876"/>
      <c r="E29" s="876"/>
      <c r="F29" s="242"/>
    </row>
    <row r="30" spans="1:14" customFormat="1" ht="15.6" x14ac:dyDescent="0.3">
      <c r="A30" s="877"/>
      <c r="B30" s="877"/>
      <c r="C30" s="219"/>
    </row>
    <row r="31" spans="1:14" customFormat="1" ht="15.6" x14ac:dyDescent="0.3">
      <c r="A31" s="848"/>
      <c r="B31" s="887"/>
      <c r="C31" s="682"/>
      <c r="D31" s="871"/>
      <c r="E31" s="871"/>
    </row>
    <row r="32" spans="1:14" customFormat="1" ht="15.6" x14ac:dyDescent="0.3">
      <c r="A32" s="683"/>
      <c r="B32" s="143"/>
      <c r="C32" s="143"/>
      <c r="D32" s="178"/>
    </row>
    <row r="33" spans="1:4" customFormat="1" ht="15.6" x14ac:dyDescent="0.3">
      <c r="A33" s="683"/>
      <c r="B33" s="683"/>
      <c r="C33" s="683"/>
      <c r="D33" s="683"/>
    </row>
    <row r="34" spans="1:4" customFormat="1" ht="15.6" x14ac:dyDescent="0.3">
      <c r="A34" s="143"/>
    </row>
    <row r="35" spans="1:4" customFormat="1" ht="15.6" x14ac:dyDescent="0.3">
      <c r="A35" s="143"/>
    </row>
  </sheetData>
  <mergeCells count="15">
    <mergeCell ref="A3:E3"/>
    <mergeCell ref="A4:E4"/>
    <mergeCell ref="B5:H5"/>
    <mergeCell ref="K5:N5"/>
    <mergeCell ref="A27:E27"/>
    <mergeCell ref="B6:B10"/>
    <mergeCell ref="A6:A10"/>
    <mergeCell ref="D8:D9"/>
    <mergeCell ref="C8:C9"/>
    <mergeCell ref="C7:E7"/>
    <mergeCell ref="A29:B29"/>
    <mergeCell ref="D29:E29"/>
    <mergeCell ref="A30:B30"/>
    <mergeCell ref="A31:B31"/>
    <mergeCell ref="D31:E31"/>
  </mergeCells>
  <pageMargins left="0.70866141732283472" right="0.70866141732283472" top="0.74803149606299213" bottom="0.74803149606299213" header="0.31496062992125984" footer="0.31496062992125984"/>
  <pageSetup paperSize="9" scale="7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opLeftCell="A16" workbookViewId="0">
      <selection activeCell="K21" sqref="K21"/>
    </sheetView>
  </sheetViews>
  <sheetFormatPr defaultRowHeight="13.8" outlineLevelCol="1" x14ac:dyDescent="0.25"/>
  <cols>
    <col min="1" max="1" width="9.109375" style="52"/>
    <col min="2" max="2" width="50.88671875" style="159" customWidth="1"/>
    <col min="3" max="5" width="18.44140625" style="159" hidden="1" customWidth="1" outlineLevel="1"/>
    <col min="6" max="6" width="17.44140625" style="159" customWidth="1" collapsed="1"/>
    <col min="7" max="7" width="16.109375" style="159" customWidth="1"/>
    <col min="8" max="8" width="15.44140625" style="159" customWidth="1"/>
    <col min="9" max="254" width="9.109375" style="159"/>
    <col min="255" max="255" width="46.6640625" style="159" customWidth="1"/>
    <col min="256" max="256" width="13.44140625" style="159" customWidth="1"/>
    <col min="257" max="257" width="13.33203125" style="159" customWidth="1"/>
    <col min="258" max="259" width="15.88671875" style="159" customWidth="1"/>
    <col min="260" max="510" width="9.109375" style="159"/>
    <col min="511" max="511" width="46.6640625" style="159" customWidth="1"/>
    <col min="512" max="512" width="13.44140625" style="159" customWidth="1"/>
    <col min="513" max="513" width="13.33203125" style="159" customWidth="1"/>
    <col min="514" max="515" width="15.88671875" style="159" customWidth="1"/>
    <col min="516" max="766" width="9.109375" style="159"/>
    <col min="767" max="767" width="46.6640625" style="159" customWidth="1"/>
    <col min="768" max="768" width="13.44140625" style="159" customWidth="1"/>
    <col min="769" max="769" width="13.33203125" style="159" customWidth="1"/>
    <col min="770" max="771" width="15.88671875" style="159" customWidth="1"/>
    <col min="772" max="1022" width="9.109375" style="159"/>
    <col min="1023" max="1023" width="46.6640625" style="159" customWidth="1"/>
    <col min="1024" max="1024" width="13.44140625" style="159" customWidth="1"/>
    <col min="1025" max="1025" width="13.33203125" style="159" customWidth="1"/>
    <col min="1026" max="1027" width="15.88671875" style="159" customWidth="1"/>
    <col min="1028" max="1278" width="9.109375" style="159"/>
    <col min="1279" max="1279" width="46.6640625" style="159" customWidth="1"/>
    <col min="1280" max="1280" width="13.44140625" style="159" customWidth="1"/>
    <col min="1281" max="1281" width="13.33203125" style="159" customWidth="1"/>
    <col min="1282" max="1283" width="15.88671875" style="159" customWidth="1"/>
    <col min="1284" max="1534" width="9.109375" style="159"/>
    <col min="1535" max="1535" width="46.6640625" style="159" customWidth="1"/>
    <col min="1536" max="1536" width="13.44140625" style="159" customWidth="1"/>
    <col min="1537" max="1537" width="13.33203125" style="159" customWidth="1"/>
    <col min="1538" max="1539" width="15.88671875" style="159" customWidth="1"/>
    <col min="1540" max="1790" width="9.109375" style="159"/>
    <col min="1791" max="1791" width="46.6640625" style="159" customWidth="1"/>
    <col min="1792" max="1792" width="13.44140625" style="159" customWidth="1"/>
    <col min="1793" max="1793" width="13.33203125" style="159" customWidth="1"/>
    <col min="1794" max="1795" width="15.88671875" style="159" customWidth="1"/>
    <col min="1796" max="2046" width="9.109375" style="159"/>
    <col min="2047" max="2047" width="46.6640625" style="159" customWidth="1"/>
    <col min="2048" max="2048" width="13.44140625" style="159" customWidth="1"/>
    <col min="2049" max="2049" width="13.33203125" style="159" customWidth="1"/>
    <col min="2050" max="2051" width="15.88671875" style="159" customWidth="1"/>
    <col min="2052" max="2302" width="9.109375" style="159"/>
    <col min="2303" max="2303" width="46.6640625" style="159" customWidth="1"/>
    <col min="2304" max="2304" width="13.44140625" style="159" customWidth="1"/>
    <col min="2305" max="2305" width="13.33203125" style="159" customWidth="1"/>
    <col min="2306" max="2307" width="15.88671875" style="159" customWidth="1"/>
    <col min="2308" max="2558" width="9.109375" style="159"/>
    <col min="2559" max="2559" width="46.6640625" style="159" customWidth="1"/>
    <col min="2560" max="2560" width="13.44140625" style="159" customWidth="1"/>
    <col min="2561" max="2561" width="13.33203125" style="159" customWidth="1"/>
    <col min="2562" max="2563" width="15.88671875" style="159" customWidth="1"/>
    <col min="2564" max="2814" width="9.109375" style="159"/>
    <col min="2815" max="2815" width="46.6640625" style="159" customWidth="1"/>
    <col min="2816" max="2816" width="13.44140625" style="159" customWidth="1"/>
    <col min="2817" max="2817" width="13.33203125" style="159" customWidth="1"/>
    <col min="2818" max="2819" width="15.88671875" style="159" customWidth="1"/>
    <col min="2820" max="3070" width="9.109375" style="159"/>
    <col min="3071" max="3071" width="46.6640625" style="159" customWidth="1"/>
    <col min="3072" max="3072" width="13.44140625" style="159" customWidth="1"/>
    <col min="3073" max="3073" width="13.33203125" style="159" customWidth="1"/>
    <col min="3074" max="3075" width="15.88671875" style="159" customWidth="1"/>
    <col min="3076" max="3326" width="9.109375" style="159"/>
    <col min="3327" max="3327" width="46.6640625" style="159" customWidth="1"/>
    <col min="3328" max="3328" width="13.44140625" style="159" customWidth="1"/>
    <col min="3329" max="3329" width="13.33203125" style="159" customWidth="1"/>
    <col min="3330" max="3331" width="15.88671875" style="159" customWidth="1"/>
    <col min="3332" max="3582" width="9.109375" style="159"/>
    <col min="3583" max="3583" width="46.6640625" style="159" customWidth="1"/>
    <col min="3584" max="3584" width="13.44140625" style="159" customWidth="1"/>
    <col min="3585" max="3585" width="13.33203125" style="159" customWidth="1"/>
    <col min="3586" max="3587" width="15.88671875" style="159" customWidth="1"/>
    <col min="3588" max="3838" width="9.109375" style="159"/>
    <col min="3839" max="3839" width="46.6640625" style="159" customWidth="1"/>
    <col min="3840" max="3840" width="13.44140625" style="159" customWidth="1"/>
    <col min="3841" max="3841" width="13.33203125" style="159" customWidth="1"/>
    <col min="3842" max="3843" width="15.88671875" style="159" customWidth="1"/>
    <col min="3844" max="4094" width="9.109375" style="159"/>
    <col min="4095" max="4095" width="46.6640625" style="159" customWidth="1"/>
    <col min="4096" max="4096" width="13.44140625" style="159" customWidth="1"/>
    <col min="4097" max="4097" width="13.33203125" style="159" customWidth="1"/>
    <col min="4098" max="4099" width="15.88671875" style="159" customWidth="1"/>
    <col min="4100" max="4350" width="9.109375" style="159"/>
    <col min="4351" max="4351" width="46.6640625" style="159" customWidth="1"/>
    <col min="4352" max="4352" width="13.44140625" style="159" customWidth="1"/>
    <col min="4353" max="4353" width="13.33203125" style="159" customWidth="1"/>
    <col min="4354" max="4355" width="15.88671875" style="159" customWidth="1"/>
    <col min="4356" max="4606" width="9.109375" style="159"/>
    <col min="4607" max="4607" width="46.6640625" style="159" customWidth="1"/>
    <col min="4608" max="4608" width="13.44140625" style="159" customWidth="1"/>
    <col min="4609" max="4609" width="13.33203125" style="159" customWidth="1"/>
    <col min="4610" max="4611" width="15.88671875" style="159" customWidth="1"/>
    <col min="4612" max="4862" width="9.109375" style="159"/>
    <col min="4863" max="4863" width="46.6640625" style="159" customWidth="1"/>
    <col min="4864" max="4864" width="13.44140625" style="159" customWidth="1"/>
    <col min="4865" max="4865" width="13.33203125" style="159" customWidth="1"/>
    <col min="4866" max="4867" width="15.88671875" style="159" customWidth="1"/>
    <col min="4868" max="5118" width="9.109375" style="159"/>
    <col min="5119" max="5119" width="46.6640625" style="159" customWidth="1"/>
    <col min="5120" max="5120" width="13.44140625" style="159" customWidth="1"/>
    <col min="5121" max="5121" width="13.33203125" style="159" customWidth="1"/>
    <col min="5122" max="5123" width="15.88671875" style="159" customWidth="1"/>
    <col min="5124" max="5374" width="9.109375" style="159"/>
    <col min="5375" max="5375" width="46.6640625" style="159" customWidth="1"/>
    <col min="5376" max="5376" width="13.44140625" style="159" customWidth="1"/>
    <col min="5377" max="5377" width="13.33203125" style="159" customWidth="1"/>
    <col min="5378" max="5379" width="15.88671875" style="159" customWidth="1"/>
    <col min="5380" max="5630" width="9.109375" style="159"/>
    <col min="5631" max="5631" width="46.6640625" style="159" customWidth="1"/>
    <col min="5632" max="5632" width="13.44140625" style="159" customWidth="1"/>
    <col min="5633" max="5633" width="13.33203125" style="159" customWidth="1"/>
    <col min="5634" max="5635" width="15.88671875" style="159" customWidth="1"/>
    <col min="5636" max="5886" width="9.109375" style="159"/>
    <col min="5887" max="5887" width="46.6640625" style="159" customWidth="1"/>
    <col min="5888" max="5888" width="13.44140625" style="159" customWidth="1"/>
    <col min="5889" max="5889" width="13.33203125" style="159" customWidth="1"/>
    <col min="5890" max="5891" width="15.88671875" style="159" customWidth="1"/>
    <col min="5892" max="6142" width="9.109375" style="159"/>
    <col min="6143" max="6143" width="46.6640625" style="159" customWidth="1"/>
    <col min="6144" max="6144" width="13.44140625" style="159" customWidth="1"/>
    <col min="6145" max="6145" width="13.33203125" style="159" customWidth="1"/>
    <col min="6146" max="6147" width="15.88671875" style="159" customWidth="1"/>
    <col min="6148" max="6398" width="9.109375" style="159"/>
    <col min="6399" max="6399" width="46.6640625" style="159" customWidth="1"/>
    <col min="6400" max="6400" width="13.44140625" style="159" customWidth="1"/>
    <col min="6401" max="6401" width="13.33203125" style="159" customWidth="1"/>
    <col min="6402" max="6403" width="15.88671875" style="159" customWidth="1"/>
    <col min="6404" max="6654" width="9.109375" style="159"/>
    <col min="6655" max="6655" width="46.6640625" style="159" customWidth="1"/>
    <col min="6656" max="6656" width="13.44140625" style="159" customWidth="1"/>
    <col min="6657" max="6657" width="13.33203125" style="159" customWidth="1"/>
    <col min="6658" max="6659" width="15.88671875" style="159" customWidth="1"/>
    <col min="6660" max="6910" width="9.109375" style="159"/>
    <col min="6911" max="6911" width="46.6640625" style="159" customWidth="1"/>
    <col min="6912" max="6912" width="13.44140625" style="159" customWidth="1"/>
    <col min="6913" max="6913" width="13.33203125" style="159" customWidth="1"/>
    <col min="6914" max="6915" width="15.88671875" style="159" customWidth="1"/>
    <col min="6916" max="7166" width="9.109375" style="159"/>
    <col min="7167" max="7167" width="46.6640625" style="159" customWidth="1"/>
    <col min="7168" max="7168" width="13.44140625" style="159" customWidth="1"/>
    <col min="7169" max="7169" width="13.33203125" style="159" customWidth="1"/>
    <col min="7170" max="7171" width="15.88671875" style="159" customWidth="1"/>
    <col min="7172" max="7422" width="9.109375" style="159"/>
    <col min="7423" max="7423" width="46.6640625" style="159" customWidth="1"/>
    <col min="7424" max="7424" width="13.44140625" style="159" customWidth="1"/>
    <col min="7425" max="7425" width="13.33203125" style="159" customWidth="1"/>
    <col min="7426" max="7427" width="15.88671875" style="159" customWidth="1"/>
    <col min="7428" max="7678" width="9.109375" style="159"/>
    <col min="7679" max="7679" width="46.6640625" style="159" customWidth="1"/>
    <col min="7680" max="7680" width="13.44140625" style="159" customWidth="1"/>
    <col min="7681" max="7681" width="13.33203125" style="159" customWidth="1"/>
    <col min="7682" max="7683" width="15.88671875" style="159" customWidth="1"/>
    <col min="7684" max="7934" width="9.109375" style="159"/>
    <col min="7935" max="7935" width="46.6640625" style="159" customWidth="1"/>
    <col min="7936" max="7936" width="13.44140625" style="159" customWidth="1"/>
    <col min="7937" max="7937" width="13.33203125" style="159" customWidth="1"/>
    <col min="7938" max="7939" width="15.88671875" style="159" customWidth="1"/>
    <col min="7940" max="8190" width="9.109375" style="159"/>
    <col min="8191" max="8191" width="46.6640625" style="159" customWidth="1"/>
    <col min="8192" max="8192" width="13.44140625" style="159" customWidth="1"/>
    <col min="8193" max="8193" width="13.33203125" style="159" customWidth="1"/>
    <col min="8194" max="8195" width="15.88671875" style="159" customWidth="1"/>
    <col min="8196" max="8446" width="9.109375" style="159"/>
    <col min="8447" max="8447" width="46.6640625" style="159" customWidth="1"/>
    <col min="8448" max="8448" width="13.44140625" style="159" customWidth="1"/>
    <col min="8449" max="8449" width="13.33203125" style="159" customWidth="1"/>
    <col min="8450" max="8451" width="15.88671875" style="159" customWidth="1"/>
    <col min="8452" max="8702" width="9.109375" style="159"/>
    <col min="8703" max="8703" width="46.6640625" style="159" customWidth="1"/>
    <col min="8704" max="8704" width="13.44140625" style="159" customWidth="1"/>
    <col min="8705" max="8705" width="13.33203125" style="159" customWidth="1"/>
    <col min="8706" max="8707" width="15.88671875" style="159" customWidth="1"/>
    <col min="8708" max="8958" width="9.109375" style="159"/>
    <col min="8959" max="8959" width="46.6640625" style="159" customWidth="1"/>
    <col min="8960" max="8960" width="13.44140625" style="159" customWidth="1"/>
    <col min="8961" max="8961" width="13.33203125" style="159" customWidth="1"/>
    <col min="8962" max="8963" width="15.88671875" style="159" customWidth="1"/>
    <col min="8964" max="9214" width="9.109375" style="159"/>
    <col min="9215" max="9215" width="46.6640625" style="159" customWidth="1"/>
    <col min="9216" max="9216" width="13.44140625" style="159" customWidth="1"/>
    <col min="9217" max="9217" width="13.33203125" style="159" customWidth="1"/>
    <col min="9218" max="9219" width="15.88671875" style="159" customWidth="1"/>
    <col min="9220" max="9470" width="9.109375" style="159"/>
    <col min="9471" max="9471" width="46.6640625" style="159" customWidth="1"/>
    <col min="9472" max="9472" width="13.44140625" style="159" customWidth="1"/>
    <col min="9473" max="9473" width="13.33203125" style="159" customWidth="1"/>
    <col min="9474" max="9475" width="15.88671875" style="159" customWidth="1"/>
    <col min="9476" max="9726" width="9.109375" style="159"/>
    <col min="9727" max="9727" width="46.6640625" style="159" customWidth="1"/>
    <col min="9728" max="9728" width="13.44140625" style="159" customWidth="1"/>
    <col min="9729" max="9729" width="13.33203125" style="159" customWidth="1"/>
    <col min="9730" max="9731" width="15.88671875" style="159" customWidth="1"/>
    <col min="9732" max="9982" width="9.109375" style="159"/>
    <col min="9983" max="9983" width="46.6640625" style="159" customWidth="1"/>
    <col min="9984" max="9984" width="13.44140625" style="159" customWidth="1"/>
    <col min="9985" max="9985" width="13.33203125" style="159" customWidth="1"/>
    <col min="9986" max="9987" width="15.88671875" style="159" customWidth="1"/>
    <col min="9988" max="10238" width="9.109375" style="159"/>
    <col min="10239" max="10239" width="46.6640625" style="159" customWidth="1"/>
    <col min="10240" max="10240" width="13.44140625" style="159" customWidth="1"/>
    <col min="10241" max="10241" width="13.33203125" style="159" customWidth="1"/>
    <col min="10242" max="10243" width="15.88671875" style="159" customWidth="1"/>
    <col min="10244" max="10494" width="9.109375" style="159"/>
    <col min="10495" max="10495" width="46.6640625" style="159" customWidth="1"/>
    <col min="10496" max="10496" width="13.44140625" style="159" customWidth="1"/>
    <col min="10497" max="10497" width="13.33203125" style="159" customWidth="1"/>
    <col min="10498" max="10499" width="15.88671875" style="159" customWidth="1"/>
    <col min="10500" max="10750" width="9.109375" style="159"/>
    <col min="10751" max="10751" width="46.6640625" style="159" customWidth="1"/>
    <col min="10752" max="10752" width="13.44140625" style="159" customWidth="1"/>
    <col min="10753" max="10753" width="13.33203125" style="159" customWidth="1"/>
    <col min="10754" max="10755" width="15.88671875" style="159" customWidth="1"/>
    <col min="10756" max="11006" width="9.109375" style="159"/>
    <col min="11007" max="11007" width="46.6640625" style="159" customWidth="1"/>
    <col min="11008" max="11008" width="13.44140625" style="159" customWidth="1"/>
    <col min="11009" max="11009" width="13.33203125" style="159" customWidth="1"/>
    <col min="11010" max="11011" width="15.88671875" style="159" customWidth="1"/>
    <col min="11012" max="11262" width="9.109375" style="159"/>
    <col min="11263" max="11263" width="46.6640625" style="159" customWidth="1"/>
    <col min="11264" max="11264" width="13.44140625" style="159" customWidth="1"/>
    <col min="11265" max="11265" width="13.33203125" style="159" customWidth="1"/>
    <col min="11266" max="11267" width="15.88671875" style="159" customWidth="1"/>
    <col min="11268" max="11518" width="9.109375" style="159"/>
    <col min="11519" max="11519" width="46.6640625" style="159" customWidth="1"/>
    <col min="11520" max="11520" width="13.44140625" style="159" customWidth="1"/>
    <col min="11521" max="11521" width="13.33203125" style="159" customWidth="1"/>
    <col min="11522" max="11523" width="15.88671875" style="159" customWidth="1"/>
    <col min="11524" max="11774" width="9.109375" style="159"/>
    <col min="11775" max="11775" width="46.6640625" style="159" customWidth="1"/>
    <col min="11776" max="11776" width="13.44140625" style="159" customWidth="1"/>
    <col min="11777" max="11777" width="13.33203125" style="159" customWidth="1"/>
    <col min="11778" max="11779" width="15.88671875" style="159" customWidth="1"/>
    <col min="11780" max="12030" width="9.109375" style="159"/>
    <col min="12031" max="12031" width="46.6640625" style="159" customWidth="1"/>
    <col min="12032" max="12032" width="13.44140625" style="159" customWidth="1"/>
    <col min="12033" max="12033" width="13.33203125" style="159" customWidth="1"/>
    <col min="12034" max="12035" width="15.88671875" style="159" customWidth="1"/>
    <col min="12036" max="12286" width="9.109375" style="159"/>
    <col min="12287" max="12287" width="46.6640625" style="159" customWidth="1"/>
    <col min="12288" max="12288" width="13.44140625" style="159" customWidth="1"/>
    <col min="12289" max="12289" width="13.33203125" style="159" customWidth="1"/>
    <col min="12290" max="12291" width="15.88671875" style="159" customWidth="1"/>
    <col min="12292" max="12542" width="9.109375" style="159"/>
    <col min="12543" max="12543" width="46.6640625" style="159" customWidth="1"/>
    <col min="12544" max="12544" width="13.44140625" style="159" customWidth="1"/>
    <col min="12545" max="12545" width="13.33203125" style="159" customWidth="1"/>
    <col min="12546" max="12547" width="15.88671875" style="159" customWidth="1"/>
    <col min="12548" max="12798" width="9.109375" style="159"/>
    <col min="12799" max="12799" width="46.6640625" style="159" customWidth="1"/>
    <col min="12800" max="12800" width="13.44140625" style="159" customWidth="1"/>
    <col min="12801" max="12801" width="13.33203125" style="159" customWidth="1"/>
    <col min="12802" max="12803" width="15.88671875" style="159" customWidth="1"/>
    <col min="12804" max="13054" width="9.109375" style="159"/>
    <col min="13055" max="13055" width="46.6640625" style="159" customWidth="1"/>
    <col min="13056" max="13056" width="13.44140625" style="159" customWidth="1"/>
    <col min="13057" max="13057" width="13.33203125" style="159" customWidth="1"/>
    <col min="13058" max="13059" width="15.88671875" style="159" customWidth="1"/>
    <col min="13060" max="13310" width="9.109375" style="159"/>
    <col min="13311" max="13311" width="46.6640625" style="159" customWidth="1"/>
    <col min="13312" max="13312" width="13.44140625" style="159" customWidth="1"/>
    <col min="13313" max="13313" width="13.33203125" style="159" customWidth="1"/>
    <col min="13314" max="13315" width="15.88671875" style="159" customWidth="1"/>
    <col min="13316" max="13566" width="9.109375" style="159"/>
    <col min="13567" max="13567" width="46.6640625" style="159" customWidth="1"/>
    <col min="13568" max="13568" width="13.44140625" style="159" customWidth="1"/>
    <col min="13569" max="13569" width="13.33203125" style="159" customWidth="1"/>
    <col min="13570" max="13571" width="15.88671875" style="159" customWidth="1"/>
    <col min="13572" max="13822" width="9.109375" style="159"/>
    <col min="13823" max="13823" width="46.6640625" style="159" customWidth="1"/>
    <col min="13824" max="13824" width="13.44140625" style="159" customWidth="1"/>
    <col min="13825" max="13825" width="13.33203125" style="159" customWidth="1"/>
    <col min="13826" max="13827" width="15.88671875" style="159" customWidth="1"/>
    <col min="13828" max="14078" width="9.109375" style="159"/>
    <col min="14079" max="14079" width="46.6640625" style="159" customWidth="1"/>
    <col min="14080" max="14080" width="13.44140625" style="159" customWidth="1"/>
    <col min="14081" max="14081" width="13.33203125" style="159" customWidth="1"/>
    <col min="14082" max="14083" width="15.88671875" style="159" customWidth="1"/>
    <col min="14084" max="14334" width="9.109375" style="159"/>
    <col min="14335" max="14335" width="46.6640625" style="159" customWidth="1"/>
    <col min="14336" max="14336" width="13.44140625" style="159" customWidth="1"/>
    <col min="14337" max="14337" width="13.33203125" style="159" customWidth="1"/>
    <col min="14338" max="14339" width="15.88671875" style="159" customWidth="1"/>
    <col min="14340" max="14590" width="9.109375" style="159"/>
    <col min="14591" max="14591" width="46.6640625" style="159" customWidth="1"/>
    <col min="14592" max="14592" width="13.44140625" style="159" customWidth="1"/>
    <col min="14593" max="14593" width="13.33203125" style="159" customWidth="1"/>
    <col min="14594" max="14595" width="15.88671875" style="159" customWidth="1"/>
    <col min="14596" max="14846" width="9.109375" style="159"/>
    <col min="14847" max="14847" width="46.6640625" style="159" customWidth="1"/>
    <col min="14848" max="14848" width="13.44140625" style="159" customWidth="1"/>
    <col min="14849" max="14849" width="13.33203125" style="159" customWidth="1"/>
    <col min="14850" max="14851" width="15.88671875" style="159" customWidth="1"/>
    <col min="14852" max="15102" width="9.109375" style="159"/>
    <col min="15103" max="15103" width="46.6640625" style="159" customWidth="1"/>
    <col min="15104" max="15104" width="13.44140625" style="159" customWidth="1"/>
    <col min="15105" max="15105" width="13.33203125" style="159" customWidth="1"/>
    <col min="15106" max="15107" width="15.88671875" style="159" customWidth="1"/>
    <col min="15108" max="15358" width="9.109375" style="159"/>
    <col min="15359" max="15359" width="46.6640625" style="159" customWidth="1"/>
    <col min="15360" max="15360" width="13.44140625" style="159" customWidth="1"/>
    <col min="15361" max="15361" width="13.33203125" style="159" customWidth="1"/>
    <col min="15362" max="15363" width="15.88671875" style="159" customWidth="1"/>
    <col min="15364" max="15614" width="9.109375" style="159"/>
    <col min="15615" max="15615" width="46.6640625" style="159" customWidth="1"/>
    <col min="15616" max="15616" width="13.44140625" style="159" customWidth="1"/>
    <col min="15617" max="15617" width="13.33203125" style="159" customWidth="1"/>
    <col min="15618" max="15619" width="15.88671875" style="159" customWidth="1"/>
    <col min="15620" max="15870" width="9.109375" style="159"/>
    <col min="15871" max="15871" width="46.6640625" style="159" customWidth="1"/>
    <col min="15872" max="15872" width="13.44140625" style="159" customWidth="1"/>
    <col min="15873" max="15873" width="13.33203125" style="159" customWidth="1"/>
    <col min="15874" max="15875" width="15.88671875" style="159" customWidth="1"/>
    <col min="15876" max="16126" width="9.109375" style="159"/>
    <col min="16127" max="16127" width="46.6640625" style="159" customWidth="1"/>
    <col min="16128" max="16128" width="13.44140625" style="159" customWidth="1"/>
    <col min="16129" max="16129" width="13.33203125" style="159" customWidth="1"/>
    <col min="16130" max="16131" width="15.88671875" style="159" customWidth="1"/>
    <col min="16132" max="16373" width="9.109375" style="159"/>
    <col min="16374" max="16384" width="8.88671875" style="159" customWidth="1"/>
  </cols>
  <sheetData>
    <row r="1" spans="1:13" ht="36" customHeight="1" x14ac:dyDescent="0.3">
      <c r="A1" s="194"/>
      <c r="B1" s="170"/>
      <c r="C1" s="170"/>
      <c r="D1" s="890"/>
      <c r="E1" s="890"/>
      <c r="F1" s="890"/>
      <c r="G1" s="890"/>
      <c r="H1" s="649" t="s">
        <v>297</v>
      </c>
    </row>
    <row r="2" spans="1:13" ht="15.6" x14ac:dyDescent="0.3">
      <c r="A2" s="194"/>
      <c r="B2" s="170"/>
      <c r="C2" s="170"/>
      <c r="D2" s="890"/>
      <c r="E2" s="890"/>
      <c r="F2" s="890"/>
      <c r="G2" s="890"/>
      <c r="H2" s="197"/>
    </row>
    <row r="3" spans="1:13" ht="31.5" customHeight="1" x14ac:dyDescent="0.25">
      <c r="A3" s="835" t="s">
        <v>298</v>
      </c>
      <c r="B3" s="835"/>
      <c r="C3" s="835"/>
      <c r="D3" s="835"/>
      <c r="E3" s="835"/>
      <c r="F3" s="835"/>
      <c r="G3" s="835"/>
      <c r="H3" s="835"/>
    </row>
    <row r="4" spans="1:13" ht="15.6" x14ac:dyDescent="0.3">
      <c r="A4" s="196"/>
      <c r="B4" s="836"/>
      <c r="C4" s="836"/>
      <c r="D4" s="836"/>
      <c r="E4" s="836"/>
      <c r="F4" s="836"/>
      <c r="G4" s="836"/>
      <c r="H4" s="196"/>
    </row>
    <row r="5" spans="1:13" ht="18.75" customHeight="1" x14ac:dyDescent="0.25">
      <c r="A5" s="886" t="s">
        <v>101</v>
      </c>
      <c r="B5" s="886" t="s">
        <v>38</v>
      </c>
      <c r="C5" s="679"/>
      <c r="D5" s="684"/>
      <c r="E5" s="245"/>
      <c r="F5" s="643">
        <v>2016</v>
      </c>
      <c r="G5" s="643" t="s">
        <v>286</v>
      </c>
      <c r="H5" s="643">
        <v>2019</v>
      </c>
    </row>
    <row r="6" spans="1:13" s="161" customFormat="1" ht="31.2" x14ac:dyDescent="0.25">
      <c r="A6" s="886"/>
      <c r="B6" s="886"/>
      <c r="C6" s="662"/>
      <c r="D6" s="184"/>
      <c r="E6" s="184"/>
      <c r="F6" s="726" t="s">
        <v>284</v>
      </c>
      <c r="G6" s="726" t="s">
        <v>293</v>
      </c>
      <c r="H6" s="184" t="s">
        <v>285</v>
      </c>
    </row>
    <row r="7" spans="1:13" s="161" customFormat="1" ht="15.6" x14ac:dyDescent="0.25">
      <c r="A7" s="886"/>
      <c r="B7" s="886"/>
      <c r="C7" s="662"/>
      <c r="D7" s="184"/>
      <c r="E7" s="184"/>
      <c r="F7" s="731"/>
      <c r="G7" s="731"/>
      <c r="H7" s="184" t="s">
        <v>183</v>
      </c>
    </row>
    <row r="8" spans="1:13" s="161" customFormat="1" ht="23.25" customHeight="1" x14ac:dyDescent="0.25">
      <c r="A8" s="886"/>
      <c r="B8" s="886"/>
      <c r="C8" s="662"/>
      <c r="D8" s="184"/>
      <c r="E8" s="184"/>
      <c r="F8" s="843" t="s">
        <v>82</v>
      </c>
      <c r="G8" s="888"/>
      <c r="H8" s="796"/>
    </row>
    <row r="9" spans="1:13" ht="18.600000000000001" x14ac:dyDescent="0.25">
      <c r="A9" s="886"/>
      <c r="B9" s="886"/>
      <c r="C9" s="146" t="s">
        <v>111</v>
      </c>
      <c r="D9" s="146" t="s">
        <v>111</v>
      </c>
      <c r="E9" s="146" t="s">
        <v>111</v>
      </c>
      <c r="F9" s="640" t="s">
        <v>111</v>
      </c>
      <c r="G9" s="146" t="s">
        <v>111</v>
      </c>
      <c r="H9" s="640" t="s">
        <v>111</v>
      </c>
    </row>
    <row r="10" spans="1:13" ht="15.6" x14ac:dyDescent="0.25">
      <c r="A10" s="147">
        <v>1</v>
      </c>
      <c r="B10" s="147">
        <v>2</v>
      </c>
      <c r="C10" s="147">
        <v>3</v>
      </c>
      <c r="D10" s="147">
        <v>4</v>
      </c>
      <c r="E10" s="147">
        <v>5</v>
      </c>
      <c r="F10" s="147">
        <v>3</v>
      </c>
      <c r="G10" s="147">
        <v>4</v>
      </c>
      <c r="H10" s="147">
        <v>5</v>
      </c>
    </row>
    <row r="11" spans="1:13" ht="46.8" x14ac:dyDescent="0.25">
      <c r="A11" s="195">
        <v>1</v>
      </c>
      <c r="B11" s="16" t="s">
        <v>44</v>
      </c>
      <c r="C11" s="16"/>
      <c r="D11" s="171"/>
      <c r="E11" s="171"/>
      <c r="F11" s="171">
        <v>25.938605693512269</v>
      </c>
      <c r="G11" s="171">
        <v>49.146170771043757</v>
      </c>
      <c r="H11" s="171">
        <v>59.9</v>
      </c>
    </row>
    <row r="12" spans="1:13" ht="31.2" x14ac:dyDescent="0.25">
      <c r="A12" s="195">
        <v>2</v>
      </c>
      <c r="B12" s="16" t="s">
        <v>45</v>
      </c>
      <c r="C12" s="16"/>
      <c r="D12" s="171"/>
      <c r="E12" s="171"/>
      <c r="F12" s="171">
        <f>F13+F14</f>
        <v>0.69300000000000006</v>
      </c>
      <c r="G12" s="171">
        <f>G13+G14</f>
        <v>0.74604326876276694</v>
      </c>
      <c r="H12" s="171">
        <f>H13+H14</f>
        <v>0.59388689276489748</v>
      </c>
    </row>
    <row r="13" spans="1:13" ht="31.2" x14ac:dyDescent="0.3">
      <c r="A13" s="195" t="s">
        <v>46</v>
      </c>
      <c r="B13" s="16" t="s">
        <v>47</v>
      </c>
      <c r="C13" s="16"/>
      <c r="D13" s="171"/>
      <c r="E13" s="171"/>
      <c r="F13" s="171">
        <v>0.44400000000000001</v>
      </c>
      <c r="G13" s="171">
        <v>0.49504326876276689</v>
      </c>
      <c r="H13" s="171">
        <f>'[44]додаток 14 нас'!P12+'[44]додаток 14 нас'!P13</f>
        <v>0.55091584558689188</v>
      </c>
      <c r="J13" s="163"/>
      <c r="K13" s="163"/>
      <c r="L13" s="163"/>
      <c r="M13" s="163"/>
    </row>
    <row r="14" spans="1:13" ht="15.6" x14ac:dyDescent="0.25">
      <c r="A14" s="195" t="s">
        <v>48</v>
      </c>
      <c r="B14" s="16" t="s">
        <v>49</v>
      </c>
      <c r="C14" s="16"/>
      <c r="D14" s="171"/>
      <c r="E14" s="171"/>
      <c r="F14" s="171">
        <v>0.249</v>
      </c>
      <c r="G14" s="171">
        <v>0.251</v>
      </c>
      <c r="H14" s="171">
        <f>'[44]додаток 14 нас'!P14</f>
        <v>4.2971047178005602E-2</v>
      </c>
    </row>
    <row r="15" spans="1:13" ht="31.2" x14ac:dyDescent="0.25">
      <c r="A15" s="195">
        <v>3</v>
      </c>
      <c r="B15" s="16" t="s">
        <v>51</v>
      </c>
      <c r="C15" s="16"/>
      <c r="D15" s="171"/>
      <c r="E15" s="171"/>
      <c r="F15" s="171">
        <v>3.83</v>
      </c>
      <c r="G15" s="171">
        <v>5.1100000000000003</v>
      </c>
      <c r="H15" s="171">
        <f>'[44]додаток 14 нас'!P18</f>
        <v>7.91</v>
      </c>
    </row>
    <row r="16" spans="1:13" ht="15.6" x14ac:dyDescent="0.25">
      <c r="A16" s="195">
        <v>4</v>
      </c>
      <c r="B16" s="16" t="s">
        <v>52</v>
      </c>
      <c r="C16" s="16"/>
      <c r="D16" s="171"/>
      <c r="E16" s="171"/>
      <c r="F16" s="171">
        <v>0</v>
      </c>
      <c r="G16" s="171">
        <v>0</v>
      </c>
      <c r="H16" s="171">
        <v>0</v>
      </c>
    </row>
    <row r="17" spans="1:18" ht="15.6" x14ac:dyDescent="0.25">
      <c r="A17" s="195">
        <v>5</v>
      </c>
      <c r="B17" s="16" t="s">
        <v>53</v>
      </c>
      <c r="C17" s="16"/>
      <c r="D17" s="171"/>
      <c r="E17" s="171"/>
      <c r="F17" s="171">
        <f>F11+F12+F15</f>
        <v>30.461605693512269</v>
      </c>
      <c r="G17" s="171">
        <f>G11+G12+G15</f>
        <v>55.002214039806525</v>
      </c>
      <c r="H17" s="171">
        <f>H11+H12+H15</f>
        <v>68.403886892764902</v>
      </c>
    </row>
    <row r="18" spans="1:18" ht="15.6" x14ac:dyDescent="0.25">
      <c r="A18" s="195">
        <v>6</v>
      </c>
      <c r="B18" s="16" t="s">
        <v>54</v>
      </c>
      <c r="C18" s="16"/>
      <c r="D18" s="187"/>
      <c r="E18" s="187"/>
      <c r="F18" s="171">
        <v>0</v>
      </c>
      <c r="G18" s="171">
        <v>0</v>
      </c>
      <c r="H18" s="171">
        <v>0</v>
      </c>
    </row>
    <row r="19" spans="1:18" ht="31.2" x14ac:dyDescent="0.25">
      <c r="A19" s="195">
        <v>7</v>
      </c>
      <c r="B19" s="16" t="s">
        <v>55</v>
      </c>
      <c r="C19" s="16"/>
      <c r="D19" s="171"/>
      <c r="E19" s="171"/>
      <c r="F19" s="171">
        <f>F17</f>
        <v>30.461605693512269</v>
      </c>
      <c r="G19" s="171">
        <f>G17</f>
        <v>55.002214039806525</v>
      </c>
      <c r="H19" s="171">
        <f>H17</f>
        <v>68.403886892764902</v>
      </c>
    </row>
    <row r="20" spans="1:18" ht="15.6" x14ac:dyDescent="0.25">
      <c r="A20" s="195">
        <v>8</v>
      </c>
      <c r="B20" s="16" t="s">
        <v>56</v>
      </c>
      <c r="C20" s="16"/>
      <c r="D20" s="171"/>
      <c r="E20" s="171"/>
      <c r="F20" s="171">
        <v>0</v>
      </c>
      <c r="G20" s="171">
        <v>0</v>
      </c>
      <c r="H20" s="171">
        <v>0</v>
      </c>
    </row>
    <row r="21" spans="1:18" ht="15.6" x14ac:dyDescent="0.25">
      <c r="A21" s="195">
        <v>9</v>
      </c>
      <c r="B21" s="16" t="s">
        <v>57</v>
      </c>
      <c r="C21" s="16"/>
      <c r="D21" s="17"/>
      <c r="E21" s="17"/>
      <c r="F21" s="17">
        <f t="shared" ref="F21:G21" si="0">F19</f>
        <v>30.461605693512269</v>
      </c>
      <c r="G21" s="17">
        <f t="shared" si="0"/>
        <v>55.002214039806525</v>
      </c>
      <c r="H21" s="17">
        <f>H19</f>
        <v>68.403886892764902</v>
      </c>
    </row>
    <row r="22" spans="1:18" ht="18" x14ac:dyDescent="0.35">
      <c r="A22" s="195">
        <v>10</v>
      </c>
      <c r="B22" s="16" t="s">
        <v>31</v>
      </c>
      <c r="C22" s="16"/>
      <c r="D22" s="17"/>
      <c r="E22" s="17"/>
      <c r="F22" s="17">
        <f t="shared" ref="F22:G22" si="1">F21*20%</f>
        <v>6.0923211387024541</v>
      </c>
      <c r="G22" s="17">
        <f t="shared" si="1"/>
        <v>11.000442807961306</v>
      </c>
      <c r="H22" s="17">
        <f>H21*20%</f>
        <v>13.680777378552982</v>
      </c>
      <c r="R22" s="157"/>
    </row>
    <row r="23" spans="1:18" ht="15.6" x14ac:dyDescent="0.25">
      <c r="A23" s="195">
        <v>11</v>
      </c>
      <c r="B23" s="16" t="s">
        <v>58</v>
      </c>
      <c r="C23" s="16"/>
      <c r="D23" s="17"/>
      <c r="E23" s="17"/>
      <c r="F23" s="17">
        <f t="shared" ref="F23:G23" si="2">F21+F22</f>
        <v>36.553926832214721</v>
      </c>
      <c r="G23" s="17">
        <f t="shared" si="2"/>
        <v>66.002656847767838</v>
      </c>
      <c r="H23" s="17">
        <f>H21+H22</f>
        <v>82.084664271317877</v>
      </c>
    </row>
    <row r="24" spans="1:18" customFormat="1" ht="6.75" customHeight="1" x14ac:dyDescent="0.3">
      <c r="A24" s="81"/>
      <c r="B24" s="81"/>
      <c r="C24" s="81"/>
      <c r="D24" s="217"/>
      <c r="E24" s="217"/>
      <c r="F24" s="145"/>
      <c r="G24" s="145"/>
      <c r="H24" s="145"/>
    </row>
    <row r="25" spans="1:18" customFormat="1" ht="46.5" customHeight="1" x14ac:dyDescent="0.3">
      <c r="A25" s="873" t="s">
        <v>430</v>
      </c>
      <c r="B25" s="874"/>
      <c r="C25" s="874"/>
      <c r="D25" s="874"/>
      <c r="E25" s="874"/>
      <c r="F25" s="889"/>
      <c r="G25" s="889"/>
      <c r="H25" s="889"/>
    </row>
    <row r="26" spans="1:18" customFormat="1" ht="15.6" x14ac:dyDescent="0.3">
      <c r="A26" s="248"/>
      <c r="B26" s="203"/>
      <c r="C26" s="203"/>
      <c r="D26" s="203"/>
      <c r="E26" s="145"/>
      <c r="F26" s="145"/>
      <c r="G26" s="145"/>
      <c r="H26" s="145"/>
    </row>
    <row r="27" spans="1:18" customFormat="1" ht="18" x14ac:dyDescent="0.35">
      <c r="A27" s="875"/>
      <c r="B27" s="875"/>
      <c r="C27" s="241"/>
      <c r="D27" s="159"/>
      <c r="E27" s="159"/>
      <c r="F27" s="242"/>
      <c r="G27" s="876"/>
      <c r="H27" s="876"/>
    </row>
    <row r="28" spans="1:18" customFormat="1" ht="15.6" x14ac:dyDescent="0.3">
      <c r="A28" s="877"/>
      <c r="B28" s="877"/>
      <c r="C28" s="219"/>
      <c r="D28" s="159"/>
      <c r="E28" s="159"/>
    </row>
    <row r="29" spans="1:18" customFormat="1" ht="15.6" x14ac:dyDescent="0.3">
      <c r="A29" s="869"/>
      <c r="B29" s="870"/>
      <c r="C29" s="243"/>
      <c r="D29" s="159"/>
      <c r="E29" s="159"/>
      <c r="G29" s="871"/>
      <c r="H29" s="871"/>
    </row>
    <row r="30" spans="1:18" customFormat="1" ht="15.6" x14ac:dyDescent="0.3">
      <c r="A30" s="220"/>
      <c r="B30" s="143"/>
      <c r="C30" s="143"/>
      <c r="D30" s="178"/>
    </row>
    <row r="31" spans="1:18" customFormat="1" ht="15.6" x14ac:dyDescent="0.3">
      <c r="A31" s="220"/>
      <c r="B31" s="220"/>
      <c r="C31" s="220"/>
      <c r="D31" s="220"/>
    </row>
    <row r="32" spans="1:18" customFormat="1" ht="15.6" x14ac:dyDescent="0.3">
      <c r="A32" s="143"/>
    </row>
    <row r="33" spans="1:1" customFormat="1" ht="15.6" x14ac:dyDescent="0.3">
      <c r="A33" s="143"/>
    </row>
  </sheetData>
  <mergeCells count="15">
    <mergeCell ref="A25:H25"/>
    <mergeCell ref="D1:G1"/>
    <mergeCell ref="D2:G2"/>
    <mergeCell ref="A3:H3"/>
    <mergeCell ref="B4:G4"/>
    <mergeCell ref="A5:A9"/>
    <mergeCell ref="B5:B9"/>
    <mergeCell ref="F6:F7"/>
    <mergeCell ref="G6:G7"/>
    <mergeCell ref="F8:H8"/>
    <mergeCell ref="A27:B27"/>
    <mergeCell ref="G27:H27"/>
    <mergeCell ref="A28:B28"/>
    <mergeCell ref="A29:B29"/>
    <mergeCell ref="G29:H29"/>
  </mergeCells>
  <pageMargins left="0.7" right="0.7" top="0.75" bottom="0.75" header="0.3" footer="0.3"/>
  <pageSetup paperSize="9" scale="8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workbookViewId="0">
      <selection activeCell="A27" sqref="A27:B27"/>
    </sheetView>
  </sheetViews>
  <sheetFormatPr defaultRowHeight="13.8" outlineLevelCol="1" x14ac:dyDescent="0.25"/>
  <cols>
    <col min="1" max="1" width="9.109375" style="52"/>
    <col min="2" max="2" width="52.5546875" style="159" customWidth="1"/>
    <col min="3" max="4" width="20.5546875" style="159" hidden="1" customWidth="1" outlineLevel="1"/>
    <col min="5" max="5" width="18.109375" style="159" hidden="1" customWidth="1" outlineLevel="1"/>
    <col min="6" max="6" width="17" style="159" customWidth="1" collapsed="1"/>
    <col min="7" max="7" width="16.44140625" style="159" customWidth="1"/>
    <col min="8" max="8" width="15.33203125" style="159" customWidth="1"/>
    <col min="9" max="250" width="9.109375" style="159"/>
    <col min="251" max="251" width="46.6640625" style="159" customWidth="1"/>
    <col min="252" max="252" width="13.44140625" style="159" customWidth="1"/>
    <col min="253" max="253" width="13.33203125" style="159" customWidth="1"/>
    <col min="254" max="255" width="15.88671875" style="159" customWidth="1"/>
    <col min="256" max="506" width="9.109375" style="159"/>
    <col min="507" max="507" width="46.6640625" style="159" customWidth="1"/>
    <col min="508" max="508" width="13.44140625" style="159" customWidth="1"/>
    <col min="509" max="509" width="13.33203125" style="159" customWidth="1"/>
    <col min="510" max="511" width="15.88671875" style="159" customWidth="1"/>
    <col min="512" max="762" width="9.109375" style="159"/>
    <col min="763" max="763" width="46.6640625" style="159" customWidth="1"/>
    <col min="764" max="764" width="13.44140625" style="159" customWidth="1"/>
    <col min="765" max="765" width="13.33203125" style="159" customWidth="1"/>
    <col min="766" max="767" width="15.88671875" style="159" customWidth="1"/>
    <col min="768" max="1018" width="9.109375" style="159"/>
    <col min="1019" max="1019" width="46.6640625" style="159" customWidth="1"/>
    <col min="1020" max="1020" width="13.44140625" style="159" customWidth="1"/>
    <col min="1021" max="1021" width="13.33203125" style="159" customWidth="1"/>
    <col min="1022" max="1023" width="15.88671875" style="159" customWidth="1"/>
    <col min="1024" max="1274" width="9.109375" style="159"/>
    <col min="1275" max="1275" width="46.6640625" style="159" customWidth="1"/>
    <col min="1276" max="1276" width="13.44140625" style="159" customWidth="1"/>
    <col min="1277" max="1277" width="13.33203125" style="159" customWidth="1"/>
    <col min="1278" max="1279" width="15.88671875" style="159" customWidth="1"/>
    <col min="1280" max="1530" width="9.109375" style="159"/>
    <col min="1531" max="1531" width="46.6640625" style="159" customWidth="1"/>
    <col min="1532" max="1532" width="13.44140625" style="159" customWidth="1"/>
    <col min="1533" max="1533" width="13.33203125" style="159" customWidth="1"/>
    <col min="1534" max="1535" width="15.88671875" style="159" customWidth="1"/>
    <col min="1536" max="1786" width="9.109375" style="159"/>
    <col min="1787" max="1787" width="46.6640625" style="159" customWidth="1"/>
    <col min="1788" max="1788" width="13.44140625" style="159" customWidth="1"/>
    <col min="1789" max="1789" width="13.33203125" style="159" customWidth="1"/>
    <col min="1790" max="1791" width="15.88671875" style="159" customWidth="1"/>
    <col min="1792" max="2042" width="9.109375" style="159"/>
    <col min="2043" max="2043" width="46.6640625" style="159" customWidth="1"/>
    <col min="2044" max="2044" width="13.44140625" style="159" customWidth="1"/>
    <col min="2045" max="2045" width="13.33203125" style="159" customWidth="1"/>
    <col min="2046" max="2047" width="15.88671875" style="159" customWidth="1"/>
    <col min="2048" max="2298" width="9.109375" style="159"/>
    <col min="2299" max="2299" width="46.6640625" style="159" customWidth="1"/>
    <col min="2300" max="2300" width="13.44140625" style="159" customWidth="1"/>
    <col min="2301" max="2301" width="13.33203125" style="159" customWidth="1"/>
    <col min="2302" max="2303" width="15.88671875" style="159" customWidth="1"/>
    <col min="2304" max="2554" width="9.109375" style="159"/>
    <col min="2555" max="2555" width="46.6640625" style="159" customWidth="1"/>
    <col min="2556" max="2556" width="13.44140625" style="159" customWidth="1"/>
    <col min="2557" max="2557" width="13.33203125" style="159" customWidth="1"/>
    <col min="2558" max="2559" width="15.88671875" style="159" customWidth="1"/>
    <col min="2560" max="2810" width="9.109375" style="159"/>
    <col min="2811" max="2811" width="46.6640625" style="159" customWidth="1"/>
    <col min="2812" max="2812" width="13.44140625" style="159" customWidth="1"/>
    <col min="2813" max="2813" width="13.33203125" style="159" customWidth="1"/>
    <col min="2814" max="2815" width="15.88671875" style="159" customWidth="1"/>
    <col min="2816" max="3066" width="9.109375" style="159"/>
    <col min="3067" max="3067" width="46.6640625" style="159" customWidth="1"/>
    <col min="3068" max="3068" width="13.44140625" style="159" customWidth="1"/>
    <col min="3069" max="3069" width="13.33203125" style="159" customWidth="1"/>
    <col min="3070" max="3071" width="15.88671875" style="159" customWidth="1"/>
    <col min="3072" max="3322" width="9.109375" style="159"/>
    <col min="3323" max="3323" width="46.6640625" style="159" customWidth="1"/>
    <col min="3324" max="3324" width="13.44140625" style="159" customWidth="1"/>
    <col min="3325" max="3325" width="13.33203125" style="159" customWidth="1"/>
    <col min="3326" max="3327" width="15.88671875" style="159" customWidth="1"/>
    <col min="3328" max="3578" width="9.109375" style="159"/>
    <col min="3579" max="3579" width="46.6640625" style="159" customWidth="1"/>
    <col min="3580" max="3580" width="13.44140625" style="159" customWidth="1"/>
    <col min="3581" max="3581" width="13.33203125" style="159" customWidth="1"/>
    <col min="3582" max="3583" width="15.88671875" style="159" customWidth="1"/>
    <col min="3584" max="3834" width="9.109375" style="159"/>
    <col min="3835" max="3835" width="46.6640625" style="159" customWidth="1"/>
    <col min="3836" max="3836" width="13.44140625" style="159" customWidth="1"/>
    <col min="3837" max="3837" width="13.33203125" style="159" customWidth="1"/>
    <col min="3838" max="3839" width="15.88671875" style="159" customWidth="1"/>
    <col min="3840" max="4090" width="9.109375" style="159"/>
    <col min="4091" max="4091" width="46.6640625" style="159" customWidth="1"/>
    <col min="4092" max="4092" width="13.44140625" style="159" customWidth="1"/>
    <col min="4093" max="4093" width="13.33203125" style="159" customWidth="1"/>
    <col min="4094" max="4095" width="15.88671875" style="159" customWidth="1"/>
    <col min="4096" max="4346" width="9.109375" style="159"/>
    <col min="4347" max="4347" width="46.6640625" style="159" customWidth="1"/>
    <col min="4348" max="4348" width="13.44140625" style="159" customWidth="1"/>
    <col min="4349" max="4349" width="13.33203125" style="159" customWidth="1"/>
    <col min="4350" max="4351" width="15.88671875" style="159" customWidth="1"/>
    <col min="4352" max="4602" width="9.109375" style="159"/>
    <col min="4603" max="4603" width="46.6640625" style="159" customWidth="1"/>
    <col min="4604" max="4604" width="13.44140625" style="159" customWidth="1"/>
    <col min="4605" max="4605" width="13.33203125" style="159" customWidth="1"/>
    <col min="4606" max="4607" width="15.88671875" style="159" customWidth="1"/>
    <col min="4608" max="4858" width="9.109375" style="159"/>
    <col min="4859" max="4859" width="46.6640625" style="159" customWidth="1"/>
    <col min="4860" max="4860" width="13.44140625" style="159" customWidth="1"/>
    <col min="4861" max="4861" width="13.33203125" style="159" customWidth="1"/>
    <col min="4862" max="4863" width="15.88671875" style="159" customWidth="1"/>
    <col min="4864" max="5114" width="9.109375" style="159"/>
    <col min="5115" max="5115" width="46.6640625" style="159" customWidth="1"/>
    <col min="5116" max="5116" width="13.44140625" style="159" customWidth="1"/>
    <col min="5117" max="5117" width="13.33203125" style="159" customWidth="1"/>
    <col min="5118" max="5119" width="15.88671875" style="159" customWidth="1"/>
    <col min="5120" max="5370" width="9.109375" style="159"/>
    <col min="5371" max="5371" width="46.6640625" style="159" customWidth="1"/>
    <col min="5372" max="5372" width="13.44140625" style="159" customWidth="1"/>
    <col min="5373" max="5373" width="13.33203125" style="159" customWidth="1"/>
    <col min="5374" max="5375" width="15.88671875" style="159" customWidth="1"/>
    <col min="5376" max="5626" width="9.109375" style="159"/>
    <col min="5627" max="5627" width="46.6640625" style="159" customWidth="1"/>
    <col min="5628" max="5628" width="13.44140625" style="159" customWidth="1"/>
    <col min="5629" max="5629" width="13.33203125" style="159" customWidth="1"/>
    <col min="5630" max="5631" width="15.88671875" style="159" customWidth="1"/>
    <col min="5632" max="5882" width="9.109375" style="159"/>
    <col min="5883" max="5883" width="46.6640625" style="159" customWidth="1"/>
    <col min="5884" max="5884" width="13.44140625" style="159" customWidth="1"/>
    <col min="5885" max="5885" width="13.33203125" style="159" customWidth="1"/>
    <col min="5886" max="5887" width="15.88671875" style="159" customWidth="1"/>
    <col min="5888" max="6138" width="9.109375" style="159"/>
    <col min="6139" max="6139" width="46.6640625" style="159" customWidth="1"/>
    <col min="6140" max="6140" width="13.44140625" style="159" customWidth="1"/>
    <col min="6141" max="6141" width="13.33203125" style="159" customWidth="1"/>
    <col min="6142" max="6143" width="15.88671875" style="159" customWidth="1"/>
    <col min="6144" max="6394" width="9.109375" style="159"/>
    <col min="6395" max="6395" width="46.6640625" style="159" customWidth="1"/>
    <col min="6396" max="6396" width="13.44140625" style="159" customWidth="1"/>
    <col min="6397" max="6397" width="13.33203125" style="159" customWidth="1"/>
    <col min="6398" max="6399" width="15.88671875" style="159" customWidth="1"/>
    <col min="6400" max="6650" width="9.109375" style="159"/>
    <col min="6651" max="6651" width="46.6640625" style="159" customWidth="1"/>
    <col min="6652" max="6652" width="13.44140625" style="159" customWidth="1"/>
    <col min="6653" max="6653" width="13.33203125" style="159" customWidth="1"/>
    <col min="6654" max="6655" width="15.88671875" style="159" customWidth="1"/>
    <col min="6656" max="6906" width="9.109375" style="159"/>
    <col min="6907" max="6907" width="46.6640625" style="159" customWidth="1"/>
    <col min="6908" max="6908" width="13.44140625" style="159" customWidth="1"/>
    <col min="6909" max="6909" width="13.33203125" style="159" customWidth="1"/>
    <col min="6910" max="6911" width="15.88671875" style="159" customWidth="1"/>
    <col min="6912" max="7162" width="9.109375" style="159"/>
    <col min="7163" max="7163" width="46.6640625" style="159" customWidth="1"/>
    <col min="7164" max="7164" width="13.44140625" style="159" customWidth="1"/>
    <col min="7165" max="7165" width="13.33203125" style="159" customWidth="1"/>
    <col min="7166" max="7167" width="15.88671875" style="159" customWidth="1"/>
    <col min="7168" max="7418" width="9.109375" style="159"/>
    <col min="7419" max="7419" width="46.6640625" style="159" customWidth="1"/>
    <col min="7420" max="7420" width="13.44140625" style="159" customWidth="1"/>
    <col min="7421" max="7421" width="13.33203125" style="159" customWidth="1"/>
    <col min="7422" max="7423" width="15.88671875" style="159" customWidth="1"/>
    <col min="7424" max="7674" width="9.109375" style="159"/>
    <col min="7675" max="7675" width="46.6640625" style="159" customWidth="1"/>
    <col min="7676" max="7676" width="13.44140625" style="159" customWidth="1"/>
    <col min="7677" max="7677" width="13.33203125" style="159" customWidth="1"/>
    <col min="7678" max="7679" width="15.88671875" style="159" customWidth="1"/>
    <col min="7680" max="7930" width="9.109375" style="159"/>
    <col min="7931" max="7931" width="46.6640625" style="159" customWidth="1"/>
    <col min="7932" max="7932" width="13.44140625" style="159" customWidth="1"/>
    <col min="7933" max="7933" width="13.33203125" style="159" customWidth="1"/>
    <col min="7934" max="7935" width="15.88671875" style="159" customWidth="1"/>
    <col min="7936" max="8186" width="9.109375" style="159"/>
    <col min="8187" max="8187" width="46.6640625" style="159" customWidth="1"/>
    <col min="8188" max="8188" width="13.44140625" style="159" customWidth="1"/>
    <col min="8189" max="8189" width="13.33203125" style="159" customWidth="1"/>
    <col min="8190" max="8191" width="15.88671875" style="159" customWidth="1"/>
    <col min="8192" max="8442" width="9.109375" style="159"/>
    <col min="8443" max="8443" width="46.6640625" style="159" customWidth="1"/>
    <col min="8444" max="8444" width="13.44140625" style="159" customWidth="1"/>
    <col min="8445" max="8445" width="13.33203125" style="159" customWidth="1"/>
    <col min="8446" max="8447" width="15.88671875" style="159" customWidth="1"/>
    <col min="8448" max="8698" width="9.109375" style="159"/>
    <col min="8699" max="8699" width="46.6640625" style="159" customWidth="1"/>
    <col min="8700" max="8700" width="13.44140625" style="159" customWidth="1"/>
    <col min="8701" max="8701" width="13.33203125" style="159" customWidth="1"/>
    <col min="8702" max="8703" width="15.88671875" style="159" customWidth="1"/>
    <col min="8704" max="8954" width="9.109375" style="159"/>
    <col min="8955" max="8955" width="46.6640625" style="159" customWidth="1"/>
    <col min="8956" max="8956" width="13.44140625" style="159" customWidth="1"/>
    <col min="8957" max="8957" width="13.33203125" style="159" customWidth="1"/>
    <col min="8958" max="8959" width="15.88671875" style="159" customWidth="1"/>
    <col min="8960" max="9210" width="9.109375" style="159"/>
    <col min="9211" max="9211" width="46.6640625" style="159" customWidth="1"/>
    <col min="9212" max="9212" width="13.44140625" style="159" customWidth="1"/>
    <col min="9213" max="9213" width="13.33203125" style="159" customWidth="1"/>
    <col min="9214" max="9215" width="15.88671875" style="159" customWidth="1"/>
    <col min="9216" max="9466" width="9.109375" style="159"/>
    <col min="9467" max="9467" width="46.6640625" style="159" customWidth="1"/>
    <col min="9468" max="9468" width="13.44140625" style="159" customWidth="1"/>
    <col min="9469" max="9469" width="13.33203125" style="159" customWidth="1"/>
    <col min="9470" max="9471" width="15.88671875" style="159" customWidth="1"/>
    <col min="9472" max="9722" width="9.109375" style="159"/>
    <col min="9723" max="9723" width="46.6640625" style="159" customWidth="1"/>
    <col min="9724" max="9724" width="13.44140625" style="159" customWidth="1"/>
    <col min="9725" max="9725" width="13.33203125" style="159" customWidth="1"/>
    <col min="9726" max="9727" width="15.88671875" style="159" customWidth="1"/>
    <col min="9728" max="9978" width="9.109375" style="159"/>
    <col min="9979" max="9979" width="46.6640625" style="159" customWidth="1"/>
    <col min="9980" max="9980" width="13.44140625" style="159" customWidth="1"/>
    <col min="9981" max="9981" width="13.33203125" style="159" customWidth="1"/>
    <col min="9982" max="9983" width="15.88671875" style="159" customWidth="1"/>
    <col min="9984" max="10234" width="9.109375" style="159"/>
    <col min="10235" max="10235" width="46.6640625" style="159" customWidth="1"/>
    <col min="10236" max="10236" width="13.44140625" style="159" customWidth="1"/>
    <col min="10237" max="10237" width="13.33203125" style="159" customWidth="1"/>
    <col min="10238" max="10239" width="15.88671875" style="159" customWidth="1"/>
    <col min="10240" max="10490" width="9.109375" style="159"/>
    <col min="10491" max="10491" width="46.6640625" style="159" customWidth="1"/>
    <col min="10492" max="10492" width="13.44140625" style="159" customWidth="1"/>
    <col min="10493" max="10493" width="13.33203125" style="159" customWidth="1"/>
    <col min="10494" max="10495" width="15.88671875" style="159" customWidth="1"/>
    <col min="10496" max="10746" width="9.109375" style="159"/>
    <col min="10747" max="10747" width="46.6640625" style="159" customWidth="1"/>
    <col min="10748" max="10748" width="13.44140625" style="159" customWidth="1"/>
    <col min="10749" max="10749" width="13.33203125" style="159" customWidth="1"/>
    <col min="10750" max="10751" width="15.88671875" style="159" customWidth="1"/>
    <col min="10752" max="11002" width="9.109375" style="159"/>
    <col min="11003" max="11003" width="46.6640625" style="159" customWidth="1"/>
    <col min="11004" max="11004" width="13.44140625" style="159" customWidth="1"/>
    <col min="11005" max="11005" width="13.33203125" style="159" customWidth="1"/>
    <col min="11006" max="11007" width="15.88671875" style="159" customWidth="1"/>
    <col min="11008" max="11258" width="9.109375" style="159"/>
    <col min="11259" max="11259" width="46.6640625" style="159" customWidth="1"/>
    <col min="11260" max="11260" width="13.44140625" style="159" customWidth="1"/>
    <col min="11261" max="11261" width="13.33203125" style="159" customWidth="1"/>
    <col min="11262" max="11263" width="15.88671875" style="159" customWidth="1"/>
    <col min="11264" max="11514" width="9.109375" style="159"/>
    <col min="11515" max="11515" width="46.6640625" style="159" customWidth="1"/>
    <col min="11516" max="11516" width="13.44140625" style="159" customWidth="1"/>
    <col min="11517" max="11517" width="13.33203125" style="159" customWidth="1"/>
    <col min="11518" max="11519" width="15.88671875" style="159" customWidth="1"/>
    <col min="11520" max="11770" width="9.109375" style="159"/>
    <col min="11771" max="11771" width="46.6640625" style="159" customWidth="1"/>
    <col min="11772" max="11772" width="13.44140625" style="159" customWidth="1"/>
    <col min="11773" max="11773" width="13.33203125" style="159" customWidth="1"/>
    <col min="11774" max="11775" width="15.88671875" style="159" customWidth="1"/>
    <col min="11776" max="12026" width="9.109375" style="159"/>
    <col min="12027" max="12027" width="46.6640625" style="159" customWidth="1"/>
    <col min="12028" max="12028" width="13.44140625" style="159" customWidth="1"/>
    <col min="12029" max="12029" width="13.33203125" style="159" customWidth="1"/>
    <col min="12030" max="12031" width="15.88671875" style="159" customWidth="1"/>
    <col min="12032" max="12282" width="9.109375" style="159"/>
    <col min="12283" max="12283" width="46.6640625" style="159" customWidth="1"/>
    <col min="12284" max="12284" width="13.44140625" style="159" customWidth="1"/>
    <col min="12285" max="12285" width="13.33203125" style="159" customWidth="1"/>
    <col min="12286" max="12287" width="15.88671875" style="159" customWidth="1"/>
    <col min="12288" max="12538" width="9.109375" style="159"/>
    <col min="12539" max="12539" width="46.6640625" style="159" customWidth="1"/>
    <col min="12540" max="12540" width="13.44140625" style="159" customWidth="1"/>
    <col min="12541" max="12541" width="13.33203125" style="159" customWidth="1"/>
    <col min="12542" max="12543" width="15.88671875" style="159" customWidth="1"/>
    <col min="12544" max="12794" width="9.109375" style="159"/>
    <col min="12795" max="12795" width="46.6640625" style="159" customWidth="1"/>
    <col min="12796" max="12796" width="13.44140625" style="159" customWidth="1"/>
    <col min="12797" max="12797" width="13.33203125" style="159" customWidth="1"/>
    <col min="12798" max="12799" width="15.88671875" style="159" customWidth="1"/>
    <col min="12800" max="13050" width="9.109375" style="159"/>
    <col min="13051" max="13051" width="46.6640625" style="159" customWidth="1"/>
    <col min="13052" max="13052" width="13.44140625" style="159" customWidth="1"/>
    <col min="13053" max="13053" width="13.33203125" style="159" customWidth="1"/>
    <col min="13054" max="13055" width="15.88671875" style="159" customWidth="1"/>
    <col min="13056" max="13306" width="9.109375" style="159"/>
    <col min="13307" max="13307" width="46.6640625" style="159" customWidth="1"/>
    <col min="13308" max="13308" width="13.44140625" style="159" customWidth="1"/>
    <col min="13309" max="13309" width="13.33203125" style="159" customWidth="1"/>
    <col min="13310" max="13311" width="15.88671875" style="159" customWidth="1"/>
    <col min="13312" max="13562" width="9.109375" style="159"/>
    <col min="13563" max="13563" width="46.6640625" style="159" customWidth="1"/>
    <col min="13564" max="13564" width="13.44140625" style="159" customWidth="1"/>
    <col min="13565" max="13565" width="13.33203125" style="159" customWidth="1"/>
    <col min="13566" max="13567" width="15.88671875" style="159" customWidth="1"/>
    <col min="13568" max="13818" width="9.109375" style="159"/>
    <col min="13819" max="13819" width="46.6640625" style="159" customWidth="1"/>
    <col min="13820" max="13820" width="13.44140625" style="159" customWidth="1"/>
    <col min="13821" max="13821" width="13.33203125" style="159" customWidth="1"/>
    <col min="13822" max="13823" width="15.88671875" style="159" customWidth="1"/>
    <col min="13824" max="14074" width="9.109375" style="159"/>
    <col min="14075" max="14075" width="46.6640625" style="159" customWidth="1"/>
    <col min="14076" max="14076" width="13.44140625" style="159" customWidth="1"/>
    <col min="14077" max="14077" width="13.33203125" style="159" customWidth="1"/>
    <col min="14078" max="14079" width="15.88671875" style="159" customWidth="1"/>
    <col min="14080" max="14330" width="9.109375" style="159"/>
    <col min="14331" max="14331" width="46.6640625" style="159" customWidth="1"/>
    <col min="14332" max="14332" width="13.44140625" style="159" customWidth="1"/>
    <col min="14333" max="14333" width="13.33203125" style="159" customWidth="1"/>
    <col min="14334" max="14335" width="15.88671875" style="159" customWidth="1"/>
    <col min="14336" max="14586" width="9.109375" style="159"/>
    <col min="14587" max="14587" width="46.6640625" style="159" customWidth="1"/>
    <col min="14588" max="14588" width="13.44140625" style="159" customWidth="1"/>
    <col min="14589" max="14589" width="13.33203125" style="159" customWidth="1"/>
    <col min="14590" max="14591" width="15.88671875" style="159" customWidth="1"/>
    <col min="14592" max="14842" width="9.109375" style="159"/>
    <col min="14843" max="14843" width="46.6640625" style="159" customWidth="1"/>
    <col min="14844" max="14844" width="13.44140625" style="159" customWidth="1"/>
    <col min="14845" max="14845" width="13.33203125" style="159" customWidth="1"/>
    <col min="14846" max="14847" width="15.88671875" style="159" customWidth="1"/>
    <col min="14848" max="15098" width="9.109375" style="159"/>
    <col min="15099" max="15099" width="46.6640625" style="159" customWidth="1"/>
    <col min="15100" max="15100" width="13.44140625" style="159" customWidth="1"/>
    <col min="15101" max="15101" width="13.33203125" style="159" customWidth="1"/>
    <col min="15102" max="15103" width="15.88671875" style="159" customWidth="1"/>
    <col min="15104" max="15354" width="9.109375" style="159"/>
    <col min="15355" max="15355" width="46.6640625" style="159" customWidth="1"/>
    <col min="15356" max="15356" width="13.44140625" style="159" customWidth="1"/>
    <col min="15357" max="15357" width="13.33203125" style="159" customWidth="1"/>
    <col min="15358" max="15359" width="15.88671875" style="159" customWidth="1"/>
    <col min="15360" max="15610" width="9.109375" style="159"/>
    <col min="15611" max="15611" width="46.6640625" style="159" customWidth="1"/>
    <col min="15612" max="15612" width="13.44140625" style="159" customWidth="1"/>
    <col min="15613" max="15613" width="13.33203125" style="159" customWidth="1"/>
    <col min="15614" max="15615" width="15.88671875" style="159" customWidth="1"/>
    <col min="15616" max="15866" width="9.109375" style="159"/>
    <col min="15867" max="15867" width="46.6640625" style="159" customWidth="1"/>
    <col min="15868" max="15868" width="13.44140625" style="159" customWidth="1"/>
    <col min="15869" max="15869" width="13.33203125" style="159" customWidth="1"/>
    <col min="15870" max="15871" width="15.88671875" style="159" customWidth="1"/>
    <col min="15872" max="16122" width="9.109375" style="159"/>
    <col min="16123" max="16123" width="46.6640625" style="159" customWidth="1"/>
    <col min="16124" max="16124" width="13.44140625" style="159" customWidth="1"/>
    <col min="16125" max="16125" width="13.33203125" style="159" customWidth="1"/>
    <col min="16126" max="16127" width="15.88671875" style="159" customWidth="1"/>
    <col min="16128" max="16384" width="9.109375" style="159"/>
  </cols>
  <sheetData>
    <row r="1" spans="1:31" ht="15.6" x14ac:dyDescent="0.3">
      <c r="A1" s="652"/>
      <c r="B1" s="170"/>
      <c r="C1" s="170"/>
      <c r="D1" s="890"/>
      <c r="E1" s="890"/>
      <c r="F1" s="890"/>
      <c r="G1" s="890"/>
      <c r="H1" s="645" t="s">
        <v>300</v>
      </c>
    </row>
    <row r="2" spans="1:31" ht="15.6" x14ac:dyDescent="0.3">
      <c r="A2" s="652"/>
      <c r="B2" s="170"/>
      <c r="C2" s="170"/>
      <c r="D2" s="645"/>
      <c r="E2" s="645"/>
      <c r="F2" s="645"/>
      <c r="G2" s="645"/>
      <c r="H2" s="645"/>
    </row>
    <row r="3" spans="1:31" ht="29.25" customHeight="1" x14ac:dyDescent="0.25">
      <c r="A3" s="835" t="s">
        <v>299</v>
      </c>
      <c r="B3" s="835"/>
      <c r="C3" s="835"/>
      <c r="D3" s="835"/>
      <c r="E3" s="835"/>
      <c r="F3" s="835"/>
      <c r="G3" s="835"/>
      <c r="H3" s="835"/>
    </row>
    <row r="4" spans="1:31" ht="15.6" x14ac:dyDescent="0.3">
      <c r="A4" s="632"/>
      <c r="B4" s="836"/>
      <c r="C4" s="836"/>
      <c r="D4" s="836"/>
      <c r="E4" s="836"/>
      <c r="F4" s="836"/>
      <c r="G4" s="836"/>
      <c r="H4" s="632"/>
    </row>
    <row r="5" spans="1:31" ht="15.6" x14ac:dyDescent="0.25">
      <c r="A5" s="886" t="s">
        <v>101</v>
      </c>
      <c r="B5" s="886" t="s">
        <v>38</v>
      </c>
      <c r="C5" s="643"/>
      <c r="D5" s="643"/>
      <c r="E5" s="643"/>
      <c r="F5" s="643">
        <v>2016</v>
      </c>
      <c r="G5" s="643" t="s">
        <v>286</v>
      </c>
      <c r="H5" s="643">
        <v>2019</v>
      </c>
    </row>
    <row r="6" spans="1:31" s="162" customFormat="1" ht="31.2" x14ac:dyDescent="0.25">
      <c r="A6" s="886"/>
      <c r="B6" s="886"/>
      <c r="C6" s="626" t="s">
        <v>126</v>
      </c>
      <c r="D6" s="643" t="s">
        <v>127</v>
      </c>
      <c r="E6" s="643" t="s">
        <v>74</v>
      </c>
      <c r="F6" s="820" t="s">
        <v>284</v>
      </c>
      <c r="G6" s="820" t="s">
        <v>288</v>
      </c>
      <c r="H6" s="643" t="s">
        <v>285</v>
      </c>
      <c r="I6" s="161"/>
      <c r="J6" s="161"/>
      <c r="K6" s="161"/>
      <c r="L6" s="161"/>
      <c r="M6" s="161"/>
      <c r="N6" s="161"/>
      <c r="O6" s="161"/>
      <c r="P6" s="161"/>
      <c r="Q6" s="161"/>
      <c r="R6" s="161"/>
      <c r="S6" s="161"/>
      <c r="T6" s="161"/>
      <c r="U6" s="161"/>
      <c r="V6" s="161"/>
      <c r="W6" s="161"/>
      <c r="X6" s="161"/>
      <c r="Y6" s="161"/>
      <c r="Z6" s="161"/>
      <c r="AA6" s="161"/>
      <c r="AB6" s="161"/>
      <c r="AC6" s="161"/>
      <c r="AD6" s="161"/>
      <c r="AE6" s="253"/>
    </row>
    <row r="7" spans="1:31" s="161" customFormat="1" ht="15.6" x14ac:dyDescent="0.25">
      <c r="A7" s="886"/>
      <c r="B7" s="886"/>
      <c r="C7" s="626"/>
      <c r="D7" s="643"/>
      <c r="E7" s="643"/>
      <c r="F7" s="731"/>
      <c r="G7" s="731"/>
      <c r="H7" s="617" t="s">
        <v>301</v>
      </c>
    </row>
    <row r="8" spans="1:31" s="161" customFormat="1" ht="18.75" customHeight="1" x14ac:dyDescent="0.25">
      <c r="A8" s="886"/>
      <c r="B8" s="886"/>
      <c r="C8" s="626"/>
      <c r="D8" s="643"/>
      <c r="E8" s="643"/>
      <c r="F8" s="891" t="s">
        <v>82</v>
      </c>
      <c r="G8" s="891"/>
      <c r="H8" s="891"/>
    </row>
    <row r="9" spans="1:31" ht="18.600000000000001" x14ac:dyDescent="0.25">
      <c r="A9" s="886"/>
      <c r="B9" s="886"/>
      <c r="C9" s="642" t="s">
        <v>128</v>
      </c>
      <c r="D9" s="642" t="s">
        <v>111</v>
      </c>
      <c r="E9" s="642" t="s">
        <v>111</v>
      </c>
      <c r="F9" s="642" t="s">
        <v>128</v>
      </c>
      <c r="G9" s="642" t="s">
        <v>111</v>
      </c>
      <c r="H9" s="642" t="s">
        <v>111</v>
      </c>
    </row>
    <row r="10" spans="1:31" ht="15.6" x14ac:dyDescent="0.25">
      <c r="A10" s="147">
        <v>1</v>
      </c>
      <c r="B10" s="147">
        <v>2</v>
      </c>
      <c r="C10" s="147">
        <v>3</v>
      </c>
      <c r="D10" s="147">
        <v>4</v>
      </c>
      <c r="E10" s="147">
        <v>5</v>
      </c>
      <c r="F10" s="147">
        <v>3</v>
      </c>
      <c r="G10" s="147">
        <v>4</v>
      </c>
      <c r="H10" s="147">
        <v>5</v>
      </c>
    </row>
    <row r="11" spans="1:31" ht="46.8" x14ac:dyDescent="0.25">
      <c r="A11" s="642">
        <v>1</v>
      </c>
      <c r="B11" s="16" t="s">
        <v>44</v>
      </c>
      <c r="C11" s="642"/>
      <c r="D11" s="171"/>
      <c r="E11" s="171"/>
      <c r="F11" s="171">
        <v>62.358041414437487</v>
      </c>
      <c r="G11" s="171">
        <v>53.942</v>
      </c>
      <c r="H11" s="171">
        <f>'[44]додаток 14 ін'!P10</f>
        <v>59.895229426185232</v>
      </c>
    </row>
    <row r="12" spans="1:31" ht="31.2" x14ac:dyDescent="0.25">
      <c r="A12" s="642">
        <v>2</v>
      </c>
      <c r="B12" s="16" t="s">
        <v>45</v>
      </c>
      <c r="C12" s="171"/>
      <c r="D12" s="171"/>
      <c r="E12" s="171"/>
      <c r="F12" s="171">
        <f>F13+F14</f>
        <v>2.8015944281266458</v>
      </c>
      <c r="G12" s="171">
        <f>G13+G14</f>
        <v>3.0179999999999998</v>
      </c>
      <c r="H12" s="171">
        <f>H13+H14</f>
        <v>0.59390726859566001</v>
      </c>
    </row>
    <row r="13" spans="1:31" ht="31.2" x14ac:dyDescent="0.3">
      <c r="A13" s="642" t="s">
        <v>46</v>
      </c>
      <c r="B13" s="16" t="s">
        <v>47</v>
      </c>
      <c r="C13" s="171"/>
      <c r="D13" s="171"/>
      <c r="E13" s="171"/>
      <c r="F13" s="171">
        <v>1.7950313411710626</v>
      </c>
      <c r="G13" s="171">
        <v>2.0009999999999999</v>
      </c>
      <c r="H13" s="171">
        <f>'[44]додаток 14 ін'!P12+'[44]додаток 14 ін'!P13</f>
        <v>0.55093474711203216</v>
      </c>
      <c r="I13" s="163"/>
    </row>
    <row r="14" spans="1:31" ht="15.6" x14ac:dyDescent="0.25">
      <c r="A14" s="642" t="s">
        <v>48</v>
      </c>
      <c r="B14" s="16" t="s">
        <v>49</v>
      </c>
      <c r="C14" s="171"/>
      <c r="D14" s="171"/>
      <c r="E14" s="171"/>
      <c r="F14" s="171">
        <f>0.114962682642914+0.891600404312669</f>
        <v>1.0065630869555831</v>
      </c>
      <c r="G14" s="171">
        <f>1.017</f>
        <v>1.0169999999999999</v>
      </c>
      <c r="H14" s="171">
        <f>'[44]додаток 14 ін'!P14</f>
        <v>4.2972521483627853E-2</v>
      </c>
    </row>
    <row r="15" spans="1:31" ht="31.2" x14ac:dyDescent="0.25">
      <c r="A15" s="642">
        <v>3</v>
      </c>
      <c r="B15" s="16" t="s">
        <v>51</v>
      </c>
      <c r="C15" s="187"/>
      <c r="D15" s="171"/>
      <c r="E15" s="171"/>
      <c r="F15" s="171">
        <v>3.83</v>
      </c>
      <c r="G15" s="171">
        <v>5.1100000000000003</v>
      </c>
      <c r="H15" s="171">
        <f>'[44]додаток 14 ін'!P18</f>
        <v>7.91</v>
      </c>
    </row>
    <row r="16" spans="1:31" ht="15.6" x14ac:dyDescent="0.25">
      <c r="A16" s="642">
        <v>4</v>
      </c>
      <c r="B16" s="16" t="s">
        <v>52</v>
      </c>
      <c r="C16" s="171"/>
      <c r="D16" s="171"/>
      <c r="E16" s="171"/>
      <c r="F16" s="171">
        <v>0</v>
      </c>
      <c r="G16" s="171">
        <v>0</v>
      </c>
      <c r="H16" s="171">
        <v>0</v>
      </c>
    </row>
    <row r="17" spans="1:8" ht="15.6" x14ac:dyDescent="0.25">
      <c r="A17" s="642">
        <v>5</v>
      </c>
      <c r="B17" s="16" t="s">
        <v>53</v>
      </c>
      <c r="C17" s="171"/>
      <c r="D17" s="171"/>
      <c r="E17" s="171"/>
      <c r="F17" s="171">
        <f>F11+F12+F15</f>
        <v>68.989635842564127</v>
      </c>
      <c r="G17" s="171">
        <f>G11+G12+G15</f>
        <v>62.07</v>
      </c>
      <c r="H17" s="171">
        <f>H11+H12+H15</f>
        <v>68.399136694780893</v>
      </c>
    </row>
    <row r="18" spans="1:8" ht="15.6" x14ac:dyDescent="0.25">
      <c r="A18" s="642">
        <v>6</v>
      </c>
      <c r="B18" s="16" t="s">
        <v>54</v>
      </c>
      <c r="C18" s="187"/>
      <c r="D18" s="187"/>
      <c r="E18" s="187"/>
      <c r="F18" s="171">
        <v>0</v>
      </c>
      <c r="G18" s="171">
        <v>0</v>
      </c>
      <c r="H18" s="171">
        <v>0</v>
      </c>
    </row>
    <row r="19" spans="1:8" ht="31.2" x14ac:dyDescent="0.25">
      <c r="A19" s="642">
        <v>7</v>
      </c>
      <c r="B19" s="16" t="s">
        <v>55</v>
      </c>
      <c r="C19" s="171"/>
      <c r="D19" s="171"/>
      <c r="E19" s="171"/>
      <c r="F19" s="171">
        <v>68.989635842564127</v>
      </c>
      <c r="G19" s="171">
        <f>G17</f>
        <v>62.07</v>
      </c>
      <c r="H19" s="171">
        <f>H17</f>
        <v>68.399136694780893</v>
      </c>
    </row>
    <row r="20" spans="1:8" ht="15.6" x14ac:dyDescent="0.25">
      <c r="A20" s="642">
        <v>8</v>
      </c>
      <c r="B20" s="16" t="s">
        <v>56</v>
      </c>
      <c r="C20" s="171"/>
      <c r="D20" s="171"/>
      <c r="E20" s="171"/>
      <c r="F20" s="171">
        <v>0</v>
      </c>
      <c r="G20" s="171">
        <v>0</v>
      </c>
      <c r="H20" s="171">
        <v>0</v>
      </c>
    </row>
    <row r="21" spans="1:8" ht="15.6" x14ac:dyDescent="0.25">
      <c r="A21" s="642">
        <v>9</v>
      </c>
      <c r="B21" s="16" t="s">
        <v>57</v>
      </c>
      <c r="C21" s="17"/>
      <c r="D21" s="17"/>
      <c r="E21" s="17"/>
      <c r="F21" s="17">
        <v>68.989635842564127</v>
      </c>
      <c r="G21" s="17">
        <f>G19</f>
        <v>62.07</v>
      </c>
      <c r="H21" s="17">
        <f>H19</f>
        <v>68.399136694780893</v>
      </c>
    </row>
    <row r="22" spans="1:8" ht="15.6" x14ac:dyDescent="0.25">
      <c r="A22" s="642">
        <v>10</v>
      </c>
      <c r="B22" s="16" t="s">
        <v>31</v>
      </c>
      <c r="C22" s="17"/>
      <c r="D22" s="17"/>
      <c r="E22" s="17"/>
      <c r="F22" s="17">
        <v>13.797927168512826</v>
      </c>
      <c r="G22" s="17">
        <f>G21*20%</f>
        <v>12.414000000000001</v>
      </c>
      <c r="H22" s="17">
        <f>H21*20%</f>
        <v>13.67982733895618</v>
      </c>
    </row>
    <row r="23" spans="1:8" ht="15.6" x14ac:dyDescent="0.25">
      <c r="A23" s="642">
        <v>11</v>
      </c>
      <c r="B23" s="16" t="s">
        <v>58</v>
      </c>
      <c r="C23" s="17"/>
      <c r="D23" s="17"/>
      <c r="E23" s="17"/>
      <c r="F23" s="17">
        <v>82.787563011076955</v>
      </c>
      <c r="G23" s="17">
        <f>G21+G22</f>
        <v>74.484000000000009</v>
      </c>
      <c r="H23" s="17">
        <f>H21+H22</f>
        <v>82.078964033737066</v>
      </c>
    </row>
    <row r="24" spans="1:8" customFormat="1" ht="9" customHeight="1" x14ac:dyDescent="0.3">
      <c r="A24" s="637"/>
      <c r="B24" s="637"/>
      <c r="C24" s="637"/>
      <c r="D24" s="681"/>
      <c r="E24" s="681"/>
      <c r="F24" s="145"/>
      <c r="G24" s="145"/>
      <c r="H24" s="145"/>
    </row>
    <row r="25" spans="1:8" customFormat="1" ht="47.25" customHeight="1" x14ac:dyDescent="0.3">
      <c r="A25" s="873" t="s">
        <v>431</v>
      </c>
      <c r="B25" s="874"/>
      <c r="C25" s="874"/>
      <c r="D25" s="874"/>
      <c r="E25" s="874"/>
      <c r="F25" s="889"/>
      <c r="G25" s="889"/>
      <c r="H25" s="889"/>
    </row>
    <row r="26" spans="1:8" customFormat="1" ht="14.4" x14ac:dyDescent="0.3">
      <c r="A26" s="240"/>
      <c r="B26" s="33"/>
      <c r="C26" s="33"/>
      <c r="D26" s="33"/>
    </row>
    <row r="27" spans="1:8" customFormat="1" ht="18" x14ac:dyDescent="0.35">
      <c r="A27" s="875"/>
      <c r="B27" s="875"/>
      <c r="C27" s="639"/>
      <c r="D27" s="159"/>
      <c r="E27" s="159"/>
      <c r="F27" s="242"/>
      <c r="G27" s="876"/>
      <c r="H27" s="876"/>
    </row>
    <row r="28" spans="1:8" customFormat="1" ht="15.6" x14ac:dyDescent="0.3">
      <c r="A28" s="877"/>
      <c r="B28" s="877"/>
      <c r="C28" s="219"/>
      <c r="D28" s="159"/>
      <c r="E28" s="159"/>
    </row>
    <row r="29" spans="1:8" customFormat="1" ht="15.6" x14ac:dyDescent="0.3">
      <c r="A29" s="848"/>
      <c r="B29" s="887"/>
      <c r="C29" s="682"/>
      <c r="D29" s="159"/>
      <c r="E29" s="159"/>
      <c r="G29" s="871"/>
      <c r="H29" s="871"/>
    </row>
    <row r="30" spans="1:8" customFormat="1" ht="15.6" x14ac:dyDescent="0.3">
      <c r="A30" s="683"/>
      <c r="B30" s="143"/>
      <c r="C30" s="143"/>
      <c r="D30" s="178"/>
    </row>
    <row r="31" spans="1:8" customFormat="1" ht="15.6" x14ac:dyDescent="0.3">
      <c r="A31" s="683"/>
      <c r="B31" s="683"/>
      <c r="C31" s="683"/>
      <c r="D31" s="683"/>
    </row>
    <row r="32" spans="1:8" customFormat="1" ht="15.6" x14ac:dyDescent="0.3">
      <c r="A32" s="143"/>
    </row>
    <row r="33" spans="1:8" customFormat="1" ht="15.6" x14ac:dyDescent="0.3">
      <c r="A33" s="143"/>
    </row>
    <row r="35" spans="1:8" x14ac:dyDescent="0.25">
      <c r="A35" s="159"/>
    </row>
    <row r="36" spans="1:8" x14ac:dyDescent="0.25">
      <c r="A36" s="159"/>
      <c r="F36" s="254"/>
      <c r="G36" s="254"/>
      <c r="H36" s="254"/>
    </row>
  </sheetData>
  <mergeCells count="14">
    <mergeCell ref="A25:H25"/>
    <mergeCell ref="A27:B27"/>
    <mergeCell ref="G27:H27"/>
    <mergeCell ref="A28:B28"/>
    <mergeCell ref="A29:B29"/>
    <mergeCell ref="G29:H29"/>
    <mergeCell ref="D1:G1"/>
    <mergeCell ref="A3:H3"/>
    <mergeCell ref="B4:G4"/>
    <mergeCell ref="A5:A9"/>
    <mergeCell ref="B5:B9"/>
    <mergeCell ref="F6:F7"/>
    <mergeCell ref="G6:G7"/>
    <mergeCell ref="F8:H8"/>
  </mergeCells>
  <pageMargins left="0.70866141732283472" right="0.70866141732283472" top="0.74803149606299213" bottom="0.74803149606299213" header="0.31496062992125984" footer="0.31496062992125984"/>
  <pageSetup paperSize="9" scale="7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R33"/>
  <sheetViews>
    <sheetView workbookViewId="0">
      <selection activeCell="C19" sqref="C19"/>
    </sheetView>
  </sheetViews>
  <sheetFormatPr defaultColWidth="0" defaultRowHeight="14.4" x14ac:dyDescent="0.3"/>
  <cols>
    <col min="1" max="1" width="6.6640625" style="262" customWidth="1"/>
    <col min="2" max="2" width="35.5546875" customWidth="1"/>
    <col min="3" max="3" width="16.88671875" customWidth="1"/>
    <col min="4" max="4" width="15.5546875" customWidth="1"/>
    <col min="5" max="5" width="17" customWidth="1"/>
    <col min="6" max="6" width="17.44140625" customWidth="1"/>
    <col min="7" max="7" width="16.33203125" customWidth="1"/>
    <col min="8" max="234" width="11.5546875" customWidth="1"/>
    <col min="235" max="235" width="7.6640625" customWidth="1"/>
    <col min="236" max="236" width="65.6640625" customWidth="1"/>
    <col min="237" max="240" width="11.5546875" hidden="1" customWidth="1"/>
    <col min="241" max="241" width="15.6640625" customWidth="1"/>
    <col min="242" max="242" width="12.44140625" customWidth="1"/>
    <col min="243" max="243" width="15.33203125" customWidth="1"/>
    <col min="244" max="244" width="11.88671875" customWidth="1"/>
    <col min="245" max="256" width="11.5546875" hidden="1"/>
    <col min="257" max="257" width="7.5546875" customWidth="1"/>
    <col min="258" max="258" width="98.33203125" customWidth="1"/>
    <col min="259" max="259" width="28.88671875" customWidth="1"/>
    <col min="260" max="260" width="26.6640625" customWidth="1"/>
    <col min="261" max="262" width="28.44140625" customWidth="1"/>
    <col min="263" max="263" width="33.44140625" customWidth="1"/>
    <col min="264" max="490" width="11.5546875" customWidth="1"/>
    <col min="491" max="491" width="7.6640625" customWidth="1"/>
    <col min="492" max="492" width="65.6640625" customWidth="1"/>
    <col min="493" max="496" width="11.5546875" hidden="1" customWidth="1"/>
    <col min="497" max="497" width="15.6640625" customWidth="1"/>
    <col min="498" max="498" width="12.44140625" customWidth="1"/>
    <col min="499" max="499" width="15.33203125" customWidth="1"/>
    <col min="500" max="500" width="11.88671875" customWidth="1"/>
    <col min="501" max="512" width="11.5546875" hidden="1"/>
    <col min="513" max="513" width="7.5546875" customWidth="1"/>
    <col min="514" max="514" width="98.33203125" customWidth="1"/>
    <col min="515" max="515" width="28.88671875" customWidth="1"/>
    <col min="516" max="516" width="26.6640625" customWidth="1"/>
    <col min="517" max="518" width="28.44140625" customWidth="1"/>
    <col min="519" max="519" width="33.44140625" customWidth="1"/>
    <col min="520" max="746" width="11.5546875" customWidth="1"/>
    <col min="747" max="747" width="7.6640625" customWidth="1"/>
    <col min="748" max="748" width="65.6640625" customWidth="1"/>
    <col min="749" max="752" width="11.5546875" hidden="1" customWidth="1"/>
    <col min="753" max="753" width="15.6640625" customWidth="1"/>
    <col min="754" max="754" width="12.44140625" customWidth="1"/>
    <col min="755" max="755" width="15.33203125" customWidth="1"/>
    <col min="756" max="756" width="11.88671875" customWidth="1"/>
    <col min="757" max="768" width="11.5546875" hidden="1"/>
    <col min="769" max="769" width="7.5546875" customWidth="1"/>
    <col min="770" max="770" width="98.33203125" customWidth="1"/>
    <col min="771" max="771" width="28.88671875" customWidth="1"/>
    <col min="772" max="772" width="26.6640625" customWidth="1"/>
    <col min="773" max="774" width="28.44140625" customWidth="1"/>
    <col min="775" max="775" width="33.44140625" customWidth="1"/>
    <col min="776" max="1002" width="11.5546875" customWidth="1"/>
    <col min="1003" max="1003" width="7.6640625" customWidth="1"/>
    <col min="1004" max="1004" width="65.6640625" customWidth="1"/>
    <col min="1005" max="1008" width="11.5546875" hidden="1" customWidth="1"/>
    <col min="1009" max="1009" width="15.6640625" customWidth="1"/>
    <col min="1010" max="1010" width="12.44140625" customWidth="1"/>
    <col min="1011" max="1011" width="15.33203125" customWidth="1"/>
    <col min="1012" max="1012" width="11.88671875" customWidth="1"/>
    <col min="1013" max="1024" width="11.5546875" hidden="1"/>
    <col min="1025" max="1025" width="7.5546875" customWidth="1"/>
    <col min="1026" max="1026" width="98.33203125" customWidth="1"/>
    <col min="1027" max="1027" width="28.88671875" customWidth="1"/>
    <col min="1028" max="1028" width="26.6640625" customWidth="1"/>
    <col min="1029" max="1030" width="28.44140625" customWidth="1"/>
    <col min="1031" max="1031" width="33.44140625" customWidth="1"/>
    <col min="1032" max="1258" width="11.5546875" customWidth="1"/>
    <col min="1259" max="1259" width="7.6640625" customWidth="1"/>
    <col min="1260" max="1260" width="65.6640625" customWidth="1"/>
    <col min="1261" max="1264" width="11.5546875" hidden="1" customWidth="1"/>
    <col min="1265" max="1265" width="15.6640625" customWidth="1"/>
    <col min="1266" max="1266" width="12.44140625" customWidth="1"/>
    <col min="1267" max="1267" width="15.33203125" customWidth="1"/>
    <col min="1268" max="1268" width="11.88671875" customWidth="1"/>
    <col min="1269" max="1280" width="11.5546875" hidden="1"/>
    <col min="1281" max="1281" width="7.5546875" customWidth="1"/>
    <col min="1282" max="1282" width="98.33203125" customWidth="1"/>
    <col min="1283" max="1283" width="28.88671875" customWidth="1"/>
    <col min="1284" max="1284" width="26.6640625" customWidth="1"/>
    <col min="1285" max="1286" width="28.44140625" customWidth="1"/>
    <col min="1287" max="1287" width="33.44140625" customWidth="1"/>
    <col min="1288" max="1514" width="11.5546875" customWidth="1"/>
    <col min="1515" max="1515" width="7.6640625" customWidth="1"/>
    <col min="1516" max="1516" width="65.6640625" customWidth="1"/>
    <col min="1517" max="1520" width="11.5546875" hidden="1" customWidth="1"/>
    <col min="1521" max="1521" width="15.6640625" customWidth="1"/>
    <col min="1522" max="1522" width="12.44140625" customWidth="1"/>
    <col min="1523" max="1523" width="15.33203125" customWidth="1"/>
    <col min="1524" max="1524" width="11.88671875" customWidth="1"/>
    <col min="1525" max="1536" width="11.5546875" hidden="1"/>
    <col min="1537" max="1537" width="7.5546875" customWidth="1"/>
    <col min="1538" max="1538" width="98.33203125" customWidth="1"/>
    <col min="1539" max="1539" width="28.88671875" customWidth="1"/>
    <col min="1540" max="1540" width="26.6640625" customWidth="1"/>
    <col min="1541" max="1542" width="28.44140625" customWidth="1"/>
    <col min="1543" max="1543" width="33.44140625" customWidth="1"/>
    <col min="1544" max="1770" width="11.5546875" customWidth="1"/>
    <col min="1771" max="1771" width="7.6640625" customWidth="1"/>
    <col min="1772" max="1772" width="65.6640625" customWidth="1"/>
    <col min="1773" max="1776" width="11.5546875" hidden="1" customWidth="1"/>
    <col min="1777" max="1777" width="15.6640625" customWidth="1"/>
    <col min="1778" max="1778" width="12.44140625" customWidth="1"/>
    <col min="1779" max="1779" width="15.33203125" customWidth="1"/>
    <col min="1780" max="1780" width="11.88671875" customWidth="1"/>
    <col min="1781" max="1792" width="11.5546875" hidden="1"/>
    <col min="1793" max="1793" width="7.5546875" customWidth="1"/>
    <col min="1794" max="1794" width="98.33203125" customWidth="1"/>
    <col min="1795" max="1795" width="28.88671875" customWidth="1"/>
    <col min="1796" max="1796" width="26.6640625" customWidth="1"/>
    <col min="1797" max="1798" width="28.44140625" customWidth="1"/>
    <col min="1799" max="1799" width="33.44140625" customWidth="1"/>
    <col min="1800" max="2026" width="11.5546875" customWidth="1"/>
    <col min="2027" max="2027" width="7.6640625" customWidth="1"/>
    <col min="2028" max="2028" width="65.6640625" customWidth="1"/>
    <col min="2029" max="2032" width="11.5546875" hidden="1" customWidth="1"/>
    <col min="2033" max="2033" width="15.6640625" customWidth="1"/>
    <col min="2034" max="2034" width="12.44140625" customWidth="1"/>
    <col min="2035" max="2035" width="15.33203125" customWidth="1"/>
    <col min="2036" max="2036" width="11.88671875" customWidth="1"/>
    <col min="2037" max="2048" width="11.5546875" hidden="1"/>
    <col min="2049" max="2049" width="7.5546875" customWidth="1"/>
    <col min="2050" max="2050" width="98.33203125" customWidth="1"/>
    <col min="2051" max="2051" width="28.88671875" customWidth="1"/>
    <col min="2052" max="2052" width="26.6640625" customWidth="1"/>
    <col min="2053" max="2054" width="28.44140625" customWidth="1"/>
    <col min="2055" max="2055" width="33.44140625" customWidth="1"/>
    <col min="2056" max="2282" width="11.5546875" customWidth="1"/>
    <col min="2283" max="2283" width="7.6640625" customWidth="1"/>
    <col min="2284" max="2284" width="65.6640625" customWidth="1"/>
    <col min="2285" max="2288" width="11.5546875" hidden="1" customWidth="1"/>
    <col min="2289" max="2289" width="15.6640625" customWidth="1"/>
    <col min="2290" max="2290" width="12.44140625" customWidth="1"/>
    <col min="2291" max="2291" width="15.33203125" customWidth="1"/>
    <col min="2292" max="2292" width="11.88671875" customWidth="1"/>
    <col min="2293" max="2304" width="11.5546875" hidden="1"/>
    <col min="2305" max="2305" width="7.5546875" customWidth="1"/>
    <col min="2306" max="2306" width="98.33203125" customWidth="1"/>
    <col min="2307" max="2307" width="28.88671875" customWidth="1"/>
    <col min="2308" max="2308" width="26.6640625" customWidth="1"/>
    <col min="2309" max="2310" width="28.44140625" customWidth="1"/>
    <col min="2311" max="2311" width="33.44140625" customWidth="1"/>
    <col min="2312" max="2538" width="11.5546875" customWidth="1"/>
    <col min="2539" max="2539" width="7.6640625" customWidth="1"/>
    <col min="2540" max="2540" width="65.6640625" customWidth="1"/>
    <col min="2541" max="2544" width="11.5546875" hidden="1" customWidth="1"/>
    <col min="2545" max="2545" width="15.6640625" customWidth="1"/>
    <col min="2546" max="2546" width="12.44140625" customWidth="1"/>
    <col min="2547" max="2547" width="15.33203125" customWidth="1"/>
    <col min="2548" max="2548" width="11.88671875" customWidth="1"/>
    <col min="2549" max="2560" width="11.5546875" hidden="1"/>
    <col min="2561" max="2561" width="7.5546875" customWidth="1"/>
    <col min="2562" max="2562" width="98.33203125" customWidth="1"/>
    <col min="2563" max="2563" width="28.88671875" customWidth="1"/>
    <col min="2564" max="2564" width="26.6640625" customWidth="1"/>
    <col min="2565" max="2566" width="28.44140625" customWidth="1"/>
    <col min="2567" max="2567" width="33.44140625" customWidth="1"/>
    <col min="2568" max="2794" width="11.5546875" customWidth="1"/>
    <col min="2795" max="2795" width="7.6640625" customWidth="1"/>
    <col min="2796" max="2796" width="65.6640625" customWidth="1"/>
    <col min="2797" max="2800" width="11.5546875" hidden="1" customWidth="1"/>
    <col min="2801" max="2801" width="15.6640625" customWidth="1"/>
    <col min="2802" max="2802" width="12.44140625" customWidth="1"/>
    <col min="2803" max="2803" width="15.33203125" customWidth="1"/>
    <col min="2804" max="2804" width="11.88671875" customWidth="1"/>
    <col min="2805" max="2816" width="11.5546875" hidden="1"/>
    <col min="2817" max="2817" width="7.5546875" customWidth="1"/>
    <col min="2818" max="2818" width="98.33203125" customWidth="1"/>
    <col min="2819" max="2819" width="28.88671875" customWidth="1"/>
    <col min="2820" max="2820" width="26.6640625" customWidth="1"/>
    <col min="2821" max="2822" width="28.44140625" customWidth="1"/>
    <col min="2823" max="2823" width="33.44140625" customWidth="1"/>
    <col min="2824" max="3050" width="11.5546875" customWidth="1"/>
    <col min="3051" max="3051" width="7.6640625" customWidth="1"/>
    <col min="3052" max="3052" width="65.6640625" customWidth="1"/>
    <col min="3053" max="3056" width="11.5546875" hidden="1" customWidth="1"/>
    <col min="3057" max="3057" width="15.6640625" customWidth="1"/>
    <col min="3058" max="3058" width="12.44140625" customWidth="1"/>
    <col min="3059" max="3059" width="15.33203125" customWidth="1"/>
    <col min="3060" max="3060" width="11.88671875" customWidth="1"/>
    <col min="3061" max="3072" width="11.5546875" hidden="1"/>
    <col min="3073" max="3073" width="7.5546875" customWidth="1"/>
    <col min="3074" max="3074" width="98.33203125" customWidth="1"/>
    <col min="3075" max="3075" width="28.88671875" customWidth="1"/>
    <col min="3076" max="3076" width="26.6640625" customWidth="1"/>
    <col min="3077" max="3078" width="28.44140625" customWidth="1"/>
    <col min="3079" max="3079" width="33.44140625" customWidth="1"/>
    <col min="3080" max="3306" width="11.5546875" customWidth="1"/>
    <col min="3307" max="3307" width="7.6640625" customWidth="1"/>
    <col min="3308" max="3308" width="65.6640625" customWidth="1"/>
    <col min="3309" max="3312" width="11.5546875" hidden="1" customWidth="1"/>
    <col min="3313" max="3313" width="15.6640625" customWidth="1"/>
    <col min="3314" max="3314" width="12.44140625" customWidth="1"/>
    <col min="3315" max="3315" width="15.33203125" customWidth="1"/>
    <col min="3316" max="3316" width="11.88671875" customWidth="1"/>
    <col min="3317" max="3328" width="11.5546875" hidden="1"/>
    <col min="3329" max="3329" width="7.5546875" customWidth="1"/>
    <col min="3330" max="3330" width="98.33203125" customWidth="1"/>
    <col min="3331" max="3331" width="28.88671875" customWidth="1"/>
    <col min="3332" max="3332" width="26.6640625" customWidth="1"/>
    <col min="3333" max="3334" width="28.44140625" customWidth="1"/>
    <col min="3335" max="3335" width="33.44140625" customWidth="1"/>
    <col min="3336" max="3562" width="11.5546875" customWidth="1"/>
    <col min="3563" max="3563" width="7.6640625" customWidth="1"/>
    <col min="3564" max="3564" width="65.6640625" customWidth="1"/>
    <col min="3565" max="3568" width="11.5546875" hidden="1" customWidth="1"/>
    <col min="3569" max="3569" width="15.6640625" customWidth="1"/>
    <col min="3570" max="3570" width="12.44140625" customWidth="1"/>
    <col min="3571" max="3571" width="15.33203125" customWidth="1"/>
    <col min="3572" max="3572" width="11.88671875" customWidth="1"/>
    <col min="3573" max="3584" width="11.5546875" hidden="1"/>
    <col min="3585" max="3585" width="7.5546875" customWidth="1"/>
    <col min="3586" max="3586" width="98.33203125" customWidth="1"/>
    <col min="3587" max="3587" width="28.88671875" customWidth="1"/>
    <col min="3588" max="3588" width="26.6640625" customWidth="1"/>
    <col min="3589" max="3590" width="28.44140625" customWidth="1"/>
    <col min="3591" max="3591" width="33.44140625" customWidth="1"/>
    <col min="3592" max="3818" width="11.5546875" customWidth="1"/>
    <col min="3819" max="3819" width="7.6640625" customWidth="1"/>
    <col min="3820" max="3820" width="65.6640625" customWidth="1"/>
    <col min="3821" max="3824" width="11.5546875" hidden="1" customWidth="1"/>
    <col min="3825" max="3825" width="15.6640625" customWidth="1"/>
    <col min="3826" max="3826" width="12.44140625" customWidth="1"/>
    <col min="3827" max="3827" width="15.33203125" customWidth="1"/>
    <col min="3828" max="3828" width="11.88671875" customWidth="1"/>
    <col min="3829" max="3840" width="11.5546875" hidden="1"/>
    <col min="3841" max="3841" width="7.5546875" customWidth="1"/>
    <col min="3842" max="3842" width="98.33203125" customWidth="1"/>
    <col min="3843" max="3843" width="28.88671875" customWidth="1"/>
    <col min="3844" max="3844" width="26.6640625" customWidth="1"/>
    <col min="3845" max="3846" width="28.44140625" customWidth="1"/>
    <col min="3847" max="3847" width="33.44140625" customWidth="1"/>
    <col min="3848" max="4074" width="11.5546875" customWidth="1"/>
    <col min="4075" max="4075" width="7.6640625" customWidth="1"/>
    <col min="4076" max="4076" width="65.6640625" customWidth="1"/>
    <col min="4077" max="4080" width="11.5546875" hidden="1" customWidth="1"/>
    <col min="4081" max="4081" width="15.6640625" customWidth="1"/>
    <col min="4082" max="4082" width="12.44140625" customWidth="1"/>
    <col min="4083" max="4083" width="15.33203125" customWidth="1"/>
    <col min="4084" max="4084" width="11.88671875" customWidth="1"/>
    <col min="4085" max="4096" width="11.5546875" hidden="1"/>
    <col min="4097" max="4097" width="7.5546875" customWidth="1"/>
    <col min="4098" max="4098" width="98.33203125" customWidth="1"/>
    <col min="4099" max="4099" width="28.88671875" customWidth="1"/>
    <col min="4100" max="4100" width="26.6640625" customWidth="1"/>
    <col min="4101" max="4102" width="28.44140625" customWidth="1"/>
    <col min="4103" max="4103" width="33.44140625" customWidth="1"/>
    <col min="4104" max="4330" width="11.5546875" customWidth="1"/>
    <col min="4331" max="4331" width="7.6640625" customWidth="1"/>
    <col min="4332" max="4332" width="65.6640625" customWidth="1"/>
    <col min="4333" max="4336" width="11.5546875" hidden="1" customWidth="1"/>
    <col min="4337" max="4337" width="15.6640625" customWidth="1"/>
    <col min="4338" max="4338" width="12.44140625" customWidth="1"/>
    <col min="4339" max="4339" width="15.33203125" customWidth="1"/>
    <col min="4340" max="4340" width="11.88671875" customWidth="1"/>
    <col min="4341" max="4352" width="11.5546875" hidden="1"/>
    <col min="4353" max="4353" width="7.5546875" customWidth="1"/>
    <col min="4354" max="4354" width="98.33203125" customWidth="1"/>
    <col min="4355" max="4355" width="28.88671875" customWidth="1"/>
    <col min="4356" max="4356" width="26.6640625" customWidth="1"/>
    <col min="4357" max="4358" width="28.44140625" customWidth="1"/>
    <col min="4359" max="4359" width="33.44140625" customWidth="1"/>
    <col min="4360" max="4586" width="11.5546875" customWidth="1"/>
    <col min="4587" max="4587" width="7.6640625" customWidth="1"/>
    <col min="4588" max="4588" width="65.6640625" customWidth="1"/>
    <col min="4589" max="4592" width="11.5546875" hidden="1" customWidth="1"/>
    <col min="4593" max="4593" width="15.6640625" customWidth="1"/>
    <col min="4594" max="4594" width="12.44140625" customWidth="1"/>
    <col min="4595" max="4595" width="15.33203125" customWidth="1"/>
    <col min="4596" max="4596" width="11.88671875" customWidth="1"/>
    <col min="4597" max="4608" width="11.5546875" hidden="1"/>
    <col min="4609" max="4609" width="7.5546875" customWidth="1"/>
    <col min="4610" max="4610" width="98.33203125" customWidth="1"/>
    <col min="4611" max="4611" width="28.88671875" customWidth="1"/>
    <col min="4612" max="4612" width="26.6640625" customWidth="1"/>
    <col min="4613" max="4614" width="28.44140625" customWidth="1"/>
    <col min="4615" max="4615" width="33.44140625" customWidth="1"/>
    <col min="4616" max="4842" width="11.5546875" customWidth="1"/>
    <col min="4843" max="4843" width="7.6640625" customWidth="1"/>
    <col min="4844" max="4844" width="65.6640625" customWidth="1"/>
    <col min="4845" max="4848" width="11.5546875" hidden="1" customWidth="1"/>
    <col min="4849" max="4849" width="15.6640625" customWidth="1"/>
    <col min="4850" max="4850" width="12.44140625" customWidth="1"/>
    <col min="4851" max="4851" width="15.33203125" customWidth="1"/>
    <col min="4852" max="4852" width="11.88671875" customWidth="1"/>
    <col min="4853" max="4864" width="11.5546875" hidden="1"/>
    <col min="4865" max="4865" width="7.5546875" customWidth="1"/>
    <col min="4866" max="4866" width="98.33203125" customWidth="1"/>
    <col min="4867" max="4867" width="28.88671875" customWidth="1"/>
    <col min="4868" max="4868" width="26.6640625" customWidth="1"/>
    <col min="4869" max="4870" width="28.44140625" customWidth="1"/>
    <col min="4871" max="4871" width="33.44140625" customWidth="1"/>
    <col min="4872" max="5098" width="11.5546875" customWidth="1"/>
    <col min="5099" max="5099" width="7.6640625" customWidth="1"/>
    <col min="5100" max="5100" width="65.6640625" customWidth="1"/>
    <col min="5101" max="5104" width="11.5546875" hidden="1" customWidth="1"/>
    <col min="5105" max="5105" width="15.6640625" customWidth="1"/>
    <col min="5106" max="5106" width="12.44140625" customWidth="1"/>
    <col min="5107" max="5107" width="15.33203125" customWidth="1"/>
    <col min="5108" max="5108" width="11.88671875" customWidth="1"/>
    <col min="5109" max="5120" width="11.5546875" hidden="1"/>
    <col min="5121" max="5121" width="7.5546875" customWidth="1"/>
    <col min="5122" max="5122" width="98.33203125" customWidth="1"/>
    <col min="5123" max="5123" width="28.88671875" customWidth="1"/>
    <col min="5124" max="5124" width="26.6640625" customWidth="1"/>
    <col min="5125" max="5126" width="28.44140625" customWidth="1"/>
    <col min="5127" max="5127" width="33.44140625" customWidth="1"/>
    <col min="5128" max="5354" width="11.5546875" customWidth="1"/>
    <col min="5355" max="5355" width="7.6640625" customWidth="1"/>
    <col min="5356" max="5356" width="65.6640625" customWidth="1"/>
    <col min="5357" max="5360" width="11.5546875" hidden="1" customWidth="1"/>
    <col min="5361" max="5361" width="15.6640625" customWidth="1"/>
    <col min="5362" max="5362" width="12.44140625" customWidth="1"/>
    <col min="5363" max="5363" width="15.33203125" customWidth="1"/>
    <col min="5364" max="5364" width="11.88671875" customWidth="1"/>
    <col min="5365" max="5376" width="11.5546875" hidden="1"/>
    <col min="5377" max="5377" width="7.5546875" customWidth="1"/>
    <col min="5378" max="5378" width="98.33203125" customWidth="1"/>
    <col min="5379" max="5379" width="28.88671875" customWidth="1"/>
    <col min="5380" max="5380" width="26.6640625" customWidth="1"/>
    <col min="5381" max="5382" width="28.44140625" customWidth="1"/>
    <col min="5383" max="5383" width="33.44140625" customWidth="1"/>
    <col min="5384" max="5610" width="11.5546875" customWidth="1"/>
    <col min="5611" max="5611" width="7.6640625" customWidth="1"/>
    <col min="5612" max="5612" width="65.6640625" customWidth="1"/>
    <col min="5613" max="5616" width="11.5546875" hidden="1" customWidth="1"/>
    <col min="5617" max="5617" width="15.6640625" customWidth="1"/>
    <col min="5618" max="5618" width="12.44140625" customWidth="1"/>
    <col min="5619" max="5619" width="15.33203125" customWidth="1"/>
    <col min="5620" max="5620" width="11.88671875" customWidth="1"/>
    <col min="5621" max="5632" width="11.5546875" hidden="1"/>
    <col min="5633" max="5633" width="7.5546875" customWidth="1"/>
    <col min="5634" max="5634" width="98.33203125" customWidth="1"/>
    <col min="5635" max="5635" width="28.88671875" customWidth="1"/>
    <col min="5636" max="5636" width="26.6640625" customWidth="1"/>
    <col min="5637" max="5638" width="28.44140625" customWidth="1"/>
    <col min="5639" max="5639" width="33.44140625" customWidth="1"/>
    <col min="5640" max="5866" width="11.5546875" customWidth="1"/>
    <col min="5867" max="5867" width="7.6640625" customWidth="1"/>
    <col min="5868" max="5868" width="65.6640625" customWidth="1"/>
    <col min="5869" max="5872" width="11.5546875" hidden="1" customWidth="1"/>
    <col min="5873" max="5873" width="15.6640625" customWidth="1"/>
    <col min="5874" max="5874" width="12.44140625" customWidth="1"/>
    <col min="5875" max="5875" width="15.33203125" customWidth="1"/>
    <col min="5876" max="5876" width="11.88671875" customWidth="1"/>
    <col min="5877" max="5888" width="11.5546875" hidden="1"/>
    <col min="5889" max="5889" width="7.5546875" customWidth="1"/>
    <col min="5890" max="5890" width="98.33203125" customWidth="1"/>
    <col min="5891" max="5891" width="28.88671875" customWidth="1"/>
    <col min="5892" max="5892" width="26.6640625" customWidth="1"/>
    <col min="5893" max="5894" width="28.44140625" customWidth="1"/>
    <col min="5895" max="5895" width="33.44140625" customWidth="1"/>
    <col min="5896" max="6122" width="11.5546875" customWidth="1"/>
    <col min="6123" max="6123" width="7.6640625" customWidth="1"/>
    <col min="6124" max="6124" width="65.6640625" customWidth="1"/>
    <col min="6125" max="6128" width="11.5546875" hidden="1" customWidth="1"/>
    <col min="6129" max="6129" width="15.6640625" customWidth="1"/>
    <col min="6130" max="6130" width="12.44140625" customWidth="1"/>
    <col min="6131" max="6131" width="15.33203125" customWidth="1"/>
    <col min="6132" max="6132" width="11.88671875" customWidth="1"/>
    <col min="6133" max="6144" width="11.5546875" hidden="1"/>
    <col min="6145" max="6145" width="7.5546875" customWidth="1"/>
    <col min="6146" max="6146" width="98.33203125" customWidth="1"/>
    <col min="6147" max="6147" width="28.88671875" customWidth="1"/>
    <col min="6148" max="6148" width="26.6640625" customWidth="1"/>
    <col min="6149" max="6150" width="28.44140625" customWidth="1"/>
    <col min="6151" max="6151" width="33.44140625" customWidth="1"/>
    <col min="6152" max="6378" width="11.5546875" customWidth="1"/>
    <col min="6379" max="6379" width="7.6640625" customWidth="1"/>
    <col min="6380" max="6380" width="65.6640625" customWidth="1"/>
    <col min="6381" max="6384" width="11.5546875" hidden="1" customWidth="1"/>
    <col min="6385" max="6385" width="15.6640625" customWidth="1"/>
    <col min="6386" max="6386" width="12.44140625" customWidth="1"/>
    <col min="6387" max="6387" width="15.33203125" customWidth="1"/>
    <col min="6388" max="6388" width="11.88671875" customWidth="1"/>
    <col min="6389" max="6400" width="11.5546875" hidden="1"/>
    <col min="6401" max="6401" width="7.5546875" customWidth="1"/>
    <col min="6402" max="6402" width="98.33203125" customWidth="1"/>
    <col min="6403" max="6403" width="28.88671875" customWidth="1"/>
    <col min="6404" max="6404" width="26.6640625" customWidth="1"/>
    <col min="6405" max="6406" width="28.44140625" customWidth="1"/>
    <col min="6407" max="6407" width="33.44140625" customWidth="1"/>
    <col min="6408" max="6634" width="11.5546875" customWidth="1"/>
    <col min="6635" max="6635" width="7.6640625" customWidth="1"/>
    <col min="6636" max="6636" width="65.6640625" customWidth="1"/>
    <col min="6637" max="6640" width="11.5546875" hidden="1" customWidth="1"/>
    <col min="6641" max="6641" width="15.6640625" customWidth="1"/>
    <col min="6642" max="6642" width="12.44140625" customWidth="1"/>
    <col min="6643" max="6643" width="15.33203125" customWidth="1"/>
    <col min="6644" max="6644" width="11.88671875" customWidth="1"/>
    <col min="6645" max="6656" width="11.5546875" hidden="1"/>
    <col min="6657" max="6657" width="7.5546875" customWidth="1"/>
    <col min="6658" max="6658" width="98.33203125" customWidth="1"/>
    <col min="6659" max="6659" width="28.88671875" customWidth="1"/>
    <col min="6660" max="6660" width="26.6640625" customWidth="1"/>
    <col min="6661" max="6662" width="28.44140625" customWidth="1"/>
    <col min="6663" max="6663" width="33.44140625" customWidth="1"/>
    <col min="6664" max="6890" width="11.5546875" customWidth="1"/>
    <col min="6891" max="6891" width="7.6640625" customWidth="1"/>
    <col min="6892" max="6892" width="65.6640625" customWidth="1"/>
    <col min="6893" max="6896" width="11.5546875" hidden="1" customWidth="1"/>
    <col min="6897" max="6897" width="15.6640625" customWidth="1"/>
    <col min="6898" max="6898" width="12.44140625" customWidth="1"/>
    <col min="6899" max="6899" width="15.33203125" customWidth="1"/>
    <col min="6900" max="6900" width="11.88671875" customWidth="1"/>
    <col min="6901" max="6912" width="11.5546875" hidden="1"/>
    <col min="6913" max="6913" width="7.5546875" customWidth="1"/>
    <col min="6914" max="6914" width="98.33203125" customWidth="1"/>
    <col min="6915" max="6915" width="28.88671875" customWidth="1"/>
    <col min="6916" max="6916" width="26.6640625" customWidth="1"/>
    <col min="6917" max="6918" width="28.44140625" customWidth="1"/>
    <col min="6919" max="6919" width="33.44140625" customWidth="1"/>
    <col min="6920" max="7146" width="11.5546875" customWidth="1"/>
    <col min="7147" max="7147" width="7.6640625" customWidth="1"/>
    <col min="7148" max="7148" width="65.6640625" customWidth="1"/>
    <col min="7149" max="7152" width="11.5546875" hidden="1" customWidth="1"/>
    <col min="7153" max="7153" width="15.6640625" customWidth="1"/>
    <col min="7154" max="7154" width="12.44140625" customWidth="1"/>
    <col min="7155" max="7155" width="15.33203125" customWidth="1"/>
    <col min="7156" max="7156" width="11.88671875" customWidth="1"/>
    <col min="7157" max="7168" width="11.5546875" hidden="1"/>
    <col min="7169" max="7169" width="7.5546875" customWidth="1"/>
    <col min="7170" max="7170" width="98.33203125" customWidth="1"/>
    <col min="7171" max="7171" width="28.88671875" customWidth="1"/>
    <col min="7172" max="7172" width="26.6640625" customWidth="1"/>
    <col min="7173" max="7174" width="28.44140625" customWidth="1"/>
    <col min="7175" max="7175" width="33.44140625" customWidth="1"/>
    <col min="7176" max="7402" width="11.5546875" customWidth="1"/>
    <col min="7403" max="7403" width="7.6640625" customWidth="1"/>
    <col min="7404" max="7404" width="65.6640625" customWidth="1"/>
    <col min="7405" max="7408" width="11.5546875" hidden="1" customWidth="1"/>
    <col min="7409" max="7409" width="15.6640625" customWidth="1"/>
    <col min="7410" max="7410" width="12.44140625" customWidth="1"/>
    <col min="7411" max="7411" width="15.33203125" customWidth="1"/>
    <col min="7412" max="7412" width="11.88671875" customWidth="1"/>
    <col min="7413" max="7424" width="11.5546875" hidden="1"/>
    <col min="7425" max="7425" width="7.5546875" customWidth="1"/>
    <col min="7426" max="7426" width="98.33203125" customWidth="1"/>
    <col min="7427" max="7427" width="28.88671875" customWidth="1"/>
    <col min="7428" max="7428" width="26.6640625" customWidth="1"/>
    <col min="7429" max="7430" width="28.44140625" customWidth="1"/>
    <col min="7431" max="7431" width="33.44140625" customWidth="1"/>
    <col min="7432" max="7658" width="11.5546875" customWidth="1"/>
    <col min="7659" max="7659" width="7.6640625" customWidth="1"/>
    <col min="7660" max="7660" width="65.6640625" customWidth="1"/>
    <col min="7661" max="7664" width="11.5546875" hidden="1" customWidth="1"/>
    <col min="7665" max="7665" width="15.6640625" customWidth="1"/>
    <col min="7666" max="7666" width="12.44140625" customWidth="1"/>
    <col min="7667" max="7667" width="15.33203125" customWidth="1"/>
    <col min="7668" max="7668" width="11.88671875" customWidth="1"/>
    <col min="7669" max="7680" width="11.5546875" hidden="1"/>
    <col min="7681" max="7681" width="7.5546875" customWidth="1"/>
    <col min="7682" max="7682" width="98.33203125" customWidth="1"/>
    <col min="7683" max="7683" width="28.88671875" customWidth="1"/>
    <col min="7684" max="7684" width="26.6640625" customWidth="1"/>
    <col min="7685" max="7686" width="28.44140625" customWidth="1"/>
    <col min="7687" max="7687" width="33.44140625" customWidth="1"/>
    <col min="7688" max="7914" width="11.5546875" customWidth="1"/>
    <col min="7915" max="7915" width="7.6640625" customWidth="1"/>
    <col min="7916" max="7916" width="65.6640625" customWidth="1"/>
    <col min="7917" max="7920" width="11.5546875" hidden="1" customWidth="1"/>
    <col min="7921" max="7921" width="15.6640625" customWidth="1"/>
    <col min="7922" max="7922" width="12.44140625" customWidth="1"/>
    <col min="7923" max="7923" width="15.33203125" customWidth="1"/>
    <col min="7924" max="7924" width="11.88671875" customWidth="1"/>
    <col min="7925" max="7936" width="11.5546875" hidden="1"/>
    <col min="7937" max="7937" width="7.5546875" customWidth="1"/>
    <col min="7938" max="7938" width="98.33203125" customWidth="1"/>
    <col min="7939" max="7939" width="28.88671875" customWidth="1"/>
    <col min="7940" max="7940" width="26.6640625" customWidth="1"/>
    <col min="7941" max="7942" width="28.44140625" customWidth="1"/>
    <col min="7943" max="7943" width="33.44140625" customWidth="1"/>
    <col min="7944" max="8170" width="11.5546875" customWidth="1"/>
    <col min="8171" max="8171" width="7.6640625" customWidth="1"/>
    <col min="8172" max="8172" width="65.6640625" customWidth="1"/>
    <col min="8173" max="8176" width="11.5546875" hidden="1" customWidth="1"/>
    <col min="8177" max="8177" width="15.6640625" customWidth="1"/>
    <col min="8178" max="8178" width="12.44140625" customWidth="1"/>
    <col min="8179" max="8179" width="15.33203125" customWidth="1"/>
    <col min="8180" max="8180" width="11.88671875" customWidth="1"/>
    <col min="8181" max="8192" width="11.5546875" hidden="1"/>
    <col min="8193" max="8193" width="7.5546875" customWidth="1"/>
    <col min="8194" max="8194" width="98.33203125" customWidth="1"/>
    <col min="8195" max="8195" width="28.88671875" customWidth="1"/>
    <col min="8196" max="8196" width="26.6640625" customWidth="1"/>
    <col min="8197" max="8198" width="28.44140625" customWidth="1"/>
    <col min="8199" max="8199" width="33.44140625" customWidth="1"/>
    <col min="8200" max="8426" width="11.5546875" customWidth="1"/>
    <col min="8427" max="8427" width="7.6640625" customWidth="1"/>
    <col min="8428" max="8428" width="65.6640625" customWidth="1"/>
    <col min="8429" max="8432" width="11.5546875" hidden="1" customWidth="1"/>
    <col min="8433" max="8433" width="15.6640625" customWidth="1"/>
    <col min="8434" max="8434" width="12.44140625" customWidth="1"/>
    <col min="8435" max="8435" width="15.33203125" customWidth="1"/>
    <col min="8436" max="8436" width="11.88671875" customWidth="1"/>
    <col min="8437" max="8448" width="11.5546875" hidden="1"/>
    <col min="8449" max="8449" width="7.5546875" customWidth="1"/>
    <col min="8450" max="8450" width="98.33203125" customWidth="1"/>
    <col min="8451" max="8451" width="28.88671875" customWidth="1"/>
    <col min="8452" max="8452" width="26.6640625" customWidth="1"/>
    <col min="8453" max="8454" width="28.44140625" customWidth="1"/>
    <col min="8455" max="8455" width="33.44140625" customWidth="1"/>
    <col min="8456" max="8682" width="11.5546875" customWidth="1"/>
    <col min="8683" max="8683" width="7.6640625" customWidth="1"/>
    <col min="8684" max="8684" width="65.6640625" customWidth="1"/>
    <col min="8685" max="8688" width="11.5546875" hidden="1" customWidth="1"/>
    <col min="8689" max="8689" width="15.6640625" customWidth="1"/>
    <col min="8690" max="8690" width="12.44140625" customWidth="1"/>
    <col min="8691" max="8691" width="15.33203125" customWidth="1"/>
    <col min="8692" max="8692" width="11.88671875" customWidth="1"/>
    <col min="8693" max="8704" width="11.5546875" hidden="1"/>
    <col min="8705" max="8705" width="7.5546875" customWidth="1"/>
    <col min="8706" max="8706" width="98.33203125" customWidth="1"/>
    <col min="8707" max="8707" width="28.88671875" customWidth="1"/>
    <col min="8708" max="8708" width="26.6640625" customWidth="1"/>
    <col min="8709" max="8710" width="28.44140625" customWidth="1"/>
    <col min="8711" max="8711" width="33.44140625" customWidth="1"/>
    <col min="8712" max="8938" width="11.5546875" customWidth="1"/>
    <col min="8939" max="8939" width="7.6640625" customWidth="1"/>
    <col min="8940" max="8940" width="65.6640625" customWidth="1"/>
    <col min="8941" max="8944" width="11.5546875" hidden="1" customWidth="1"/>
    <col min="8945" max="8945" width="15.6640625" customWidth="1"/>
    <col min="8946" max="8946" width="12.44140625" customWidth="1"/>
    <col min="8947" max="8947" width="15.33203125" customWidth="1"/>
    <col min="8948" max="8948" width="11.88671875" customWidth="1"/>
    <col min="8949" max="8960" width="11.5546875" hidden="1"/>
    <col min="8961" max="8961" width="7.5546875" customWidth="1"/>
    <col min="8962" max="8962" width="98.33203125" customWidth="1"/>
    <col min="8963" max="8963" width="28.88671875" customWidth="1"/>
    <col min="8964" max="8964" width="26.6640625" customWidth="1"/>
    <col min="8965" max="8966" width="28.44140625" customWidth="1"/>
    <col min="8967" max="8967" width="33.44140625" customWidth="1"/>
    <col min="8968" max="9194" width="11.5546875" customWidth="1"/>
    <col min="9195" max="9195" width="7.6640625" customWidth="1"/>
    <col min="9196" max="9196" width="65.6640625" customWidth="1"/>
    <col min="9197" max="9200" width="11.5546875" hidden="1" customWidth="1"/>
    <col min="9201" max="9201" width="15.6640625" customWidth="1"/>
    <col min="9202" max="9202" width="12.44140625" customWidth="1"/>
    <col min="9203" max="9203" width="15.33203125" customWidth="1"/>
    <col min="9204" max="9204" width="11.88671875" customWidth="1"/>
    <col min="9205" max="9216" width="11.5546875" hidden="1"/>
    <col min="9217" max="9217" width="7.5546875" customWidth="1"/>
    <col min="9218" max="9218" width="98.33203125" customWidth="1"/>
    <col min="9219" max="9219" width="28.88671875" customWidth="1"/>
    <col min="9220" max="9220" width="26.6640625" customWidth="1"/>
    <col min="9221" max="9222" width="28.44140625" customWidth="1"/>
    <col min="9223" max="9223" width="33.44140625" customWidth="1"/>
    <col min="9224" max="9450" width="11.5546875" customWidth="1"/>
    <col min="9451" max="9451" width="7.6640625" customWidth="1"/>
    <col min="9452" max="9452" width="65.6640625" customWidth="1"/>
    <col min="9453" max="9456" width="11.5546875" hidden="1" customWidth="1"/>
    <col min="9457" max="9457" width="15.6640625" customWidth="1"/>
    <col min="9458" max="9458" width="12.44140625" customWidth="1"/>
    <col min="9459" max="9459" width="15.33203125" customWidth="1"/>
    <col min="9460" max="9460" width="11.88671875" customWidth="1"/>
    <col min="9461" max="9472" width="11.5546875" hidden="1"/>
    <col min="9473" max="9473" width="7.5546875" customWidth="1"/>
    <col min="9474" max="9474" width="98.33203125" customWidth="1"/>
    <col min="9475" max="9475" width="28.88671875" customWidth="1"/>
    <col min="9476" max="9476" width="26.6640625" customWidth="1"/>
    <col min="9477" max="9478" width="28.44140625" customWidth="1"/>
    <col min="9479" max="9479" width="33.44140625" customWidth="1"/>
    <col min="9480" max="9706" width="11.5546875" customWidth="1"/>
    <col min="9707" max="9707" width="7.6640625" customWidth="1"/>
    <col min="9708" max="9708" width="65.6640625" customWidth="1"/>
    <col min="9709" max="9712" width="11.5546875" hidden="1" customWidth="1"/>
    <col min="9713" max="9713" width="15.6640625" customWidth="1"/>
    <col min="9714" max="9714" width="12.44140625" customWidth="1"/>
    <col min="9715" max="9715" width="15.33203125" customWidth="1"/>
    <col min="9716" max="9716" width="11.88671875" customWidth="1"/>
    <col min="9717" max="9728" width="11.5546875" hidden="1"/>
    <col min="9729" max="9729" width="7.5546875" customWidth="1"/>
    <col min="9730" max="9730" width="98.33203125" customWidth="1"/>
    <col min="9731" max="9731" width="28.88671875" customWidth="1"/>
    <col min="9732" max="9732" width="26.6640625" customWidth="1"/>
    <col min="9733" max="9734" width="28.44140625" customWidth="1"/>
    <col min="9735" max="9735" width="33.44140625" customWidth="1"/>
    <col min="9736" max="9962" width="11.5546875" customWidth="1"/>
    <col min="9963" max="9963" width="7.6640625" customWidth="1"/>
    <col min="9964" max="9964" width="65.6640625" customWidth="1"/>
    <col min="9965" max="9968" width="11.5546875" hidden="1" customWidth="1"/>
    <col min="9969" max="9969" width="15.6640625" customWidth="1"/>
    <col min="9970" max="9970" width="12.44140625" customWidth="1"/>
    <col min="9971" max="9971" width="15.33203125" customWidth="1"/>
    <col min="9972" max="9972" width="11.88671875" customWidth="1"/>
    <col min="9973" max="9984" width="11.5546875" hidden="1"/>
    <col min="9985" max="9985" width="7.5546875" customWidth="1"/>
    <col min="9986" max="9986" width="98.33203125" customWidth="1"/>
    <col min="9987" max="9987" width="28.88671875" customWidth="1"/>
    <col min="9988" max="9988" width="26.6640625" customWidth="1"/>
    <col min="9989" max="9990" width="28.44140625" customWidth="1"/>
    <col min="9991" max="9991" width="33.44140625" customWidth="1"/>
    <col min="9992" max="10218" width="11.5546875" customWidth="1"/>
    <col min="10219" max="10219" width="7.6640625" customWidth="1"/>
    <col min="10220" max="10220" width="65.6640625" customWidth="1"/>
    <col min="10221" max="10224" width="11.5546875" hidden="1" customWidth="1"/>
    <col min="10225" max="10225" width="15.6640625" customWidth="1"/>
    <col min="10226" max="10226" width="12.44140625" customWidth="1"/>
    <col min="10227" max="10227" width="15.33203125" customWidth="1"/>
    <col min="10228" max="10228" width="11.88671875" customWidth="1"/>
    <col min="10229" max="10240" width="11.5546875" hidden="1"/>
    <col min="10241" max="10241" width="7.5546875" customWidth="1"/>
    <col min="10242" max="10242" width="98.33203125" customWidth="1"/>
    <col min="10243" max="10243" width="28.88671875" customWidth="1"/>
    <col min="10244" max="10244" width="26.6640625" customWidth="1"/>
    <col min="10245" max="10246" width="28.44140625" customWidth="1"/>
    <col min="10247" max="10247" width="33.44140625" customWidth="1"/>
    <col min="10248" max="10474" width="11.5546875" customWidth="1"/>
    <col min="10475" max="10475" width="7.6640625" customWidth="1"/>
    <col min="10476" max="10476" width="65.6640625" customWidth="1"/>
    <col min="10477" max="10480" width="11.5546875" hidden="1" customWidth="1"/>
    <col min="10481" max="10481" width="15.6640625" customWidth="1"/>
    <col min="10482" max="10482" width="12.44140625" customWidth="1"/>
    <col min="10483" max="10483" width="15.33203125" customWidth="1"/>
    <col min="10484" max="10484" width="11.88671875" customWidth="1"/>
    <col min="10485" max="10496" width="11.5546875" hidden="1"/>
    <col min="10497" max="10497" width="7.5546875" customWidth="1"/>
    <col min="10498" max="10498" width="98.33203125" customWidth="1"/>
    <col min="10499" max="10499" width="28.88671875" customWidth="1"/>
    <col min="10500" max="10500" width="26.6640625" customWidth="1"/>
    <col min="10501" max="10502" width="28.44140625" customWidth="1"/>
    <col min="10503" max="10503" width="33.44140625" customWidth="1"/>
    <col min="10504" max="10730" width="11.5546875" customWidth="1"/>
    <col min="10731" max="10731" width="7.6640625" customWidth="1"/>
    <col min="10732" max="10732" width="65.6640625" customWidth="1"/>
    <col min="10733" max="10736" width="11.5546875" hidden="1" customWidth="1"/>
    <col min="10737" max="10737" width="15.6640625" customWidth="1"/>
    <col min="10738" max="10738" width="12.44140625" customWidth="1"/>
    <col min="10739" max="10739" width="15.33203125" customWidth="1"/>
    <col min="10740" max="10740" width="11.88671875" customWidth="1"/>
    <col min="10741" max="10752" width="11.5546875" hidden="1"/>
    <col min="10753" max="10753" width="7.5546875" customWidth="1"/>
    <col min="10754" max="10754" width="98.33203125" customWidth="1"/>
    <col min="10755" max="10755" width="28.88671875" customWidth="1"/>
    <col min="10756" max="10756" width="26.6640625" customWidth="1"/>
    <col min="10757" max="10758" width="28.44140625" customWidth="1"/>
    <col min="10759" max="10759" width="33.44140625" customWidth="1"/>
    <col min="10760" max="10986" width="11.5546875" customWidth="1"/>
    <col min="10987" max="10987" width="7.6640625" customWidth="1"/>
    <col min="10988" max="10988" width="65.6640625" customWidth="1"/>
    <col min="10989" max="10992" width="11.5546875" hidden="1" customWidth="1"/>
    <col min="10993" max="10993" width="15.6640625" customWidth="1"/>
    <col min="10994" max="10994" width="12.44140625" customWidth="1"/>
    <col min="10995" max="10995" width="15.33203125" customWidth="1"/>
    <col min="10996" max="10996" width="11.88671875" customWidth="1"/>
    <col min="10997" max="11008" width="11.5546875" hidden="1"/>
    <col min="11009" max="11009" width="7.5546875" customWidth="1"/>
    <col min="11010" max="11010" width="98.33203125" customWidth="1"/>
    <col min="11011" max="11011" width="28.88671875" customWidth="1"/>
    <col min="11012" max="11012" width="26.6640625" customWidth="1"/>
    <col min="11013" max="11014" width="28.44140625" customWidth="1"/>
    <col min="11015" max="11015" width="33.44140625" customWidth="1"/>
    <col min="11016" max="11242" width="11.5546875" customWidth="1"/>
    <col min="11243" max="11243" width="7.6640625" customWidth="1"/>
    <col min="11244" max="11244" width="65.6640625" customWidth="1"/>
    <col min="11245" max="11248" width="11.5546875" hidden="1" customWidth="1"/>
    <col min="11249" max="11249" width="15.6640625" customWidth="1"/>
    <col min="11250" max="11250" width="12.44140625" customWidth="1"/>
    <col min="11251" max="11251" width="15.33203125" customWidth="1"/>
    <col min="11252" max="11252" width="11.88671875" customWidth="1"/>
    <col min="11253" max="11264" width="11.5546875" hidden="1"/>
    <col min="11265" max="11265" width="7.5546875" customWidth="1"/>
    <col min="11266" max="11266" width="98.33203125" customWidth="1"/>
    <col min="11267" max="11267" width="28.88671875" customWidth="1"/>
    <col min="11268" max="11268" width="26.6640625" customWidth="1"/>
    <col min="11269" max="11270" width="28.44140625" customWidth="1"/>
    <col min="11271" max="11271" width="33.44140625" customWidth="1"/>
    <col min="11272" max="11498" width="11.5546875" customWidth="1"/>
    <col min="11499" max="11499" width="7.6640625" customWidth="1"/>
    <col min="11500" max="11500" width="65.6640625" customWidth="1"/>
    <col min="11501" max="11504" width="11.5546875" hidden="1" customWidth="1"/>
    <col min="11505" max="11505" width="15.6640625" customWidth="1"/>
    <col min="11506" max="11506" width="12.44140625" customWidth="1"/>
    <col min="11507" max="11507" width="15.33203125" customWidth="1"/>
    <col min="11508" max="11508" width="11.88671875" customWidth="1"/>
    <col min="11509" max="11520" width="11.5546875" hidden="1"/>
    <col min="11521" max="11521" width="7.5546875" customWidth="1"/>
    <col min="11522" max="11522" width="98.33203125" customWidth="1"/>
    <col min="11523" max="11523" width="28.88671875" customWidth="1"/>
    <col min="11524" max="11524" width="26.6640625" customWidth="1"/>
    <col min="11525" max="11526" width="28.44140625" customWidth="1"/>
    <col min="11527" max="11527" width="33.44140625" customWidth="1"/>
    <col min="11528" max="11754" width="11.5546875" customWidth="1"/>
    <col min="11755" max="11755" width="7.6640625" customWidth="1"/>
    <col min="11756" max="11756" width="65.6640625" customWidth="1"/>
    <col min="11757" max="11760" width="11.5546875" hidden="1" customWidth="1"/>
    <col min="11761" max="11761" width="15.6640625" customWidth="1"/>
    <col min="11762" max="11762" width="12.44140625" customWidth="1"/>
    <col min="11763" max="11763" width="15.33203125" customWidth="1"/>
    <col min="11764" max="11764" width="11.88671875" customWidth="1"/>
    <col min="11765" max="11776" width="11.5546875" hidden="1"/>
    <col min="11777" max="11777" width="7.5546875" customWidth="1"/>
    <col min="11778" max="11778" width="98.33203125" customWidth="1"/>
    <col min="11779" max="11779" width="28.88671875" customWidth="1"/>
    <col min="11780" max="11780" width="26.6640625" customWidth="1"/>
    <col min="11781" max="11782" width="28.44140625" customWidth="1"/>
    <col min="11783" max="11783" width="33.44140625" customWidth="1"/>
    <col min="11784" max="12010" width="11.5546875" customWidth="1"/>
    <col min="12011" max="12011" width="7.6640625" customWidth="1"/>
    <col min="12012" max="12012" width="65.6640625" customWidth="1"/>
    <col min="12013" max="12016" width="11.5546875" hidden="1" customWidth="1"/>
    <col min="12017" max="12017" width="15.6640625" customWidth="1"/>
    <col min="12018" max="12018" width="12.44140625" customWidth="1"/>
    <col min="12019" max="12019" width="15.33203125" customWidth="1"/>
    <col min="12020" max="12020" width="11.88671875" customWidth="1"/>
    <col min="12021" max="12032" width="11.5546875" hidden="1"/>
    <col min="12033" max="12033" width="7.5546875" customWidth="1"/>
    <col min="12034" max="12034" width="98.33203125" customWidth="1"/>
    <col min="12035" max="12035" width="28.88671875" customWidth="1"/>
    <col min="12036" max="12036" width="26.6640625" customWidth="1"/>
    <col min="12037" max="12038" width="28.44140625" customWidth="1"/>
    <col min="12039" max="12039" width="33.44140625" customWidth="1"/>
    <col min="12040" max="12266" width="11.5546875" customWidth="1"/>
    <col min="12267" max="12267" width="7.6640625" customWidth="1"/>
    <col min="12268" max="12268" width="65.6640625" customWidth="1"/>
    <col min="12269" max="12272" width="11.5546875" hidden="1" customWidth="1"/>
    <col min="12273" max="12273" width="15.6640625" customWidth="1"/>
    <col min="12274" max="12274" width="12.44140625" customWidth="1"/>
    <col min="12275" max="12275" width="15.33203125" customWidth="1"/>
    <col min="12276" max="12276" width="11.88671875" customWidth="1"/>
    <col min="12277" max="12288" width="11.5546875" hidden="1"/>
    <col min="12289" max="12289" width="7.5546875" customWidth="1"/>
    <col min="12290" max="12290" width="98.33203125" customWidth="1"/>
    <col min="12291" max="12291" width="28.88671875" customWidth="1"/>
    <col min="12292" max="12292" width="26.6640625" customWidth="1"/>
    <col min="12293" max="12294" width="28.44140625" customWidth="1"/>
    <col min="12295" max="12295" width="33.44140625" customWidth="1"/>
    <col min="12296" max="12522" width="11.5546875" customWidth="1"/>
    <col min="12523" max="12523" width="7.6640625" customWidth="1"/>
    <col min="12524" max="12524" width="65.6640625" customWidth="1"/>
    <col min="12525" max="12528" width="11.5546875" hidden="1" customWidth="1"/>
    <col min="12529" max="12529" width="15.6640625" customWidth="1"/>
    <col min="12530" max="12530" width="12.44140625" customWidth="1"/>
    <col min="12531" max="12531" width="15.33203125" customWidth="1"/>
    <col min="12532" max="12532" width="11.88671875" customWidth="1"/>
    <col min="12533" max="12544" width="11.5546875" hidden="1"/>
    <col min="12545" max="12545" width="7.5546875" customWidth="1"/>
    <col min="12546" max="12546" width="98.33203125" customWidth="1"/>
    <col min="12547" max="12547" width="28.88671875" customWidth="1"/>
    <col min="12548" max="12548" width="26.6640625" customWidth="1"/>
    <col min="12549" max="12550" width="28.44140625" customWidth="1"/>
    <col min="12551" max="12551" width="33.44140625" customWidth="1"/>
    <col min="12552" max="12778" width="11.5546875" customWidth="1"/>
    <col min="12779" max="12779" width="7.6640625" customWidth="1"/>
    <col min="12780" max="12780" width="65.6640625" customWidth="1"/>
    <col min="12781" max="12784" width="11.5546875" hidden="1" customWidth="1"/>
    <col min="12785" max="12785" width="15.6640625" customWidth="1"/>
    <col min="12786" max="12786" width="12.44140625" customWidth="1"/>
    <col min="12787" max="12787" width="15.33203125" customWidth="1"/>
    <col min="12788" max="12788" width="11.88671875" customWidth="1"/>
    <col min="12789" max="12800" width="11.5546875" hidden="1"/>
    <col min="12801" max="12801" width="7.5546875" customWidth="1"/>
    <col min="12802" max="12802" width="98.33203125" customWidth="1"/>
    <col min="12803" max="12803" width="28.88671875" customWidth="1"/>
    <col min="12804" max="12804" width="26.6640625" customWidth="1"/>
    <col min="12805" max="12806" width="28.44140625" customWidth="1"/>
    <col min="12807" max="12807" width="33.44140625" customWidth="1"/>
    <col min="12808" max="13034" width="11.5546875" customWidth="1"/>
    <col min="13035" max="13035" width="7.6640625" customWidth="1"/>
    <col min="13036" max="13036" width="65.6640625" customWidth="1"/>
    <col min="13037" max="13040" width="11.5546875" hidden="1" customWidth="1"/>
    <col min="13041" max="13041" width="15.6640625" customWidth="1"/>
    <col min="13042" max="13042" width="12.44140625" customWidth="1"/>
    <col min="13043" max="13043" width="15.33203125" customWidth="1"/>
    <col min="13044" max="13044" width="11.88671875" customWidth="1"/>
    <col min="13045" max="13056" width="11.5546875" hidden="1"/>
    <col min="13057" max="13057" width="7.5546875" customWidth="1"/>
    <col min="13058" max="13058" width="98.33203125" customWidth="1"/>
    <col min="13059" max="13059" width="28.88671875" customWidth="1"/>
    <col min="13060" max="13060" width="26.6640625" customWidth="1"/>
    <col min="13061" max="13062" width="28.44140625" customWidth="1"/>
    <col min="13063" max="13063" width="33.44140625" customWidth="1"/>
    <col min="13064" max="13290" width="11.5546875" customWidth="1"/>
    <col min="13291" max="13291" width="7.6640625" customWidth="1"/>
    <col min="13292" max="13292" width="65.6640625" customWidth="1"/>
    <col min="13293" max="13296" width="11.5546875" hidden="1" customWidth="1"/>
    <col min="13297" max="13297" width="15.6640625" customWidth="1"/>
    <col min="13298" max="13298" width="12.44140625" customWidth="1"/>
    <col min="13299" max="13299" width="15.33203125" customWidth="1"/>
    <col min="13300" max="13300" width="11.88671875" customWidth="1"/>
    <col min="13301" max="13312" width="11.5546875" hidden="1"/>
    <col min="13313" max="13313" width="7.5546875" customWidth="1"/>
    <col min="13314" max="13314" width="98.33203125" customWidth="1"/>
    <col min="13315" max="13315" width="28.88671875" customWidth="1"/>
    <col min="13316" max="13316" width="26.6640625" customWidth="1"/>
    <col min="13317" max="13318" width="28.44140625" customWidth="1"/>
    <col min="13319" max="13319" width="33.44140625" customWidth="1"/>
    <col min="13320" max="13546" width="11.5546875" customWidth="1"/>
    <col min="13547" max="13547" width="7.6640625" customWidth="1"/>
    <col min="13548" max="13548" width="65.6640625" customWidth="1"/>
    <col min="13549" max="13552" width="11.5546875" hidden="1" customWidth="1"/>
    <col min="13553" max="13553" width="15.6640625" customWidth="1"/>
    <col min="13554" max="13554" width="12.44140625" customWidth="1"/>
    <col min="13555" max="13555" width="15.33203125" customWidth="1"/>
    <col min="13556" max="13556" width="11.88671875" customWidth="1"/>
    <col min="13557" max="13568" width="11.5546875" hidden="1"/>
    <col min="13569" max="13569" width="7.5546875" customWidth="1"/>
    <col min="13570" max="13570" width="98.33203125" customWidth="1"/>
    <col min="13571" max="13571" width="28.88671875" customWidth="1"/>
    <col min="13572" max="13572" width="26.6640625" customWidth="1"/>
    <col min="13573" max="13574" width="28.44140625" customWidth="1"/>
    <col min="13575" max="13575" width="33.44140625" customWidth="1"/>
    <col min="13576" max="13802" width="11.5546875" customWidth="1"/>
    <col min="13803" max="13803" width="7.6640625" customWidth="1"/>
    <col min="13804" max="13804" width="65.6640625" customWidth="1"/>
    <col min="13805" max="13808" width="11.5546875" hidden="1" customWidth="1"/>
    <col min="13809" max="13809" width="15.6640625" customWidth="1"/>
    <col min="13810" max="13810" width="12.44140625" customWidth="1"/>
    <col min="13811" max="13811" width="15.33203125" customWidth="1"/>
    <col min="13812" max="13812" width="11.88671875" customWidth="1"/>
    <col min="13813" max="13824" width="11.5546875" hidden="1"/>
    <col min="13825" max="13825" width="7.5546875" customWidth="1"/>
    <col min="13826" max="13826" width="98.33203125" customWidth="1"/>
    <col min="13827" max="13827" width="28.88671875" customWidth="1"/>
    <col min="13828" max="13828" width="26.6640625" customWidth="1"/>
    <col min="13829" max="13830" width="28.44140625" customWidth="1"/>
    <col min="13831" max="13831" width="33.44140625" customWidth="1"/>
    <col min="13832" max="14058" width="11.5546875" customWidth="1"/>
    <col min="14059" max="14059" width="7.6640625" customWidth="1"/>
    <col min="14060" max="14060" width="65.6640625" customWidth="1"/>
    <col min="14061" max="14064" width="11.5546875" hidden="1" customWidth="1"/>
    <col min="14065" max="14065" width="15.6640625" customWidth="1"/>
    <col min="14066" max="14066" width="12.44140625" customWidth="1"/>
    <col min="14067" max="14067" width="15.33203125" customWidth="1"/>
    <col min="14068" max="14068" width="11.88671875" customWidth="1"/>
    <col min="14069" max="14080" width="11.5546875" hidden="1"/>
    <col min="14081" max="14081" width="7.5546875" customWidth="1"/>
    <col min="14082" max="14082" width="98.33203125" customWidth="1"/>
    <col min="14083" max="14083" width="28.88671875" customWidth="1"/>
    <col min="14084" max="14084" width="26.6640625" customWidth="1"/>
    <col min="14085" max="14086" width="28.44140625" customWidth="1"/>
    <col min="14087" max="14087" width="33.44140625" customWidth="1"/>
    <col min="14088" max="14314" width="11.5546875" customWidth="1"/>
    <col min="14315" max="14315" width="7.6640625" customWidth="1"/>
    <col min="14316" max="14316" width="65.6640625" customWidth="1"/>
    <col min="14317" max="14320" width="11.5546875" hidden="1" customWidth="1"/>
    <col min="14321" max="14321" width="15.6640625" customWidth="1"/>
    <col min="14322" max="14322" width="12.44140625" customWidth="1"/>
    <col min="14323" max="14323" width="15.33203125" customWidth="1"/>
    <col min="14324" max="14324" width="11.88671875" customWidth="1"/>
    <col min="14325" max="14336" width="11.5546875" hidden="1"/>
    <col min="14337" max="14337" width="7.5546875" customWidth="1"/>
    <col min="14338" max="14338" width="98.33203125" customWidth="1"/>
    <col min="14339" max="14339" width="28.88671875" customWidth="1"/>
    <col min="14340" max="14340" width="26.6640625" customWidth="1"/>
    <col min="14341" max="14342" width="28.44140625" customWidth="1"/>
    <col min="14343" max="14343" width="33.44140625" customWidth="1"/>
    <col min="14344" max="14570" width="11.5546875" customWidth="1"/>
    <col min="14571" max="14571" width="7.6640625" customWidth="1"/>
    <col min="14572" max="14572" width="65.6640625" customWidth="1"/>
    <col min="14573" max="14576" width="11.5546875" hidden="1" customWidth="1"/>
    <col min="14577" max="14577" width="15.6640625" customWidth="1"/>
    <col min="14578" max="14578" width="12.44140625" customWidth="1"/>
    <col min="14579" max="14579" width="15.33203125" customWidth="1"/>
    <col min="14580" max="14580" width="11.88671875" customWidth="1"/>
    <col min="14581" max="14592" width="11.5546875" hidden="1"/>
    <col min="14593" max="14593" width="7.5546875" customWidth="1"/>
    <col min="14594" max="14594" width="98.33203125" customWidth="1"/>
    <col min="14595" max="14595" width="28.88671875" customWidth="1"/>
    <col min="14596" max="14596" width="26.6640625" customWidth="1"/>
    <col min="14597" max="14598" width="28.44140625" customWidth="1"/>
    <col min="14599" max="14599" width="33.44140625" customWidth="1"/>
    <col min="14600" max="14826" width="11.5546875" customWidth="1"/>
    <col min="14827" max="14827" width="7.6640625" customWidth="1"/>
    <col min="14828" max="14828" width="65.6640625" customWidth="1"/>
    <col min="14829" max="14832" width="11.5546875" hidden="1" customWidth="1"/>
    <col min="14833" max="14833" width="15.6640625" customWidth="1"/>
    <col min="14834" max="14834" width="12.44140625" customWidth="1"/>
    <col min="14835" max="14835" width="15.33203125" customWidth="1"/>
    <col min="14836" max="14836" width="11.88671875" customWidth="1"/>
    <col min="14837" max="14848" width="11.5546875" hidden="1"/>
    <col min="14849" max="14849" width="7.5546875" customWidth="1"/>
    <col min="14850" max="14850" width="98.33203125" customWidth="1"/>
    <col min="14851" max="14851" width="28.88671875" customWidth="1"/>
    <col min="14852" max="14852" width="26.6640625" customWidth="1"/>
    <col min="14853" max="14854" width="28.44140625" customWidth="1"/>
    <col min="14855" max="14855" width="33.44140625" customWidth="1"/>
    <col min="14856" max="15082" width="11.5546875" customWidth="1"/>
    <col min="15083" max="15083" width="7.6640625" customWidth="1"/>
    <col min="15084" max="15084" width="65.6640625" customWidth="1"/>
    <col min="15085" max="15088" width="11.5546875" hidden="1" customWidth="1"/>
    <col min="15089" max="15089" width="15.6640625" customWidth="1"/>
    <col min="15090" max="15090" width="12.44140625" customWidth="1"/>
    <col min="15091" max="15091" width="15.33203125" customWidth="1"/>
    <col min="15092" max="15092" width="11.88671875" customWidth="1"/>
    <col min="15093" max="15104" width="11.5546875" hidden="1"/>
    <col min="15105" max="15105" width="7.5546875" customWidth="1"/>
    <col min="15106" max="15106" width="98.33203125" customWidth="1"/>
    <col min="15107" max="15107" width="28.88671875" customWidth="1"/>
    <col min="15108" max="15108" width="26.6640625" customWidth="1"/>
    <col min="15109" max="15110" width="28.44140625" customWidth="1"/>
    <col min="15111" max="15111" width="33.44140625" customWidth="1"/>
    <col min="15112" max="15338" width="11.5546875" customWidth="1"/>
    <col min="15339" max="15339" width="7.6640625" customWidth="1"/>
    <col min="15340" max="15340" width="65.6640625" customWidth="1"/>
    <col min="15341" max="15344" width="11.5546875" hidden="1" customWidth="1"/>
    <col min="15345" max="15345" width="15.6640625" customWidth="1"/>
    <col min="15346" max="15346" width="12.44140625" customWidth="1"/>
    <col min="15347" max="15347" width="15.33203125" customWidth="1"/>
    <col min="15348" max="15348" width="11.88671875" customWidth="1"/>
    <col min="15349" max="15360" width="11.5546875" hidden="1"/>
    <col min="15361" max="15361" width="7.5546875" customWidth="1"/>
    <col min="15362" max="15362" width="98.33203125" customWidth="1"/>
    <col min="15363" max="15363" width="28.88671875" customWidth="1"/>
    <col min="15364" max="15364" width="26.6640625" customWidth="1"/>
    <col min="15365" max="15366" width="28.44140625" customWidth="1"/>
    <col min="15367" max="15367" width="33.44140625" customWidth="1"/>
    <col min="15368" max="15594" width="11.5546875" customWidth="1"/>
    <col min="15595" max="15595" width="7.6640625" customWidth="1"/>
    <col min="15596" max="15596" width="65.6640625" customWidth="1"/>
    <col min="15597" max="15600" width="11.5546875" hidden="1" customWidth="1"/>
    <col min="15601" max="15601" width="15.6640625" customWidth="1"/>
    <col min="15602" max="15602" width="12.44140625" customWidth="1"/>
    <col min="15603" max="15603" width="15.33203125" customWidth="1"/>
    <col min="15604" max="15604" width="11.88671875" customWidth="1"/>
    <col min="15605" max="15616" width="11.5546875" hidden="1"/>
    <col min="15617" max="15617" width="7.5546875" customWidth="1"/>
    <col min="15618" max="15618" width="98.33203125" customWidth="1"/>
    <col min="15619" max="15619" width="28.88671875" customWidth="1"/>
    <col min="15620" max="15620" width="26.6640625" customWidth="1"/>
    <col min="15621" max="15622" width="28.44140625" customWidth="1"/>
    <col min="15623" max="15623" width="33.44140625" customWidth="1"/>
    <col min="15624" max="15850" width="11.5546875" customWidth="1"/>
    <col min="15851" max="15851" width="7.6640625" customWidth="1"/>
    <col min="15852" max="15852" width="65.6640625" customWidth="1"/>
    <col min="15853" max="15856" width="11.5546875" hidden="1" customWidth="1"/>
    <col min="15857" max="15857" width="15.6640625" customWidth="1"/>
    <col min="15858" max="15858" width="12.44140625" customWidth="1"/>
    <col min="15859" max="15859" width="15.33203125" customWidth="1"/>
    <col min="15860" max="15860" width="11.88671875" customWidth="1"/>
    <col min="15861" max="15872" width="11.5546875" hidden="1"/>
    <col min="15873" max="15873" width="7.5546875" customWidth="1"/>
    <col min="15874" max="15874" width="98.33203125" customWidth="1"/>
    <col min="15875" max="15875" width="28.88671875" customWidth="1"/>
    <col min="15876" max="15876" width="26.6640625" customWidth="1"/>
    <col min="15877" max="15878" width="28.44140625" customWidth="1"/>
    <col min="15879" max="15879" width="33.44140625" customWidth="1"/>
    <col min="15880" max="16106" width="11.5546875" customWidth="1"/>
    <col min="16107" max="16107" width="7.6640625" customWidth="1"/>
    <col min="16108" max="16108" width="65.6640625" customWidth="1"/>
    <col min="16109" max="16112" width="11.5546875" hidden="1" customWidth="1"/>
    <col min="16113" max="16113" width="15.6640625" customWidth="1"/>
    <col min="16114" max="16114" width="12.44140625" customWidth="1"/>
    <col min="16115" max="16115" width="15.33203125" customWidth="1"/>
    <col min="16116" max="16116" width="11.88671875" customWidth="1"/>
    <col min="16117" max="16128" width="11.5546875" hidden="1"/>
    <col min="16129" max="16129" width="7.5546875" customWidth="1"/>
    <col min="16130" max="16130" width="98.33203125" customWidth="1"/>
    <col min="16131" max="16131" width="28.88671875" customWidth="1"/>
    <col min="16132" max="16132" width="26.6640625" customWidth="1"/>
    <col min="16133" max="16134" width="28.44140625" customWidth="1"/>
    <col min="16135" max="16135" width="33.44140625" customWidth="1"/>
    <col min="16136" max="16362" width="11.5546875" customWidth="1"/>
    <col min="16363" max="16363" width="7.6640625" customWidth="1"/>
    <col min="16364" max="16364" width="65.6640625" customWidth="1"/>
    <col min="16365" max="16368" width="11.5546875" hidden="1" customWidth="1"/>
    <col min="16369" max="16369" width="15.6640625" customWidth="1"/>
    <col min="16370" max="16370" width="12.44140625" customWidth="1"/>
    <col min="16371" max="16371" width="15.33203125" customWidth="1"/>
    <col min="16372" max="16372" width="11.88671875" customWidth="1"/>
    <col min="16373" max="16384" width="11.5546875" hidden="1"/>
  </cols>
  <sheetData>
    <row r="1" spans="1:45" s="28" customFormat="1" ht="20.399999999999999" x14ac:dyDescent="0.35">
      <c r="A1" s="6"/>
      <c r="B1" s="257"/>
      <c r="C1" s="257"/>
      <c r="D1" s="203"/>
      <c r="E1" s="894" t="s">
        <v>302</v>
      </c>
      <c r="F1" s="894"/>
      <c r="G1" s="894"/>
      <c r="H1" s="203"/>
      <c r="P1" s="258"/>
    </row>
    <row r="2" spans="1:45" ht="15.6" x14ac:dyDescent="0.3">
      <c r="A2" s="1"/>
      <c r="B2" s="257"/>
      <c r="C2" s="257"/>
      <c r="D2" s="257"/>
      <c r="E2" s="257"/>
      <c r="F2" s="257"/>
      <c r="G2" s="257"/>
      <c r="H2" s="203"/>
      <c r="I2" s="33"/>
      <c r="J2" s="33"/>
      <c r="K2" s="33"/>
      <c r="L2" s="33"/>
      <c r="M2" s="33"/>
      <c r="N2" s="33"/>
      <c r="O2" s="33"/>
      <c r="P2" s="260"/>
      <c r="Q2" s="259"/>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5" ht="15.6" x14ac:dyDescent="0.3">
      <c r="A3" s="723" t="s">
        <v>35</v>
      </c>
      <c r="B3" s="723"/>
      <c r="C3" s="723"/>
      <c r="D3" s="723"/>
      <c r="E3" s="723"/>
      <c r="F3" s="723"/>
      <c r="G3" s="723"/>
      <c r="H3" s="203"/>
      <c r="I3" s="33"/>
      <c r="J3" s="33"/>
      <c r="K3" s="33"/>
      <c r="L3" s="33"/>
      <c r="M3" s="33"/>
      <c r="N3" s="33"/>
      <c r="O3" s="33"/>
      <c r="Q3" s="251"/>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row>
    <row r="4" spans="1:45" ht="15.6" x14ac:dyDescent="0.3">
      <c r="A4" s="723" t="s">
        <v>129</v>
      </c>
      <c r="B4" s="723"/>
      <c r="C4" s="723"/>
      <c r="D4" s="723"/>
      <c r="E4" s="723"/>
      <c r="F4" s="723"/>
      <c r="G4" s="723"/>
      <c r="H4" s="20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1:45" ht="15.6" x14ac:dyDescent="0.3">
      <c r="A5" s="6"/>
      <c r="B5" s="77"/>
      <c r="C5" s="7"/>
      <c r="D5" s="8"/>
      <c r="E5" s="8"/>
      <c r="F5" s="8"/>
      <c r="G5" s="8"/>
      <c r="H5" s="20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row>
    <row r="6" spans="1:45" ht="19.5" customHeight="1" x14ac:dyDescent="0.3">
      <c r="A6" s="725" t="s">
        <v>101</v>
      </c>
      <c r="B6" s="725" t="s">
        <v>38</v>
      </c>
      <c r="C6" s="618">
        <v>2015</v>
      </c>
      <c r="D6" s="618">
        <v>2016</v>
      </c>
      <c r="E6" s="618">
        <v>2017</v>
      </c>
      <c r="F6" s="618">
        <v>2018</v>
      </c>
      <c r="G6" s="617">
        <v>2019</v>
      </c>
      <c r="H6" s="26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row>
    <row r="7" spans="1:45" ht="31.2" x14ac:dyDescent="0.3">
      <c r="A7" s="725"/>
      <c r="B7" s="725"/>
      <c r="C7" s="726" t="s">
        <v>304</v>
      </c>
      <c r="D7" s="726" t="s">
        <v>433</v>
      </c>
      <c r="E7" s="726" t="s">
        <v>432</v>
      </c>
      <c r="F7" s="726" t="s">
        <v>306</v>
      </c>
      <c r="G7" s="617" t="s">
        <v>307</v>
      </c>
      <c r="H7" s="26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row>
    <row r="8" spans="1:45" ht="15.6" x14ac:dyDescent="0.3">
      <c r="A8" s="725"/>
      <c r="B8" s="725"/>
      <c r="C8" s="731"/>
      <c r="D8" s="731"/>
      <c r="E8" s="731"/>
      <c r="F8" s="731"/>
      <c r="G8" s="617" t="s">
        <v>183</v>
      </c>
      <c r="H8" s="26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ht="15.6" x14ac:dyDescent="0.3">
      <c r="A9" s="725"/>
      <c r="B9" s="725"/>
      <c r="C9" s="617" t="s">
        <v>1</v>
      </c>
      <c r="D9" s="617" t="s">
        <v>1</v>
      </c>
      <c r="E9" s="617" t="s">
        <v>1</v>
      </c>
      <c r="F9" s="617" t="s">
        <v>1</v>
      </c>
      <c r="G9" s="617" t="s">
        <v>1</v>
      </c>
      <c r="H9" s="26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row r="10" spans="1:45" s="683" customFormat="1" ht="15.75" customHeight="1" x14ac:dyDescent="0.3">
      <c r="A10" s="10">
        <v>1</v>
      </c>
      <c r="B10" s="11">
        <v>2</v>
      </c>
      <c r="C10" s="10">
        <v>3</v>
      </c>
      <c r="D10" s="10">
        <v>4</v>
      </c>
      <c r="E10" s="10">
        <v>5</v>
      </c>
      <c r="F10" s="10">
        <v>6</v>
      </c>
      <c r="G10" s="496">
        <v>7</v>
      </c>
      <c r="H10" s="261"/>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row>
    <row r="11" spans="1:45" s="44" customFormat="1" ht="15.6" x14ac:dyDescent="0.3">
      <c r="A11" s="617">
        <v>1</v>
      </c>
      <c r="B11" s="12" t="s">
        <v>2</v>
      </c>
      <c r="C11" s="144">
        <f>C12+C19+C20+C21</f>
        <v>556.92020000000002</v>
      </c>
      <c r="D11" s="144">
        <f>D12+D19+D20+D21</f>
        <v>1187.8502000000001</v>
      </c>
      <c r="E11" s="208">
        <f>E12+E19+E20+E21</f>
        <v>1155.5001</v>
      </c>
      <c r="F11" s="208">
        <f>F12+F19+F20+F21</f>
        <v>1099.9001000000001</v>
      </c>
      <c r="G11" s="208">
        <f>G12+G19+G20+G21</f>
        <v>1344.9401</v>
      </c>
      <c r="H11" s="205"/>
    </row>
    <row r="12" spans="1:45" s="44" customFormat="1" ht="15.6" x14ac:dyDescent="0.3">
      <c r="A12" s="617" t="s">
        <v>3</v>
      </c>
      <c r="B12" s="12" t="s">
        <v>4</v>
      </c>
      <c r="C12" s="144">
        <f>SUM(C13:C18)</f>
        <v>542.04000000000008</v>
      </c>
      <c r="D12" s="144">
        <f>SUM(D13:D18)</f>
        <v>1171</v>
      </c>
      <c r="E12" s="144">
        <f>SUM(E13:E18)</f>
        <v>1153.8</v>
      </c>
      <c r="F12" s="144">
        <f>SUM(F13:F18)</f>
        <v>1097.94</v>
      </c>
      <c r="G12" s="144">
        <f>SUM(G13:G18)</f>
        <v>1342.98</v>
      </c>
      <c r="H12" s="205"/>
    </row>
    <row r="13" spans="1:45" s="200" customFormat="1" ht="15.6" x14ac:dyDescent="0.3">
      <c r="A13" s="13" t="s">
        <v>5</v>
      </c>
      <c r="B13" s="12" t="s">
        <v>6</v>
      </c>
      <c r="C13" s="179">
        <v>0</v>
      </c>
      <c r="D13" s="179">
        <v>0</v>
      </c>
      <c r="E13" s="179">
        <v>0</v>
      </c>
      <c r="F13" s="179">
        <v>0</v>
      </c>
      <c r="G13" s="179">
        <v>0</v>
      </c>
      <c r="H13" s="261"/>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row>
    <row r="14" spans="1:45" s="200" customFormat="1" ht="15.6" x14ac:dyDescent="0.3">
      <c r="A14" s="13" t="s">
        <v>7</v>
      </c>
      <c r="B14" s="12" t="s">
        <v>8</v>
      </c>
      <c r="C14" s="179">
        <v>10.94</v>
      </c>
      <c r="D14" s="179">
        <v>17.2</v>
      </c>
      <c r="E14" s="179">
        <v>0</v>
      </c>
      <c r="F14" s="179">
        <v>0</v>
      </c>
      <c r="G14" s="179">
        <v>0</v>
      </c>
      <c r="H14" s="261"/>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row>
    <row r="15" spans="1:45" s="200" customFormat="1" ht="31.2" x14ac:dyDescent="0.3">
      <c r="A15" s="13" t="s">
        <v>9</v>
      </c>
      <c r="B15" s="12" t="s">
        <v>10</v>
      </c>
      <c r="C15" s="179">
        <v>531.1</v>
      </c>
      <c r="D15" s="179">
        <v>1153.8</v>
      </c>
      <c r="E15" s="180">
        <v>1153.8</v>
      </c>
      <c r="F15" s="180">
        <v>1097.94</v>
      </c>
      <c r="G15" s="180">
        <v>1342.98</v>
      </c>
      <c r="H15" s="261"/>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row>
    <row r="16" spans="1:45" s="200" customFormat="1" ht="46.8" x14ac:dyDescent="0.3">
      <c r="A16" s="13" t="s">
        <v>11</v>
      </c>
      <c r="B16" s="12" t="s">
        <v>12</v>
      </c>
      <c r="C16" s="179">
        <v>0</v>
      </c>
      <c r="D16" s="179">
        <v>0</v>
      </c>
      <c r="E16" s="180">
        <v>0</v>
      </c>
      <c r="F16" s="180">
        <v>0</v>
      </c>
      <c r="G16" s="180">
        <v>0</v>
      </c>
      <c r="H16" s="261"/>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row>
    <row r="17" spans="1:45" s="200" customFormat="1" ht="30" customHeight="1" x14ac:dyDescent="0.3">
      <c r="A17" s="13" t="s">
        <v>13</v>
      </c>
      <c r="B17" s="15" t="s">
        <v>14</v>
      </c>
      <c r="C17" s="179">
        <v>0</v>
      </c>
      <c r="D17" s="179">
        <v>0</v>
      </c>
      <c r="E17" s="180">
        <v>0</v>
      </c>
      <c r="F17" s="180">
        <v>0</v>
      </c>
      <c r="G17" s="180">
        <v>0</v>
      </c>
      <c r="H17" s="261"/>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row>
    <row r="18" spans="1:45" s="200" customFormat="1" ht="37.5" customHeight="1" x14ac:dyDescent="0.3">
      <c r="A18" s="13" t="s">
        <v>15</v>
      </c>
      <c r="B18" s="15" t="s">
        <v>16</v>
      </c>
      <c r="C18" s="179">
        <v>0</v>
      </c>
      <c r="D18" s="179">
        <v>0</v>
      </c>
      <c r="E18" s="180">
        <v>0</v>
      </c>
      <c r="F18" s="180">
        <v>0</v>
      </c>
      <c r="G18" s="180">
        <v>0</v>
      </c>
      <c r="H18" s="261"/>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row>
    <row r="19" spans="1:45" s="44" customFormat="1" ht="46.5" customHeight="1" x14ac:dyDescent="0.3">
      <c r="A19" s="617" t="s">
        <v>17</v>
      </c>
      <c r="B19" s="15" t="s">
        <v>18</v>
      </c>
      <c r="C19" s="144">
        <v>2.27</v>
      </c>
      <c r="D19" s="144">
        <v>4.1500000000000004</v>
      </c>
      <c r="E19" s="144">
        <v>1.7</v>
      </c>
      <c r="F19" s="144">
        <v>1.96</v>
      </c>
      <c r="G19" s="144">
        <v>1.96</v>
      </c>
      <c r="H19" s="205"/>
      <c r="K19" s="201"/>
    </row>
    <row r="20" spans="1:45" s="44" customFormat="1" ht="15.6" x14ac:dyDescent="0.3">
      <c r="A20" s="617" t="s">
        <v>19</v>
      </c>
      <c r="B20" s="15" t="s">
        <v>20</v>
      </c>
      <c r="C20" s="144">
        <v>12.61</v>
      </c>
      <c r="D20" s="144">
        <v>12.7</v>
      </c>
      <c r="E20" s="144">
        <v>0</v>
      </c>
      <c r="F20" s="144">
        <v>0</v>
      </c>
      <c r="G20" s="144">
        <v>0</v>
      </c>
      <c r="H20" s="205"/>
    </row>
    <row r="21" spans="1:45" s="44" customFormat="1" ht="15.6" x14ac:dyDescent="0.3">
      <c r="A21" s="617" t="s">
        <v>21</v>
      </c>
      <c r="B21" s="15" t="s">
        <v>22</v>
      </c>
      <c r="C21" s="265">
        <v>2.0000000000000001E-4</v>
      </c>
      <c r="D21" s="265">
        <v>2.0000000000000001E-4</v>
      </c>
      <c r="E21" s="209">
        <v>1E-4</v>
      </c>
      <c r="F21" s="209">
        <v>1E-4</v>
      </c>
      <c r="G21" s="209">
        <v>1E-4</v>
      </c>
      <c r="H21" s="205"/>
    </row>
    <row r="22" spans="1:45" s="44" customFormat="1" ht="15.6" x14ac:dyDescent="0.3">
      <c r="A22" s="617" t="s">
        <v>23</v>
      </c>
      <c r="B22" s="15" t="s">
        <v>24</v>
      </c>
      <c r="C22" s="144">
        <v>0.5</v>
      </c>
      <c r="D22" s="144">
        <v>0.53</v>
      </c>
      <c r="E22" s="144">
        <v>0.24</v>
      </c>
      <c r="F22" s="144">
        <v>0.16</v>
      </c>
      <c r="G22" s="144">
        <v>0.16</v>
      </c>
      <c r="H22" s="205"/>
    </row>
    <row r="23" spans="1:45" s="44" customFormat="1" ht="15.6" x14ac:dyDescent="0.3">
      <c r="A23" s="617">
        <v>3</v>
      </c>
      <c r="B23" s="15" t="s">
        <v>25</v>
      </c>
      <c r="C23" s="144">
        <v>0</v>
      </c>
      <c r="D23" s="144">
        <v>0</v>
      </c>
      <c r="E23" s="144">
        <v>0</v>
      </c>
      <c r="F23" s="144">
        <v>0</v>
      </c>
      <c r="G23" s="144">
        <v>0</v>
      </c>
      <c r="H23" s="205"/>
    </row>
    <row r="24" spans="1:45" s="44" customFormat="1" ht="15.6" x14ac:dyDescent="0.3">
      <c r="A24" s="617">
        <v>4</v>
      </c>
      <c r="B24" s="15" t="s">
        <v>26</v>
      </c>
      <c r="C24" s="144">
        <v>0</v>
      </c>
      <c r="D24" s="144">
        <v>0</v>
      </c>
      <c r="E24" s="144">
        <v>0</v>
      </c>
      <c r="F24" s="144">
        <v>0</v>
      </c>
      <c r="G24" s="144">
        <v>0</v>
      </c>
      <c r="H24" s="205"/>
    </row>
    <row r="25" spans="1:45" s="44" customFormat="1" ht="15.6" x14ac:dyDescent="0.3">
      <c r="A25" s="617">
        <v>5</v>
      </c>
      <c r="B25" s="15" t="s">
        <v>27</v>
      </c>
      <c r="C25" s="144">
        <v>0</v>
      </c>
      <c r="D25" s="144">
        <v>0</v>
      </c>
      <c r="E25" s="144">
        <v>0</v>
      </c>
      <c r="F25" s="144">
        <v>0</v>
      </c>
      <c r="G25" s="144">
        <v>0</v>
      </c>
      <c r="H25" s="205"/>
    </row>
    <row r="26" spans="1:45" s="44" customFormat="1" ht="15.6" x14ac:dyDescent="0.3">
      <c r="A26" s="617">
        <v>6</v>
      </c>
      <c r="B26" s="15" t="s">
        <v>28</v>
      </c>
      <c r="C26" s="144">
        <f>C11+C22+C23+C24+C25</f>
        <v>557.42020000000002</v>
      </c>
      <c r="D26" s="144">
        <f>D11+D22+D23+D24+D25</f>
        <v>1188.3802000000001</v>
      </c>
      <c r="E26" s="144">
        <f>E11+E22+E23+E24+E25</f>
        <v>1155.7401</v>
      </c>
      <c r="F26" s="144">
        <f>F11+F22+F23+F24+F25</f>
        <v>1100.0601000000001</v>
      </c>
      <c r="G26" s="144">
        <f>G11+G22+G23+G24+G25</f>
        <v>1345.1001000000001</v>
      </c>
      <c r="H26" s="205"/>
    </row>
    <row r="27" spans="1:45" s="44" customFormat="1" ht="15.6" x14ac:dyDescent="0.3">
      <c r="A27" s="617">
        <v>7</v>
      </c>
      <c r="B27" s="12" t="s">
        <v>29</v>
      </c>
      <c r="C27" s="144">
        <v>0</v>
      </c>
      <c r="D27" s="144">
        <v>0</v>
      </c>
      <c r="E27" s="144">
        <v>0</v>
      </c>
      <c r="F27" s="144">
        <v>0</v>
      </c>
      <c r="G27" s="144">
        <v>0</v>
      </c>
      <c r="H27" s="205"/>
      <c r="L27" s="153"/>
    </row>
    <row r="28" spans="1:45" s="44" customFormat="1" ht="31.2" x14ac:dyDescent="0.3">
      <c r="A28" s="617">
        <v>8</v>
      </c>
      <c r="B28" s="15" t="s">
        <v>30</v>
      </c>
      <c r="C28" s="144">
        <f>C26+C27</f>
        <v>557.42020000000002</v>
      </c>
      <c r="D28" s="144">
        <f>D26+D27</f>
        <v>1188.3802000000001</v>
      </c>
      <c r="E28" s="144">
        <f>E26</f>
        <v>1155.7401</v>
      </c>
      <c r="F28" s="144">
        <f>F26</f>
        <v>1100.0601000000001</v>
      </c>
      <c r="G28" s="144">
        <f>G26</f>
        <v>1345.1001000000001</v>
      </c>
      <c r="H28" s="205"/>
    </row>
    <row r="29" spans="1:45" s="44" customFormat="1" ht="15.6" x14ac:dyDescent="0.3">
      <c r="A29" s="617">
        <v>9</v>
      </c>
      <c r="B29" s="15" t="s">
        <v>31</v>
      </c>
      <c r="C29" s="144">
        <f>C28*0.2</f>
        <v>111.48404000000001</v>
      </c>
      <c r="D29" s="144">
        <f>D28*0.2</f>
        <v>237.67604000000003</v>
      </c>
      <c r="E29" s="144">
        <f>E28*0.2</f>
        <v>231.14802</v>
      </c>
      <c r="F29" s="144">
        <f>F28*0.2</f>
        <v>220.01202000000004</v>
      </c>
      <c r="G29" s="144">
        <f>G28*0.2</f>
        <v>269.02002000000005</v>
      </c>
      <c r="H29" s="205"/>
    </row>
    <row r="30" spans="1:45" s="44" customFormat="1" ht="31.2" x14ac:dyDescent="0.3">
      <c r="A30" s="617">
        <v>10</v>
      </c>
      <c r="B30" s="15" t="s">
        <v>32</v>
      </c>
      <c r="C30" s="144">
        <f>C28*1.2</f>
        <v>668.90423999999996</v>
      </c>
      <c r="D30" s="144">
        <f>D28*1.2</f>
        <v>1426.0562400000001</v>
      </c>
      <c r="E30" s="144">
        <f>E28*1.2</f>
        <v>1386.8881199999998</v>
      </c>
      <c r="F30" s="144">
        <f>F28*1.2</f>
        <v>1320.07212</v>
      </c>
      <c r="G30" s="144">
        <f>G28*1.2</f>
        <v>1614.12012</v>
      </c>
      <c r="H30" s="205"/>
    </row>
    <row r="31" spans="1:45" s="202" customFormat="1" ht="19.5" customHeight="1" x14ac:dyDescent="0.3">
      <c r="A31" s="263"/>
      <c r="B31" s="882" t="s">
        <v>170</v>
      </c>
      <c r="C31" s="882"/>
      <c r="D31" s="882"/>
      <c r="E31" s="882"/>
      <c r="F31" s="882"/>
      <c r="G31" s="882"/>
      <c r="H31" s="264"/>
    </row>
    <row r="32" spans="1:45" s="202" customFormat="1" ht="20.399999999999999" x14ac:dyDescent="0.35">
      <c r="A32" s="892"/>
      <c r="B32" s="892"/>
      <c r="C32" s="892"/>
      <c r="D32" s="892"/>
      <c r="E32" s="892"/>
      <c r="F32" s="892"/>
      <c r="G32" s="892"/>
    </row>
    <row r="33" spans="1:7" s="202" customFormat="1" ht="21" x14ac:dyDescent="0.25">
      <c r="A33" s="893"/>
      <c r="B33" s="893"/>
      <c r="C33" s="893"/>
      <c r="D33" s="893"/>
      <c r="E33" s="893"/>
      <c r="F33" s="893"/>
      <c r="G33" s="893"/>
    </row>
  </sheetData>
  <mergeCells count="12">
    <mergeCell ref="B31:G31"/>
    <mergeCell ref="A32:G32"/>
    <mergeCell ref="A33:G33"/>
    <mergeCell ref="E1:G1"/>
    <mergeCell ref="A3:G3"/>
    <mergeCell ref="A4:G4"/>
    <mergeCell ref="A6:A9"/>
    <mergeCell ref="B6:B9"/>
    <mergeCell ref="C7:C8"/>
    <mergeCell ref="D7:D8"/>
    <mergeCell ref="E7:E8"/>
    <mergeCell ref="F7:F8"/>
  </mergeCells>
  <conditionalFormatting sqref="D11:D28 G12 D30 E23:G23 E13:G14">
    <cfRule type="containsText" dxfId="46" priority="17" stopIfTrue="1" operator="containsText" text="Додаток2">
      <formula>NOT(ISERROR(SEARCH("Додаток2",D11)))</formula>
    </cfRule>
    <cfRule type="containsText" dxfId="45" priority="18" stopIfTrue="1" operator="containsText" text="Додаток2">
      <formula>NOT(ISERROR(SEARCH("Додаток2",D11)))</formula>
    </cfRule>
  </conditionalFormatting>
  <conditionalFormatting sqref="G26">
    <cfRule type="containsText" dxfId="44" priority="15" stopIfTrue="1" operator="containsText" text="Додаток2">
      <formula>NOT(ISERROR(SEARCH("Додаток2",G26)))</formula>
    </cfRule>
    <cfRule type="containsText" dxfId="43" priority="16" stopIfTrue="1" operator="containsText" text="Додаток2">
      <formula>NOT(ISERROR(SEARCH("Додаток2",G26)))</formula>
    </cfRule>
  </conditionalFormatting>
  <conditionalFormatting sqref="C11:C30">
    <cfRule type="containsText" dxfId="42" priority="13" stopIfTrue="1" operator="containsText" text="Додаток2">
      <formula>NOT(ISERROR(SEARCH("Додаток2",C11)))</formula>
    </cfRule>
    <cfRule type="containsText" dxfId="41" priority="14" stopIfTrue="1" operator="containsText" text="Додаток2">
      <formula>NOT(ISERROR(SEARCH("Додаток2",C11)))</formula>
    </cfRule>
  </conditionalFormatting>
  <conditionalFormatting sqref="E26">
    <cfRule type="containsText" dxfId="40" priority="9" stopIfTrue="1" operator="containsText" text="Додаток2">
      <formula>NOT(ISERROR(SEARCH("Додаток2",E26)))</formula>
    </cfRule>
    <cfRule type="containsText" dxfId="39" priority="10" stopIfTrue="1" operator="containsText" text="Додаток2">
      <formula>NOT(ISERROR(SEARCH("Додаток2",E26)))</formula>
    </cfRule>
  </conditionalFormatting>
  <conditionalFormatting sqref="E12">
    <cfRule type="containsText" dxfId="38" priority="11" stopIfTrue="1" operator="containsText" text="Додаток2">
      <formula>NOT(ISERROR(SEARCH("Додаток2",E12)))</formula>
    </cfRule>
    <cfRule type="containsText" dxfId="37" priority="12" stopIfTrue="1" operator="containsText" text="Додаток2">
      <formula>NOT(ISERROR(SEARCH("Додаток2",E12)))</formula>
    </cfRule>
  </conditionalFormatting>
  <conditionalFormatting sqref="D29:E29 G29">
    <cfRule type="containsText" dxfId="36" priority="7" stopIfTrue="1" operator="containsText" text="Додаток2">
      <formula>NOT(ISERROR(SEARCH("Додаток2",D29)))</formula>
    </cfRule>
    <cfRule type="containsText" dxfId="35" priority="8" stopIfTrue="1" operator="containsText" text="Додаток2">
      <formula>NOT(ISERROR(SEARCH("Додаток2",D29)))</formula>
    </cfRule>
  </conditionalFormatting>
  <conditionalFormatting sqref="F26">
    <cfRule type="containsText" dxfId="34" priority="3" stopIfTrue="1" operator="containsText" text="Додаток2">
      <formula>NOT(ISERROR(SEARCH("Додаток2",F26)))</formula>
    </cfRule>
    <cfRule type="containsText" dxfId="33" priority="4" stopIfTrue="1" operator="containsText" text="Додаток2">
      <formula>NOT(ISERROR(SEARCH("Додаток2",F26)))</formula>
    </cfRule>
  </conditionalFormatting>
  <conditionalFormatting sqref="F12">
    <cfRule type="containsText" dxfId="32" priority="5" stopIfTrue="1" operator="containsText" text="Додаток2">
      <formula>NOT(ISERROR(SEARCH("Додаток2",F12)))</formula>
    </cfRule>
    <cfRule type="containsText" dxfId="31" priority="6" stopIfTrue="1" operator="containsText" text="Додаток2">
      <formula>NOT(ISERROR(SEARCH("Додаток2",F12)))</formula>
    </cfRule>
  </conditionalFormatting>
  <conditionalFormatting sqref="F29">
    <cfRule type="containsText" dxfId="30" priority="1" stopIfTrue="1" operator="containsText" text="Додаток2">
      <formula>NOT(ISERROR(SEARCH("Додаток2",F29)))</formula>
    </cfRule>
    <cfRule type="containsText" dxfId="29" priority="2" stopIfTrue="1" operator="containsText" text="Додаток2">
      <formula>NOT(ISERROR(SEARCH("Додаток2",F29)))</formula>
    </cfRule>
  </conditionalFormatting>
  <pageMargins left="0.7" right="0.7" top="0.75" bottom="0.75" header="0.3" footer="0.3"/>
  <pageSetup paperSize="9" scale="6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R39"/>
  <sheetViews>
    <sheetView workbookViewId="0">
      <selection activeCell="J21" sqref="J21"/>
    </sheetView>
  </sheetViews>
  <sheetFormatPr defaultColWidth="0" defaultRowHeight="14.4" x14ac:dyDescent="0.3"/>
  <cols>
    <col min="1" max="1" width="7.5546875" customWidth="1"/>
    <col min="2" max="2" width="54.5546875" customWidth="1"/>
    <col min="3" max="3" width="17.109375" customWidth="1"/>
    <col min="4" max="4" width="15.6640625" customWidth="1"/>
    <col min="5" max="5" width="16.109375" customWidth="1"/>
    <col min="6" max="6" width="17" customWidth="1"/>
    <col min="7" max="7" width="14.88671875" customWidth="1"/>
    <col min="8" max="8" width="0.5546875" hidden="1" customWidth="1"/>
    <col min="9" max="234" width="11.5546875" customWidth="1"/>
    <col min="235" max="235" width="7.6640625" customWidth="1"/>
    <col min="236" max="236" width="65.6640625" customWidth="1"/>
    <col min="237" max="240" width="11.5546875" hidden="1" customWidth="1"/>
    <col min="241" max="241" width="15.6640625" customWidth="1"/>
    <col min="242" max="242" width="12.44140625" customWidth="1"/>
    <col min="243" max="243" width="15.33203125" customWidth="1"/>
    <col min="244" max="244" width="11.88671875" customWidth="1"/>
    <col min="245" max="248" width="11.5546875" hidden="1" customWidth="1"/>
    <col min="249" max="249" width="0" hidden="1" customWidth="1"/>
    <col min="250" max="253" width="11.5546875" hidden="1" customWidth="1"/>
    <col min="254" max="254" width="0" hidden="1" customWidth="1"/>
    <col min="255" max="256" width="11.5546875" hidden="1"/>
    <col min="257" max="257" width="13.5546875" customWidth="1"/>
    <col min="258" max="258" width="78.5546875" customWidth="1"/>
    <col min="259" max="259" width="32.5546875" customWidth="1"/>
    <col min="260" max="260" width="29.6640625" customWidth="1"/>
    <col min="261" max="262" width="30.88671875" customWidth="1"/>
    <col min="263" max="263" width="29.6640625" customWidth="1"/>
    <col min="264" max="264" width="11.5546875" hidden="1" customWidth="1"/>
    <col min="265" max="490" width="11.5546875" customWidth="1"/>
    <col min="491" max="491" width="7.6640625" customWidth="1"/>
    <col min="492" max="492" width="65.6640625" customWidth="1"/>
    <col min="493" max="496" width="11.5546875" hidden="1" customWidth="1"/>
    <col min="497" max="497" width="15.6640625" customWidth="1"/>
    <col min="498" max="498" width="12.44140625" customWidth="1"/>
    <col min="499" max="499" width="15.33203125" customWidth="1"/>
    <col min="500" max="500" width="11.88671875" customWidth="1"/>
    <col min="501" max="510" width="11.5546875" hidden="1" customWidth="1"/>
    <col min="511" max="512" width="11.5546875" hidden="1"/>
    <col min="513" max="513" width="13.5546875" customWidth="1"/>
    <col min="514" max="514" width="78.5546875" customWidth="1"/>
    <col min="515" max="515" width="32.5546875" customWidth="1"/>
    <col min="516" max="516" width="29.6640625" customWidth="1"/>
    <col min="517" max="518" width="30.88671875" customWidth="1"/>
    <col min="519" max="519" width="29.6640625" customWidth="1"/>
    <col min="520" max="520" width="11.5546875" hidden="1" customWidth="1"/>
    <col min="521" max="746" width="11.5546875" customWidth="1"/>
    <col min="747" max="747" width="7.6640625" customWidth="1"/>
    <col min="748" max="748" width="65.6640625" customWidth="1"/>
    <col min="749" max="752" width="11.5546875" hidden="1" customWidth="1"/>
    <col min="753" max="753" width="15.6640625" customWidth="1"/>
    <col min="754" max="754" width="12.44140625" customWidth="1"/>
    <col min="755" max="755" width="15.33203125" customWidth="1"/>
    <col min="756" max="756" width="11.88671875" customWidth="1"/>
    <col min="757" max="766" width="11.5546875" hidden="1" customWidth="1"/>
    <col min="767" max="768" width="11.5546875" hidden="1"/>
    <col min="769" max="769" width="13.5546875" customWidth="1"/>
    <col min="770" max="770" width="78.5546875" customWidth="1"/>
    <col min="771" max="771" width="32.5546875" customWidth="1"/>
    <col min="772" max="772" width="29.6640625" customWidth="1"/>
    <col min="773" max="774" width="30.88671875" customWidth="1"/>
    <col min="775" max="775" width="29.6640625" customWidth="1"/>
    <col min="776" max="776" width="11.5546875" hidden="1" customWidth="1"/>
    <col min="777" max="1002" width="11.5546875" customWidth="1"/>
    <col min="1003" max="1003" width="7.6640625" customWidth="1"/>
    <col min="1004" max="1004" width="65.6640625" customWidth="1"/>
    <col min="1005" max="1008" width="11.5546875" hidden="1" customWidth="1"/>
    <col min="1009" max="1009" width="15.6640625" customWidth="1"/>
    <col min="1010" max="1010" width="12.44140625" customWidth="1"/>
    <col min="1011" max="1011" width="15.33203125" customWidth="1"/>
    <col min="1012" max="1012" width="11.88671875" customWidth="1"/>
    <col min="1013" max="1022" width="11.5546875" hidden="1" customWidth="1"/>
    <col min="1023" max="1024" width="11.5546875" hidden="1"/>
    <col min="1025" max="1025" width="13.5546875" customWidth="1"/>
    <col min="1026" max="1026" width="78.5546875" customWidth="1"/>
    <col min="1027" max="1027" width="32.5546875" customWidth="1"/>
    <col min="1028" max="1028" width="29.6640625" customWidth="1"/>
    <col min="1029" max="1030" width="30.88671875" customWidth="1"/>
    <col min="1031" max="1031" width="29.6640625" customWidth="1"/>
    <col min="1032" max="1032" width="11.5546875" hidden="1" customWidth="1"/>
    <col min="1033" max="1258" width="11.5546875" customWidth="1"/>
    <col min="1259" max="1259" width="7.6640625" customWidth="1"/>
    <col min="1260" max="1260" width="65.6640625" customWidth="1"/>
    <col min="1261" max="1264" width="11.5546875" hidden="1" customWidth="1"/>
    <col min="1265" max="1265" width="15.6640625" customWidth="1"/>
    <col min="1266" max="1266" width="12.44140625" customWidth="1"/>
    <col min="1267" max="1267" width="15.33203125" customWidth="1"/>
    <col min="1268" max="1268" width="11.88671875" customWidth="1"/>
    <col min="1269" max="1278" width="11.5546875" hidden="1" customWidth="1"/>
    <col min="1279" max="1280" width="11.5546875" hidden="1"/>
    <col min="1281" max="1281" width="13.5546875" customWidth="1"/>
    <col min="1282" max="1282" width="78.5546875" customWidth="1"/>
    <col min="1283" max="1283" width="32.5546875" customWidth="1"/>
    <col min="1284" max="1284" width="29.6640625" customWidth="1"/>
    <col min="1285" max="1286" width="30.88671875" customWidth="1"/>
    <col min="1287" max="1287" width="29.6640625" customWidth="1"/>
    <col min="1288" max="1288" width="11.5546875" hidden="1" customWidth="1"/>
    <col min="1289" max="1514" width="11.5546875" customWidth="1"/>
    <col min="1515" max="1515" width="7.6640625" customWidth="1"/>
    <col min="1516" max="1516" width="65.6640625" customWidth="1"/>
    <col min="1517" max="1520" width="11.5546875" hidden="1" customWidth="1"/>
    <col min="1521" max="1521" width="15.6640625" customWidth="1"/>
    <col min="1522" max="1522" width="12.44140625" customWidth="1"/>
    <col min="1523" max="1523" width="15.33203125" customWidth="1"/>
    <col min="1524" max="1524" width="11.88671875" customWidth="1"/>
    <col min="1525" max="1534" width="11.5546875" hidden="1" customWidth="1"/>
    <col min="1535" max="1536" width="11.5546875" hidden="1"/>
    <col min="1537" max="1537" width="13.5546875" customWidth="1"/>
    <col min="1538" max="1538" width="78.5546875" customWidth="1"/>
    <col min="1539" max="1539" width="32.5546875" customWidth="1"/>
    <col min="1540" max="1540" width="29.6640625" customWidth="1"/>
    <col min="1541" max="1542" width="30.88671875" customWidth="1"/>
    <col min="1543" max="1543" width="29.6640625" customWidth="1"/>
    <col min="1544" max="1544" width="11.5546875" hidden="1" customWidth="1"/>
    <col min="1545" max="1770" width="11.5546875" customWidth="1"/>
    <col min="1771" max="1771" width="7.6640625" customWidth="1"/>
    <col min="1772" max="1772" width="65.6640625" customWidth="1"/>
    <col min="1773" max="1776" width="11.5546875" hidden="1" customWidth="1"/>
    <col min="1777" max="1777" width="15.6640625" customWidth="1"/>
    <col min="1778" max="1778" width="12.44140625" customWidth="1"/>
    <col min="1779" max="1779" width="15.33203125" customWidth="1"/>
    <col min="1780" max="1780" width="11.88671875" customWidth="1"/>
    <col min="1781" max="1790" width="11.5546875" hidden="1" customWidth="1"/>
    <col min="1791" max="1792" width="11.5546875" hidden="1"/>
    <col min="1793" max="1793" width="13.5546875" customWidth="1"/>
    <col min="1794" max="1794" width="78.5546875" customWidth="1"/>
    <col min="1795" max="1795" width="32.5546875" customWidth="1"/>
    <col min="1796" max="1796" width="29.6640625" customWidth="1"/>
    <col min="1797" max="1798" width="30.88671875" customWidth="1"/>
    <col min="1799" max="1799" width="29.6640625" customWidth="1"/>
    <col min="1800" max="1800" width="11.5546875" hidden="1" customWidth="1"/>
    <col min="1801" max="2026" width="11.5546875" customWidth="1"/>
    <col min="2027" max="2027" width="7.6640625" customWidth="1"/>
    <col min="2028" max="2028" width="65.6640625" customWidth="1"/>
    <col min="2029" max="2032" width="11.5546875" hidden="1" customWidth="1"/>
    <col min="2033" max="2033" width="15.6640625" customWidth="1"/>
    <col min="2034" max="2034" width="12.44140625" customWidth="1"/>
    <col min="2035" max="2035" width="15.33203125" customWidth="1"/>
    <col min="2036" max="2036" width="11.88671875" customWidth="1"/>
    <col min="2037" max="2046" width="11.5546875" hidden="1" customWidth="1"/>
    <col min="2047" max="2048" width="11.5546875" hidden="1"/>
    <col min="2049" max="2049" width="13.5546875" customWidth="1"/>
    <col min="2050" max="2050" width="78.5546875" customWidth="1"/>
    <col min="2051" max="2051" width="32.5546875" customWidth="1"/>
    <col min="2052" max="2052" width="29.6640625" customWidth="1"/>
    <col min="2053" max="2054" width="30.88671875" customWidth="1"/>
    <col min="2055" max="2055" width="29.6640625" customWidth="1"/>
    <col min="2056" max="2056" width="11.5546875" hidden="1" customWidth="1"/>
    <col min="2057" max="2282" width="11.5546875" customWidth="1"/>
    <col min="2283" max="2283" width="7.6640625" customWidth="1"/>
    <col min="2284" max="2284" width="65.6640625" customWidth="1"/>
    <col min="2285" max="2288" width="11.5546875" hidden="1" customWidth="1"/>
    <col min="2289" max="2289" width="15.6640625" customWidth="1"/>
    <col min="2290" max="2290" width="12.44140625" customWidth="1"/>
    <col min="2291" max="2291" width="15.33203125" customWidth="1"/>
    <col min="2292" max="2292" width="11.88671875" customWidth="1"/>
    <col min="2293" max="2302" width="11.5546875" hidden="1" customWidth="1"/>
    <col min="2303" max="2304" width="11.5546875" hidden="1"/>
    <col min="2305" max="2305" width="13.5546875" customWidth="1"/>
    <col min="2306" max="2306" width="78.5546875" customWidth="1"/>
    <col min="2307" max="2307" width="32.5546875" customWidth="1"/>
    <col min="2308" max="2308" width="29.6640625" customWidth="1"/>
    <col min="2309" max="2310" width="30.88671875" customWidth="1"/>
    <col min="2311" max="2311" width="29.6640625" customWidth="1"/>
    <col min="2312" max="2312" width="11.5546875" hidden="1" customWidth="1"/>
    <col min="2313" max="2538" width="11.5546875" customWidth="1"/>
    <col min="2539" max="2539" width="7.6640625" customWidth="1"/>
    <col min="2540" max="2540" width="65.6640625" customWidth="1"/>
    <col min="2541" max="2544" width="11.5546875" hidden="1" customWidth="1"/>
    <col min="2545" max="2545" width="15.6640625" customWidth="1"/>
    <col min="2546" max="2546" width="12.44140625" customWidth="1"/>
    <col min="2547" max="2547" width="15.33203125" customWidth="1"/>
    <col min="2548" max="2548" width="11.88671875" customWidth="1"/>
    <col min="2549" max="2558" width="11.5546875" hidden="1" customWidth="1"/>
    <col min="2559" max="2560" width="11.5546875" hidden="1"/>
    <col min="2561" max="2561" width="13.5546875" customWidth="1"/>
    <col min="2562" max="2562" width="78.5546875" customWidth="1"/>
    <col min="2563" max="2563" width="32.5546875" customWidth="1"/>
    <col min="2564" max="2564" width="29.6640625" customWidth="1"/>
    <col min="2565" max="2566" width="30.88671875" customWidth="1"/>
    <col min="2567" max="2567" width="29.6640625" customWidth="1"/>
    <col min="2568" max="2568" width="11.5546875" hidden="1" customWidth="1"/>
    <col min="2569" max="2794" width="11.5546875" customWidth="1"/>
    <col min="2795" max="2795" width="7.6640625" customWidth="1"/>
    <col min="2796" max="2796" width="65.6640625" customWidth="1"/>
    <col min="2797" max="2800" width="11.5546875" hidden="1" customWidth="1"/>
    <col min="2801" max="2801" width="15.6640625" customWidth="1"/>
    <col min="2802" max="2802" width="12.44140625" customWidth="1"/>
    <col min="2803" max="2803" width="15.33203125" customWidth="1"/>
    <col min="2804" max="2804" width="11.88671875" customWidth="1"/>
    <col min="2805" max="2814" width="11.5546875" hidden="1" customWidth="1"/>
    <col min="2815" max="2816" width="11.5546875" hidden="1"/>
    <col min="2817" max="2817" width="13.5546875" customWidth="1"/>
    <col min="2818" max="2818" width="78.5546875" customWidth="1"/>
    <col min="2819" max="2819" width="32.5546875" customWidth="1"/>
    <col min="2820" max="2820" width="29.6640625" customWidth="1"/>
    <col min="2821" max="2822" width="30.88671875" customWidth="1"/>
    <col min="2823" max="2823" width="29.6640625" customWidth="1"/>
    <col min="2824" max="2824" width="11.5546875" hidden="1" customWidth="1"/>
    <col min="2825" max="3050" width="11.5546875" customWidth="1"/>
    <col min="3051" max="3051" width="7.6640625" customWidth="1"/>
    <col min="3052" max="3052" width="65.6640625" customWidth="1"/>
    <col min="3053" max="3056" width="11.5546875" hidden="1" customWidth="1"/>
    <col min="3057" max="3057" width="15.6640625" customWidth="1"/>
    <col min="3058" max="3058" width="12.44140625" customWidth="1"/>
    <col min="3059" max="3059" width="15.33203125" customWidth="1"/>
    <col min="3060" max="3060" width="11.88671875" customWidth="1"/>
    <col min="3061" max="3070" width="11.5546875" hidden="1" customWidth="1"/>
    <col min="3071" max="3072" width="11.5546875" hidden="1"/>
    <col min="3073" max="3073" width="13.5546875" customWidth="1"/>
    <col min="3074" max="3074" width="78.5546875" customWidth="1"/>
    <col min="3075" max="3075" width="32.5546875" customWidth="1"/>
    <col min="3076" max="3076" width="29.6640625" customWidth="1"/>
    <col min="3077" max="3078" width="30.88671875" customWidth="1"/>
    <col min="3079" max="3079" width="29.6640625" customWidth="1"/>
    <col min="3080" max="3080" width="11.5546875" hidden="1" customWidth="1"/>
    <col min="3081" max="3306" width="11.5546875" customWidth="1"/>
    <col min="3307" max="3307" width="7.6640625" customWidth="1"/>
    <col min="3308" max="3308" width="65.6640625" customWidth="1"/>
    <col min="3309" max="3312" width="11.5546875" hidden="1" customWidth="1"/>
    <col min="3313" max="3313" width="15.6640625" customWidth="1"/>
    <col min="3314" max="3314" width="12.44140625" customWidth="1"/>
    <col min="3315" max="3315" width="15.33203125" customWidth="1"/>
    <col min="3316" max="3316" width="11.88671875" customWidth="1"/>
    <col min="3317" max="3326" width="11.5546875" hidden="1" customWidth="1"/>
    <col min="3327" max="3328" width="11.5546875" hidden="1"/>
    <col min="3329" max="3329" width="13.5546875" customWidth="1"/>
    <col min="3330" max="3330" width="78.5546875" customWidth="1"/>
    <col min="3331" max="3331" width="32.5546875" customWidth="1"/>
    <col min="3332" max="3332" width="29.6640625" customWidth="1"/>
    <col min="3333" max="3334" width="30.88671875" customWidth="1"/>
    <col min="3335" max="3335" width="29.6640625" customWidth="1"/>
    <col min="3336" max="3336" width="11.5546875" hidden="1" customWidth="1"/>
    <col min="3337" max="3562" width="11.5546875" customWidth="1"/>
    <col min="3563" max="3563" width="7.6640625" customWidth="1"/>
    <col min="3564" max="3564" width="65.6640625" customWidth="1"/>
    <col min="3565" max="3568" width="11.5546875" hidden="1" customWidth="1"/>
    <col min="3569" max="3569" width="15.6640625" customWidth="1"/>
    <col min="3570" max="3570" width="12.44140625" customWidth="1"/>
    <col min="3571" max="3571" width="15.33203125" customWidth="1"/>
    <col min="3572" max="3572" width="11.88671875" customWidth="1"/>
    <col min="3573" max="3582" width="11.5546875" hidden="1" customWidth="1"/>
    <col min="3583" max="3584" width="11.5546875" hidden="1"/>
    <col min="3585" max="3585" width="13.5546875" customWidth="1"/>
    <col min="3586" max="3586" width="78.5546875" customWidth="1"/>
    <col min="3587" max="3587" width="32.5546875" customWidth="1"/>
    <col min="3588" max="3588" width="29.6640625" customWidth="1"/>
    <col min="3589" max="3590" width="30.88671875" customWidth="1"/>
    <col min="3591" max="3591" width="29.6640625" customWidth="1"/>
    <col min="3592" max="3592" width="11.5546875" hidden="1" customWidth="1"/>
    <col min="3593" max="3818" width="11.5546875" customWidth="1"/>
    <col min="3819" max="3819" width="7.6640625" customWidth="1"/>
    <col min="3820" max="3820" width="65.6640625" customWidth="1"/>
    <col min="3821" max="3824" width="11.5546875" hidden="1" customWidth="1"/>
    <col min="3825" max="3825" width="15.6640625" customWidth="1"/>
    <col min="3826" max="3826" width="12.44140625" customWidth="1"/>
    <col min="3827" max="3827" width="15.33203125" customWidth="1"/>
    <col min="3828" max="3828" width="11.88671875" customWidth="1"/>
    <col min="3829" max="3838" width="11.5546875" hidden="1" customWidth="1"/>
    <col min="3839" max="3840" width="11.5546875" hidden="1"/>
    <col min="3841" max="3841" width="13.5546875" customWidth="1"/>
    <col min="3842" max="3842" width="78.5546875" customWidth="1"/>
    <col min="3843" max="3843" width="32.5546875" customWidth="1"/>
    <col min="3844" max="3844" width="29.6640625" customWidth="1"/>
    <col min="3845" max="3846" width="30.88671875" customWidth="1"/>
    <col min="3847" max="3847" width="29.6640625" customWidth="1"/>
    <col min="3848" max="3848" width="11.5546875" hidden="1" customWidth="1"/>
    <col min="3849" max="4074" width="11.5546875" customWidth="1"/>
    <col min="4075" max="4075" width="7.6640625" customWidth="1"/>
    <col min="4076" max="4076" width="65.6640625" customWidth="1"/>
    <col min="4077" max="4080" width="11.5546875" hidden="1" customWidth="1"/>
    <col min="4081" max="4081" width="15.6640625" customWidth="1"/>
    <col min="4082" max="4082" width="12.44140625" customWidth="1"/>
    <col min="4083" max="4083" width="15.33203125" customWidth="1"/>
    <col min="4084" max="4084" width="11.88671875" customWidth="1"/>
    <col min="4085" max="4094" width="11.5546875" hidden="1" customWidth="1"/>
    <col min="4095" max="4096" width="11.5546875" hidden="1"/>
    <col min="4097" max="4097" width="13.5546875" customWidth="1"/>
    <col min="4098" max="4098" width="78.5546875" customWidth="1"/>
    <col min="4099" max="4099" width="32.5546875" customWidth="1"/>
    <col min="4100" max="4100" width="29.6640625" customWidth="1"/>
    <col min="4101" max="4102" width="30.88671875" customWidth="1"/>
    <col min="4103" max="4103" width="29.6640625" customWidth="1"/>
    <col min="4104" max="4104" width="11.5546875" hidden="1" customWidth="1"/>
    <col min="4105" max="4330" width="11.5546875" customWidth="1"/>
    <col min="4331" max="4331" width="7.6640625" customWidth="1"/>
    <col min="4332" max="4332" width="65.6640625" customWidth="1"/>
    <col min="4333" max="4336" width="11.5546875" hidden="1" customWidth="1"/>
    <col min="4337" max="4337" width="15.6640625" customWidth="1"/>
    <col min="4338" max="4338" width="12.44140625" customWidth="1"/>
    <col min="4339" max="4339" width="15.33203125" customWidth="1"/>
    <col min="4340" max="4340" width="11.88671875" customWidth="1"/>
    <col min="4341" max="4350" width="11.5546875" hidden="1" customWidth="1"/>
    <col min="4351" max="4352" width="11.5546875" hidden="1"/>
    <col min="4353" max="4353" width="13.5546875" customWidth="1"/>
    <col min="4354" max="4354" width="78.5546875" customWidth="1"/>
    <col min="4355" max="4355" width="32.5546875" customWidth="1"/>
    <col min="4356" max="4356" width="29.6640625" customWidth="1"/>
    <col min="4357" max="4358" width="30.88671875" customWidth="1"/>
    <col min="4359" max="4359" width="29.6640625" customWidth="1"/>
    <col min="4360" max="4360" width="11.5546875" hidden="1" customWidth="1"/>
    <col min="4361" max="4586" width="11.5546875" customWidth="1"/>
    <col min="4587" max="4587" width="7.6640625" customWidth="1"/>
    <col min="4588" max="4588" width="65.6640625" customWidth="1"/>
    <col min="4589" max="4592" width="11.5546875" hidden="1" customWidth="1"/>
    <col min="4593" max="4593" width="15.6640625" customWidth="1"/>
    <col min="4594" max="4594" width="12.44140625" customWidth="1"/>
    <col min="4595" max="4595" width="15.33203125" customWidth="1"/>
    <col min="4596" max="4596" width="11.88671875" customWidth="1"/>
    <col min="4597" max="4606" width="11.5546875" hidden="1" customWidth="1"/>
    <col min="4607" max="4608" width="11.5546875" hidden="1"/>
    <col min="4609" max="4609" width="13.5546875" customWidth="1"/>
    <col min="4610" max="4610" width="78.5546875" customWidth="1"/>
    <col min="4611" max="4611" width="32.5546875" customWidth="1"/>
    <col min="4612" max="4612" width="29.6640625" customWidth="1"/>
    <col min="4613" max="4614" width="30.88671875" customWidth="1"/>
    <col min="4615" max="4615" width="29.6640625" customWidth="1"/>
    <col min="4616" max="4616" width="11.5546875" hidden="1" customWidth="1"/>
    <col min="4617" max="4842" width="11.5546875" customWidth="1"/>
    <col min="4843" max="4843" width="7.6640625" customWidth="1"/>
    <col min="4844" max="4844" width="65.6640625" customWidth="1"/>
    <col min="4845" max="4848" width="11.5546875" hidden="1" customWidth="1"/>
    <col min="4849" max="4849" width="15.6640625" customWidth="1"/>
    <col min="4850" max="4850" width="12.44140625" customWidth="1"/>
    <col min="4851" max="4851" width="15.33203125" customWidth="1"/>
    <col min="4852" max="4852" width="11.88671875" customWidth="1"/>
    <col min="4853" max="4862" width="11.5546875" hidden="1" customWidth="1"/>
    <col min="4863" max="4864" width="11.5546875" hidden="1"/>
    <col min="4865" max="4865" width="13.5546875" customWidth="1"/>
    <col min="4866" max="4866" width="78.5546875" customWidth="1"/>
    <col min="4867" max="4867" width="32.5546875" customWidth="1"/>
    <col min="4868" max="4868" width="29.6640625" customWidth="1"/>
    <col min="4869" max="4870" width="30.88671875" customWidth="1"/>
    <col min="4871" max="4871" width="29.6640625" customWidth="1"/>
    <col min="4872" max="4872" width="11.5546875" hidden="1" customWidth="1"/>
    <col min="4873" max="5098" width="11.5546875" customWidth="1"/>
    <col min="5099" max="5099" width="7.6640625" customWidth="1"/>
    <col min="5100" max="5100" width="65.6640625" customWidth="1"/>
    <col min="5101" max="5104" width="11.5546875" hidden="1" customWidth="1"/>
    <col min="5105" max="5105" width="15.6640625" customWidth="1"/>
    <col min="5106" max="5106" width="12.44140625" customWidth="1"/>
    <col min="5107" max="5107" width="15.33203125" customWidth="1"/>
    <col min="5108" max="5108" width="11.88671875" customWidth="1"/>
    <col min="5109" max="5118" width="11.5546875" hidden="1" customWidth="1"/>
    <col min="5119" max="5120" width="11.5546875" hidden="1"/>
    <col min="5121" max="5121" width="13.5546875" customWidth="1"/>
    <col min="5122" max="5122" width="78.5546875" customWidth="1"/>
    <col min="5123" max="5123" width="32.5546875" customWidth="1"/>
    <col min="5124" max="5124" width="29.6640625" customWidth="1"/>
    <col min="5125" max="5126" width="30.88671875" customWidth="1"/>
    <col min="5127" max="5127" width="29.6640625" customWidth="1"/>
    <col min="5128" max="5128" width="11.5546875" hidden="1" customWidth="1"/>
    <col min="5129" max="5354" width="11.5546875" customWidth="1"/>
    <col min="5355" max="5355" width="7.6640625" customWidth="1"/>
    <col min="5356" max="5356" width="65.6640625" customWidth="1"/>
    <col min="5357" max="5360" width="11.5546875" hidden="1" customWidth="1"/>
    <col min="5361" max="5361" width="15.6640625" customWidth="1"/>
    <col min="5362" max="5362" width="12.44140625" customWidth="1"/>
    <col min="5363" max="5363" width="15.33203125" customWidth="1"/>
    <col min="5364" max="5364" width="11.88671875" customWidth="1"/>
    <col min="5365" max="5374" width="11.5546875" hidden="1" customWidth="1"/>
    <col min="5375" max="5376" width="11.5546875" hidden="1"/>
    <col min="5377" max="5377" width="13.5546875" customWidth="1"/>
    <col min="5378" max="5378" width="78.5546875" customWidth="1"/>
    <col min="5379" max="5379" width="32.5546875" customWidth="1"/>
    <col min="5380" max="5380" width="29.6640625" customWidth="1"/>
    <col min="5381" max="5382" width="30.88671875" customWidth="1"/>
    <col min="5383" max="5383" width="29.6640625" customWidth="1"/>
    <col min="5384" max="5384" width="11.5546875" hidden="1" customWidth="1"/>
    <col min="5385" max="5610" width="11.5546875" customWidth="1"/>
    <col min="5611" max="5611" width="7.6640625" customWidth="1"/>
    <col min="5612" max="5612" width="65.6640625" customWidth="1"/>
    <col min="5613" max="5616" width="11.5546875" hidden="1" customWidth="1"/>
    <col min="5617" max="5617" width="15.6640625" customWidth="1"/>
    <col min="5618" max="5618" width="12.44140625" customWidth="1"/>
    <col min="5619" max="5619" width="15.33203125" customWidth="1"/>
    <col min="5620" max="5620" width="11.88671875" customWidth="1"/>
    <col min="5621" max="5630" width="11.5546875" hidden="1" customWidth="1"/>
    <col min="5631" max="5632" width="11.5546875" hidden="1"/>
    <col min="5633" max="5633" width="13.5546875" customWidth="1"/>
    <col min="5634" max="5634" width="78.5546875" customWidth="1"/>
    <col min="5635" max="5635" width="32.5546875" customWidth="1"/>
    <col min="5636" max="5636" width="29.6640625" customWidth="1"/>
    <col min="5637" max="5638" width="30.88671875" customWidth="1"/>
    <col min="5639" max="5639" width="29.6640625" customWidth="1"/>
    <col min="5640" max="5640" width="11.5546875" hidden="1" customWidth="1"/>
    <col min="5641" max="5866" width="11.5546875" customWidth="1"/>
    <col min="5867" max="5867" width="7.6640625" customWidth="1"/>
    <col min="5868" max="5868" width="65.6640625" customWidth="1"/>
    <col min="5869" max="5872" width="11.5546875" hidden="1" customWidth="1"/>
    <col min="5873" max="5873" width="15.6640625" customWidth="1"/>
    <col min="5874" max="5874" width="12.44140625" customWidth="1"/>
    <col min="5875" max="5875" width="15.33203125" customWidth="1"/>
    <col min="5876" max="5876" width="11.88671875" customWidth="1"/>
    <col min="5877" max="5886" width="11.5546875" hidden="1" customWidth="1"/>
    <col min="5887" max="5888" width="11.5546875" hidden="1"/>
    <col min="5889" max="5889" width="13.5546875" customWidth="1"/>
    <col min="5890" max="5890" width="78.5546875" customWidth="1"/>
    <col min="5891" max="5891" width="32.5546875" customWidth="1"/>
    <col min="5892" max="5892" width="29.6640625" customWidth="1"/>
    <col min="5893" max="5894" width="30.88671875" customWidth="1"/>
    <col min="5895" max="5895" width="29.6640625" customWidth="1"/>
    <col min="5896" max="5896" width="11.5546875" hidden="1" customWidth="1"/>
    <col min="5897" max="6122" width="11.5546875" customWidth="1"/>
    <col min="6123" max="6123" width="7.6640625" customWidth="1"/>
    <col min="6124" max="6124" width="65.6640625" customWidth="1"/>
    <col min="6125" max="6128" width="11.5546875" hidden="1" customWidth="1"/>
    <col min="6129" max="6129" width="15.6640625" customWidth="1"/>
    <col min="6130" max="6130" width="12.44140625" customWidth="1"/>
    <col min="6131" max="6131" width="15.33203125" customWidth="1"/>
    <col min="6132" max="6132" width="11.88671875" customWidth="1"/>
    <col min="6133" max="6142" width="11.5546875" hidden="1" customWidth="1"/>
    <col min="6143" max="6144" width="11.5546875" hidden="1"/>
    <col min="6145" max="6145" width="13.5546875" customWidth="1"/>
    <col min="6146" max="6146" width="78.5546875" customWidth="1"/>
    <col min="6147" max="6147" width="32.5546875" customWidth="1"/>
    <col min="6148" max="6148" width="29.6640625" customWidth="1"/>
    <col min="6149" max="6150" width="30.88671875" customWidth="1"/>
    <col min="6151" max="6151" width="29.6640625" customWidth="1"/>
    <col min="6152" max="6152" width="11.5546875" hidden="1" customWidth="1"/>
    <col min="6153" max="6378" width="11.5546875" customWidth="1"/>
    <col min="6379" max="6379" width="7.6640625" customWidth="1"/>
    <col min="6380" max="6380" width="65.6640625" customWidth="1"/>
    <col min="6381" max="6384" width="11.5546875" hidden="1" customWidth="1"/>
    <col min="6385" max="6385" width="15.6640625" customWidth="1"/>
    <col min="6386" max="6386" width="12.44140625" customWidth="1"/>
    <col min="6387" max="6387" width="15.33203125" customWidth="1"/>
    <col min="6388" max="6388" width="11.88671875" customWidth="1"/>
    <col min="6389" max="6398" width="11.5546875" hidden="1" customWidth="1"/>
    <col min="6399" max="6400" width="11.5546875" hidden="1"/>
    <col min="6401" max="6401" width="13.5546875" customWidth="1"/>
    <col min="6402" max="6402" width="78.5546875" customWidth="1"/>
    <col min="6403" max="6403" width="32.5546875" customWidth="1"/>
    <col min="6404" max="6404" width="29.6640625" customWidth="1"/>
    <col min="6405" max="6406" width="30.88671875" customWidth="1"/>
    <col min="6407" max="6407" width="29.6640625" customWidth="1"/>
    <col min="6408" max="6408" width="11.5546875" hidden="1" customWidth="1"/>
    <col min="6409" max="6634" width="11.5546875" customWidth="1"/>
    <col min="6635" max="6635" width="7.6640625" customWidth="1"/>
    <col min="6636" max="6636" width="65.6640625" customWidth="1"/>
    <col min="6637" max="6640" width="11.5546875" hidden="1" customWidth="1"/>
    <col min="6641" max="6641" width="15.6640625" customWidth="1"/>
    <col min="6642" max="6642" width="12.44140625" customWidth="1"/>
    <col min="6643" max="6643" width="15.33203125" customWidth="1"/>
    <col min="6644" max="6644" width="11.88671875" customWidth="1"/>
    <col min="6645" max="6654" width="11.5546875" hidden="1" customWidth="1"/>
    <col min="6655" max="6656" width="11.5546875" hidden="1"/>
    <col min="6657" max="6657" width="13.5546875" customWidth="1"/>
    <col min="6658" max="6658" width="78.5546875" customWidth="1"/>
    <col min="6659" max="6659" width="32.5546875" customWidth="1"/>
    <col min="6660" max="6660" width="29.6640625" customWidth="1"/>
    <col min="6661" max="6662" width="30.88671875" customWidth="1"/>
    <col min="6663" max="6663" width="29.6640625" customWidth="1"/>
    <col min="6664" max="6664" width="11.5546875" hidden="1" customWidth="1"/>
    <col min="6665" max="6890" width="11.5546875" customWidth="1"/>
    <col min="6891" max="6891" width="7.6640625" customWidth="1"/>
    <col min="6892" max="6892" width="65.6640625" customWidth="1"/>
    <col min="6893" max="6896" width="11.5546875" hidden="1" customWidth="1"/>
    <col min="6897" max="6897" width="15.6640625" customWidth="1"/>
    <col min="6898" max="6898" width="12.44140625" customWidth="1"/>
    <col min="6899" max="6899" width="15.33203125" customWidth="1"/>
    <col min="6900" max="6900" width="11.88671875" customWidth="1"/>
    <col min="6901" max="6910" width="11.5546875" hidden="1" customWidth="1"/>
    <col min="6911" max="6912" width="11.5546875" hidden="1"/>
    <col min="6913" max="6913" width="13.5546875" customWidth="1"/>
    <col min="6914" max="6914" width="78.5546875" customWidth="1"/>
    <col min="6915" max="6915" width="32.5546875" customWidth="1"/>
    <col min="6916" max="6916" width="29.6640625" customWidth="1"/>
    <col min="6917" max="6918" width="30.88671875" customWidth="1"/>
    <col min="6919" max="6919" width="29.6640625" customWidth="1"/>
    <col min="6920" max="6920" width="11.5546875" hidden="1" customWidth="1"/>
    <col min="6921" max="7146" width="11.5546875" customWidth="1"/>
    <col min="7147" max="7147" width="7.6640625" customWidth="1"/>
    <col min="7148" max="7148" width="65.6640625" customWidth="1"/>
    <col min="7149" max="7152" width="11.5546875" hidden="1" customWidth="1"/>
    <col min="7153" max="7153" width="15.6640625" customWidth="1"/>
    <col min="7154" max="7154" width="12.44140625" customWidth="1"/>
    <col min="7155" max="7155" width="15.33203125" customWidth="1"/>
    <col min="7156" max="7156" width="11.88671875" customWidth="1"/>
    <col min="7157" max="7166" width="11.5546875" hidden="1" customWidth="1"/>
    <col min="7167" max="7168" width="11.5546875" hidden="1"/>
    <col min="7169" max="7169" width="13.5546875" customWidth="1"/>
    <col min="7170" max="7170" width="78.5546875" customWidth="1"/>
    <col min="7171" max="7171" width="32.5546875" customWidth="1"/>
    <col min="7172" max="7172" width="29.6640625" customWidth="1"/>
    <col min="7173" max="7174" width="30.88671875" customWidth="1"/>
    <col min="7175" max="7175" width="29.6640625" customWidth="1"/>
    <col min="7176" max="7176" width="11.5546875" hidden="1" customWidth="1"/>
    <col min="7177" max="7402" width="11.5546875" customWidth="1"/>
    <col min="7403" max="7403" width="7.6640625" customWidth="1"/>
    <col min="7404" max="7404" width="65.6640625" customWidth="1"/>
    <col min="7405" max="7408" width="11.5546875" hidden="1" customWidth="1"/>
    <col min="7409" max="7409" width="15.6640625" customWidth="1"/>
    <col min="7410" max="7410" width="12.44140625" customWidth="1"/>
    <col min="7411" max="7411" width="15.33203125" customWidth="1"/>
    <col min="7412" max="7412" width="11.88671875" customWidth="1"/>
    <col min="7413" max="7422" width="11.5546875" hidden="1" customWidth="1"/>
    <col min="7423" max="7424" width="11.5546875" hidden="1"/>
    <col min="7425" max="7425" width="13.5546875" customWidth="1"/>
    <col min="7426" max="7426" width="78.5546875" customWidth="1"/>
    <col min="7427" max="7427" width="32.5546875" customWidth="1"/>
    <col min="7428" max="7428" width="29.6640625" customWidth="1"/>
    <col min="7429" max="7430" width="30.88671875" customWidth="1"/>
    <col min="7431" max="7431" width="29.6640625" customWidth="1"/>
    <col min="7432" max="7432" width="11.5546875" hidden="1" customWidth="1"/>
    <col min="7433" max="7658" width="11.5546875" customWidth="1"/>
    <col min="7659" max="7659" width="7.6640625" customWidth="1"/>
    <col min="7660" max="7660" width="65.6640625" customWidth="1"/>
    <col min="7661" max="7664" width="11.5546875" hidden="1" customWidth="1"/>
    <col min="7665" max="7665" width="15.6640625" customWidth="1"/>
    <col min="7666" max="7666" width="12.44140625" customWidth="1"/>
    <col min="7667" max="7667" width="15.33203125" customWidth="1"/>
    <col min="7668" max="7668" width="11.88671875" customWidth="1"/>
    <col min="7669" max="7678" width="11.5546875" hidden="1" customWidth="1"/>
    <col min="7679" max="7680" width="11.5546875" hidden="1"/>
    <col min="7681" max="7681" width="13.5546875" customWidth="1"/>
    <col min="7682" max="7682" width="78.5546875" customWidth="1"/>
    <col min="7683" max="7683" width="32.5546875" customWidth="1"/>
    <col min="7684" max="7684" width="29.6640625" customWidth="1"/>
    <col min="7685" max="7686" width="30.88671875" customWidth="1"/>
    <col min="7687" max="7687" width="29.6640625" customWidth="1"/>
    <col min="7688" max="7688" width="11.5546875" hidden="1" customWidth="1"/>
    <col min="7689" max="7914" width="11.5546875" customWidth="1"/>
    <col min="7915" max="7915" width="7.6640625" customWidth="1"/>
    <col min="7916" max="7916" width="65.6640625" customWidth="1"/>
    <col min="7917" max="7920" width="11.5546875" hidden="1" customWidth="1"/>
    <col min="7921" max="7921" width="15.6640625" customWidth="1"/>
    <col min="7922" max="7922" width="12.44140625" customWidth="1"/>
    <col min="7923" max="7923" width="15.33203125" customWidth="1"/>
    <col min="7924" max="7924" width="11.88671875" customWidth="1"/>
    <col min="7925" max="7934" width="11.5546875" hidden="1" customWidth="1"/>
    <col min="7935" max="7936" width="11.5546875" hidden="1"/>
    <col min="7937" max="7937" width="13.5546875" customWidth="1"/>
    <col min="7938" max="7938" width="78.5546875" customWidth="1"/>
    <col min="7939" max="7939" width="32.5546875" customWidth="1"/>
    <col min="7940" max="7940" width="29.6640625" customWidth="1"/>
    <col min="7941" max="7942" width="30.88671875" customWidth="1"/>
    <col min="7943" max="7943" width="29.6640625" customWidth="1"/>
    <col min="7944" max="7944" width="11.5546875" hidden="1" customWidth="1"/>
    <col min="7945" max="8170" width="11.5546875" customWidth="1"/>
    <col min="8171" max="8171" width="7.6640625" customWidth="1"/>
    <col min="8172" max="8172" width="65.6640625" customWidth="1"/>
    <col min="8173" max="8176" width="11.5546875" hidden="1" customWidth="1"/>
    <col min="8177" max="8177" width="15.6640625" customWidth="1"/>
    <col min="8178" max="8178" width="12.44140625" customWidth="1"/>
    <col min="8179" max="8179" width="15.33203125" customWidth="1"/>
    <col min="8180" max="8180" width="11.88671875" customWidth="1"/>
    <col min="8181" max="8190" width="11.5546875" hidden="1" customWidth="1"/>
    <col min="8191" max="8192" width="11.5546875" hidden="1"/>
    <col min="8193" max="8193" width="13.5546875" customWidth="1"/>
    <col min="8194" max="8194" width="78.5546875" customWidth="1"/>
    <col min="8195" max="8195" width="32.5546875" customWidth="1"/>
    <col min="8196" max="8196" width="29.6640625" customWidth="1"/>
    <col min="8197" max="8198" width="30.88671875" customWidth="1"/>
    <col min="8199" max="8199" width="29.6640625" customWidth="1"/>
    <col min="8200" max="8200" width="11.5546875" hidden="1" customWidth="1"/>
    <col min="8201" max="8426" width="11.5546875" customWidth="1"/>
    <col min="8427" max="8427" width="7.6640625" customWidth="1"/>
    <col min="8428" max="8428" width="65.6640625" customWidth="1"/>
    <col min="8429" max="8432" width="11.5546875" hidden="1" customWidth="1"/>
    <col min="8433" max="8433" width="15.6640625" customWidth="1"/>
    <col min="8434" max="8434" width="12.44140625" customWidth="1"/>
    <col min="8435" max="8435" width="15.33203125" customWidth="1"/>
    <col min="8436" max="8436" width="11.88671875" customWidth="1"/>
    <col min="8437" max="8446" width="11.5546875" hidden="1" customWidth="1"/>
    <col min="8447" max="8448" width="11.5546875" hidden="1"/>
    <col min="8449" max="8449" width="13.5546875" customWidth="1"/>
    <col min="8450" max="8450" width="78.5546875" customWidth="1"/>
    <col min="8451" max="8451" width="32.5546875" customWidth="1"/>
    <col min="8452" max="8452" width="29.6640625" customWidth="1"/>
    <col min="8453" max="8454" width="30.88671875" customWidth="1"/>
    <col min="8455" max="8455" width="29.6640625" customWidth="1"/>
    <col min="8456" max="8456" width="11.5546875" hidden="1" customWidth="1"/>
    <col min="8457" max="8682" width="11.5546875" customWidth="1"/>
    <col min="8683" max="8683" width="7.6640625" customWidth="1"/>
    <col min="8684" max="8684" width="65.6640625" customWidth="1"/>
    <col min="8685" max="8688" width="11.5546875" hidden="1" customWidth="1"/>
    <col min="8689" max="8689" width="15.6640625" customWidth="1"/>
    <col min="8690" max="8690" width="12.44140625" customWidth="1"/>
    <col min="8691" max="8691" width="15.33203125" customWidth="1"/>
    <col min="8692" max="8692" width="11.88671875" customWidth="1"/>
    <col min="8693" max="8702" width="11.5546875" hidden="1" customWidth="1"/>
    <col min="8703" max="8704" width="11.5546875" hidden="1"/>
    <col min="8705" max="8705" width="13.5546875" customWidth="1"/>
    <col min="8706" max="8706" width="78.5546875" customWidth="1"/>
    <col min="8707" max="8707" width="32.5546875" customWidth="1"/>
    <col min="8708" max="8708" width="29.6640625" customWidth="1"/>
    <col min="8709" max="8710" width="30.88671875" customWidth="1"/>
    <col min="8711" max="8711" width="29.6640625" customWidth="1"/>
    <col min="8712" max="8712" width="11.5546875" hidden="1" customWidth="1"/>
    <col min="8713" max="8938" width="11.5546875" customWidth="1"/>
    <col min="8939" max="8939" width="7.6640625" customWidth="1"/>
    <col min="8940" max="8940" width="65.6640625" customWidth="1"/>
    <col min="8941" max="8944" width="11.5546875" hidden="1" customWidth="1"/>
    <col min="8945" max="8945" width="15.6640625" customWidth="1"/>
    <col min="8946" max="8946" width="12.44140625" customWidth="1"/>
    <col min="8947" max="8947" width="15.33203125" customWidth="1"/>
    <col min="8948" max="8948" width="11.88671875" customWidth="1"/>
    <col min="8949" max="8958" width="11.5546875" hidden="1" customWidth="1"/>
    <col min="8959" max="8960" width="11.5546875" hidden="1"/>
    <col min="8961" max="8961" width="13.5546875" customWidth="1"/>
    <col min="8962" max="8962" width="78.5546875" customWidth="1"/>
    <col min="8963" max="8963" width="32.5546875" customWidth="1"/>
    <col min="8964" max="8964" width="29.6640625" customWidth="1"/>
    <col min="8965" max="8966" width="30.88671875" customWidth="1"/>
    <col min="8967" max="8967" width="29.6640625" customWidth="1"/>
    <col min="8968" max="8968" width="11.5546875" hidden="1" customWidth="1"/>
    <col min="8969" max="9194" width="11.5546875" customWidth="1"/>
    <col min="9195" max="9195" width="7.6640625" customWidth="1"/>
    <col min="9196" max="9196" width="65.6640625" customWidth="1"/>
    <col min="9197" max="9200" width="11.5546875" hidden="1" customWidth="1"/>
    <col min="9201" max="9201" width="15.6640625" customWidth="1"/>
    <col min="9202" max="9202" width="12.44140625" customWidth="1"/>
    <col min="9203" max="9203" width="15.33203125" customWidth="1"/>
    <col min="9204" max="9204" width="11.88671875" customWidth="1"/>
    <col min="9205" max="9214" width="11.5546875" hidden="1" customWidth="1"/>
    <col min="9215" max="9216" width="11.5546875" hidden="1"/>
    <col min="9217" max="9217" width="13.5546875" customWidth="1"/>
    <col min="9218" max="9218" width="78.5546875" customWidth="1"/>
    <col min="9219" max="9219" width="32.5546875" customWidth="1"/>
    <col min="9220" max="9220" width="29.6640625" customWidth="1"/>
    <col min="9221" max="9222" width="30.88671875" customWidth="1"/>
    <col min="9223" max="9223" width="29.6640625" customWidth="1"/>
    <col min="9224" max="9224" width="11.5546875" hidden="1" customWidth="1"/>
    <col min="9225" max="9450" width="11.5546875" customWidth="1"/>
    <col min="9451" max="9451" width="7.6640625" customWidth="1"/>
    <col min="9452" max="9452" width="65.6640625" customWidth="1"/>
    <col min="9453" max="9456" width="11.5546875" hidden="1" customWidth="1"/>
    <col min="9457" max="9457" width="15.6640625" customWidth="1"/>
    <col min="9458" max="9458" width="12.44140625" customWidth="1"/>
    <col min="9459" max="9459" width="15.33203125" customWidth="1"/>
    <col min="9460" max="9460" width="11.88671875" customWidth="1"/>
    <col min="9461" max="9470" width="11.5546875" hidden="1" customWidth="1"/>
    <col min="9471" max="9472" width="11.5546875" hidden="1"/>
    <col min="9473" max="9473" width="13.5546875" customWidth="1"/>
    <col min="9474" max="9474" width="78.5546875" customWidth="1"/>
    <col min="9475" max="9475" width="32.5546875" customWidth="1"/>
    <col min="9476" max="9476" width="29.6640625" customWidth="1"/>
    <col min="9477" max="9478" width="30.88671875" customWidth="1"/>
    <col min="9479" max="9479" width="29.6640625" customWidth="1"/>
    <col min="9480" max="9480" width="11.5546875" hidden="1" customWidth="1"/>
    <col min="9481" max="9706" width="11.5546875" customWidth="1"/>
    <col min="9707" max="9707" width="7.6640625" customWidth="1"/>
    <col min="9708" max="9708" width="65.6640625" customWidth="1"/>
    <col min="9709" max="9712" width="11.5546875" hidden="1" customWidth="1"/>
    <col min="9713" max="9713" width="15.6640625" customWidth="1"/>
    <col min="9714" max="9714" width="12.44140625" customWidth="1"/>
    <col min="9715" max="9715" width="15.33203125" customWidth="1"/>
    <col min="9716" max="9716" width="11.88671875" customWidth="1"/>
    <col min="9717" max="9726" width="11.5546875" hidden="1" customWidth="1"/>
    <col min="9727" max="9728" width="11.5546875" hidden="1"/>
    <col min="9729" max="9729" width="13.5546875" customWidth="1"/>
    <col min="9730" max="9730" width="78.5546875" customWidth="1"/>
    <col min="9731" max="9731" width="32.5546875" customWidth="1"/>
    <col min="9732" max="9732" width="29.6640625" customWidth="1"/>
    <col min="9733" max="9734" width="30.88671875" customWidth="1"/>
    <col min="9735" max="9735" width="29.6640625" customWidth="1"/>
    <col min="9736" max="9736" width="11.5546875" hidden="1" customWidth="1"/>
    <col min="9737" max="9962" width="11.5546875" customWidth="1"/>
    <col min="9963" max="9963" width="7.6640625" customWidth="1"/>
    <col min="9964" max="9964" width="65.6640625" customWidth="1"/>
    <col min="9965" max="9968" width="11.5546875" hidden="1" customWidth="1"/>
    <col min="9969" max="9969" width="15.6640625" customWidth="1"/>
    <col min="9970" max="9970" width="12.44140625" customWidth="1"/>
    <col min="9971" max="9971" width="15.33203125" customWidth="1"/>
    <col min="9972" max="9972" width="11.88671875" customWidth="1"/>
    <col min="9973" max="9982" width="11.5546875" hidden="1" customWidth="1"/>
    <col min="9983" max="9984" width="11.5546875" hidden="1"/>
    <col min="9985" max="9985" width="13.5546875" customWidth="1"/>
    <col min="9986" max="9986" width="78.5546875" customWidth="1"/>
    <col min="9987" max="9987" width="32.5546875" customWidth="1"/>
    <col min="9988" max="9988" width="29.6640625" customWidth="1"/>
    <col min="9989" max="9990" width="30.88671875" customWidth="1"/>
    <col min="9991" max="9991" width="29.6640625" customWidth="1"/>
    <col min="9992" max="9992" width="11.5546875" hidden="1" customWidth="1"/>
    <col min="9993" max="10218" width="11.5546875" customWidth="1"/>
    <col min="10219" max="10219" width="7.6640625" customWidth="1"/>
    <col min="10220" max="10220" width="65.6640625" customWidth="1"/>
    <col min="10221" max="10224" width="11.5546875" hidden="1" customWidth="1"/>
    <col min="10225" max="10225" width="15.6640625" customWidth="1"/>
    <col min="10226" max="10226" width="12.44140625" customWidth="1"/>
    <col min="10227" max="10227" width="15.33203125" customWidth="1"/>
    <col min="10228" max="10228" width="11.88671875" customWidth="1"/>
    <col min="10229" max="10238" width="11.5546875" hidden="1" customWidth="1"/>
    <col min="10239" max="10240" width="11.5546875" hidden="1"/>
    <col min="10241" max="10241" width="13.5546875" customWidth="1"/>
    <col min="10242" max="10242" width="78.5546875" customWidth="1"/>
    <col min="10243" max="10243" width="32.5546875" customWidth="1"/>
    <col min="10244" max="10244" width="29.6640625" customWidth="1"/>
    <col min="10245" max="10246" width="30.88671875" customWidth="1"/>
    <col min="10247" max="10247" width="29.6640625" customWidth="1"/>
    <col min="10248" max="10248" width="11.5546875" hidden="1" customWidth="1"/>
    <col min="10249" max="10474" width="11.5546875" customWidth="1"/>
    <col min="10475" max="10475" width="7.6640625" customWidth="1"/>
    <col min="10476" max="10476" width="65.6640625" customWidth="1"/>
    <col min="10477" max="10480" width="11.5546875" hidden="1" customWidth="1"/>
    <col min="10481" max="10481" width="15.6640625" customWidth="1"/>
    <col min="10482" max="10482" width="12.44140625" customWidth="1"/>
    <col min="10483" max="10483" width="15.33203125" customWidth="1"/>
    <col min="10484" max="10484" width="11.88671875" customWidth="1"/>
    <col min="10485" max="10494" width="11.5546875" hidden="1" customWidth="1"/>
    <col min="10495" max="10496" width="11.5546875" hidden="1"/>
    <col min="10497" max="10497" width="13.5546875" customWidth="1"/>
    <col min="10498" max="10498" width="78.5546875" customWidth="1"/>
    <col min="10499" max="10499" width="32.5546875" customWidth="1"/>
    <col min="10500" max="10500" width="29.6640625" customWidth="1"/>
    <col min="10501" max="10502" width="30.88671875" customWidth="1"/>
    <col min="10503" max="10503" width="29.6640625" customWidth="1"/>
    <col min="10504" max="10504" width="11.5546875" hidden="1" customWidth="1"/>
    <col min="10505" max="10730" width="11.5546875" customWidth="1"/>
    <col min="10731" max="10731" width="7.6640625" customWidth="1"/>
    <col min="10732" max="10732" width="65.6640625" customWidth="1"/>
    <col min="10733" max="10736" width="11.5546875" hidden="1" customWidth="1"/>
    <col min="10737" max="10737" width="15.6640625" customWidth="1"/>
    <col min="10738" max="10738" width="12.44140625" customWidth="1"/>
    <col min="10739" max="10739" width="15.33203125" customWidth="1"/>
    <col min="10740" max="10740" width="11.88671875" customWidth="1"/>
    <col min="10741" max="10750" width="11.5546875" hidden="1" customWidth="1"/>
    <col min="10751" max="10752" width="11.5546875" hidden="1"/>
    <col min="10753" max="10753" width="13.5546875" customWidth="1"/>
    <col min="10754" max="10754" width="78.5546875" customWidth="1"/>
    <col min="10755" max="10755" width="32.5546875" customWidth="1"/>
    <col min="10756" max="10756" width="29.6640625" customWidth="1"/>
    <col min="10757" max="10758" width="30.88671875" customWidth="1"/>
    <col min="10759" max="10759" width="29.6640625" customWidth="1"/>
    <col min="10760" max="10760" width="11.5546875" hidden="1" customWidth="1"/>
    <col min="10761" max="10986" width="11.5546875" customWidth="1"/>
    <col min="10987" max="10987" width="7.6640625" customWidth="1"/>
    <col min="10988" max="10988" width="65.6640625" customWidth="1"/>
    <col min="10989" max="10992" width="11.5546875" hidden="1" customWidth="1"/>
    <col min="10993" max="10993" width="15.6640625" customWidth="1"/>
    <col min="10994" max="10994" width="12.44140625" customWidth="1"/>
    <col min="10995" max="10995" width="15.33203125" customWidth="1"/>
    <col min="10996" max="10996" width="11.88671875" customWidth="1"/>
    <col min="10997" max="11006" width="11.5546875" hidden="1" customWidth="1"/>
    <col min="11007" max="11008" width="11.5546875" hidden="1"/>
    <col min="11009" max="11009" width="13.5546875" customWidth="1"/>
    <col min="11010" max="11010" width="78.5546875" customWidth="1"/>
    <col min="11011" max="11011" width="32.5546875" customWidth="1"/>
    <col min="11012" max="11012" width="29.6640625" customWidth="1"/>
    <col min="11013" max="11014" width="30.88671875" customWidth="1"/>
    <col min="11015" max="11015" width="29.6640625" customWidth="1"/>
    <col min="11016" max="11016" width="11.5546875" hidden="1" customWidth="1"/>
    <col min="11017" max="11242" width="11.5546875" customWidth="1"/>
    <col min="11243" max="11243" width="7.6640625" customWidth="1"/>
    <col min="11244" max="11244" width="65.6640625" customWidth="1"/>
    <col min="11245" max="11248" width="11.5546875" hidden="1" customWidth="1"/>
    <col min="11249" max="11249" width="15.6640625" customWidth="1"/>
    <col min="11250" max="11250" width="12.44140625" customWidth="1"/>
    <col min="11251" max="11251" width="15.33203125" customWidth="1"/>
    <col min="11252" max="11252" width="11.88671875" customWidth="1"/>
    <col min="11253" max="11262" width="11.5546875" hidden="1" customWidth="1"/>
    <col min="11263" max="11264" width="11.5546875" hidden="1"/>
    <col min="11265" max="11265" width="13.5546875" customWidth="1"/>
    <col min="11266" max="11266" width="78.5546875" customWidth="1"/>
    <col min="11267" max="11267" width="32.5546875" customWidth="1"/>
    <col min="11268" max="11268" width="29.6640625" customWidth="1"/>
    <col min="11269" max="11270" width="30.88671875" customWidth="1"/>
    <col min="11271" max="11271" width="29.6640625" customWidth="1"/>
    <col min="11272" max="11272" width="11.5546875" hidden="1" customWidth="1"/>
    <col min="11273" max="11498" width="11.5546875" customWidth="1"/>
    <col min="11499" max="11499" width="7.6640625" customWidth="1"/>
    <col min="11500" max="11500" width="65.6640625" customWidth="1"/>
    <col min="11501" max="11504" width="11.5546875" hidden="1" customWidth="1"/>
    <col min="11505" max="11505" width="15.6640625" customWidth="1"/>
    <col min="11506" max="11506" width="12.44140625" customWidth="1"/>
    <col min="11507" max="11507" width="15.33203125" customWidth="1"/>
    <col min="11508" max="11508" width="11.88671875" customWidth="1"/>
    <col min="11509" max="11518" width="11.5546875" hidden="1" customWidth="1"/>
    <col min="11519" max="11520" width="11.5546875" hidden="1"/>
    <col min="11521" max="11521" width="13.5546875" customWidth="1"/>
    <col min="11522" max="11522" width="78.5546875" customWidth="1"/>
    <col min="11523" max="11523" width="32.5546875" customWidth="1"/>
    <col min="11524" max="11524" width="29.6640625" customWidth="1"/>
    <col min="11525" max="11526" width="30.88671875" customWidth="1"/>
    <col min="11527" max="11527" width="29.6640625" customWidth="1"/>
    <col min="11528" max="11528" width="11.5546875" hidden="1" customWidth="1"/>
    <col min="11529" max="11754" width="11.5546875" customWidth="1"/>
    <col min="11755" max="11755" width="7.6640625" customWidth="1"/>
    <col min="11756" max="11756" width="65.6640625" customWidth="1"/>
    <col min="11757" max="11760" width="11.5546875" hidden="1" customWidth="1"/>
    <col min="11761" max="11761" width="15.6640625" customWidth="1"/>
    <col min="11762" max="11762" width="12.44140625" customWidth="1"/>
    <col min="11763" max="11763" width="15.33203125" customWidth="1"/>
    <col min="11764" max="11764" width="11.88671875" customWidth="1"/>
    <col min="11765" max="11774" width="11.5546875" hidden="1" customWidth="1"/>
    <col min="11775" max="11776" width="11.5546875" hidden="1"/>
    <col min="11777" max="11777" width="13.5546875" customWidth="1"/>
    <col min="11778" max="11778" width="78.5546875" customWidth="1"/>
    <col min="11779" max="11779" width="32.5546875" customWidth="1"/>
    <col min="11780" max="11780" width="29.6640625" customWidth="1"/>
    <col min="11781" max="11782" width="30.88671875" customWidth="1"/>
    <col min="11783" max="11783" width="29.6640625" customWidth="1"/>
    <col min="11784" max="11784" width="11.5546875" hidden="1" customWidth="1"/>
    <col min="11785" max="12010" width="11.5546875" customWidth="1"/>
    <col min="12011" max="12011" width="7.6640625" customWidth="1"/>
    <col min="12012" max="12012" width="65.6640625" customWidth="1"/>
    <col min="12013" max="12016" width="11.5546875" hidden="1" customWidth="1"/>
    <col min="12017" max="12017" width="15.6640625" customWidth="1"/>
    <col min="12018" max="12018" width="12.44140625" customWidth="1"/>
    <col min="12019" max="12019" width="15.33203125" customWidth="1"/>
    <col min="12020" max="12020" width="11.88671875" customWidth="1"/>
    <col min="12021" max="12030" width="11.5546875" hidden="1" customWidth="1"/>
    <col min="12031" max="12032" width="11.5546875" hidden="1"/>
    <col min="12033" max="12033" width="13.5546875" customWidth="1"/>
    <col min="12034" max="12034" width="78.5546875" customWidth="1"/>
    <col min="12035" max="12035" width="32.5546875" customWidth="1"/>
    <col min="12036" max="12036" width="29.6640625" customWidth="1"/>
    <col min="12037" max="12038" width="30.88671875" customWidth="1"/>
    <col min="12039" max="12039" width="29.6640625" customWidth="1"/>
    <col min="12040" max="12040" width="11.5546875" hidden="1" customWidth="1"/>
    <col min="12041" max="12266" width="11.5546875" customWidth="1"/>
    <col min="12267" max="12267" width="7.6640625" customWidth="1"/>
    <col min="12268" max="12268" width="65.6640625" customWidth="1"/>
    <col min="12269" max="12272" width="11.5546875" hidden="1" customWidth="1"/>
    <col min="12273" max="12273" width="15.6640625" customWidth="1"/>
    <col min="12274" max="12274" width="12.44140625" customWidth="1"/>
    <col min="12275" max="12275" width="15.33203125" customWidth="1"/>
    <col min="12276" max="12276" width="11.88671875" customWidth="1"/>
    <col min="12277" max="12286" width="11.5546875" hidden="1" customWidth="1"/>
    <col min="12287" max="12288" width="11.5546875" hidden="1"/>
    <col min="12289" max="12289" width="13.5546875" customWidth="1"/>
    <col min="12290" max="12290" width="78.5546875" customWidth="1"/>
    <col min="12291" max="12291" width="32.5546875" customWidth="1"/>
    <col min="12292" max="12292" width="29.6640625" customWidth="1"/>
    <col min="12293" max="12294" width="30.88671875" customWidth="1"/>
    <col min="12295" max="12295" width="29.6640625" customWidth="1"/>
    <col min="12296" max="12296" width="11.5546875" hidden="1" customWidth="1"/>
    <col min="12297" max="12522" width="11.5546875" customWidth="1"/>
    <col min="12523" max="12523" width="7.6640625" customWidth="1"/>
    <col min="12524" max="12524" width="65.6640625" customWidth="1"/>
    <col min="12525" max="12528" width="11.5546875" hidden="1" customWidth="1"/>
    <col min="12529" max="12529" width="15.6640625" customWidth="1"/>
    <col min="12530" max="12530" width="12.44140625" customWidth="1"/>
    <col min="12531" max="12531" width="15.33203125" customWidth="1"/>
    <col min="12532" max="12532" width="11.88671875" customWidth="1"/>
    <col min="12533" max="12542" width="11.5546875" hidden="1" customWidth="1"/>
    <col min="12543" max="12544" width="11.5546875" hidden="1"/>
    <col min="12545" max="12545" width="13.5546875" customWidth="1"/>
    <col min="12546" max="12546" width="78.5546875" customWidth="1"/>
    <col min="12547" max="12547" width="32.5546875" customWidth="1"/>
    <col min="12548" max="12548" width="29.6640625" customWidth="1"/>
    <col min="12549" max="12550" width="30.88671875" customWidth="1"/>
    <col min="12551" max="12551" width="29.6640625" customWidth="1"/>
    <col min="12552" max="12552" width="11.5546875" hidden="1" customWidth="1"/>
    <col min="12553" max="12778" width="11.5546875" customWidth="1"/>
    <col min="12779" max="12779" width="7.6640625" customWidth="1"/>
    <col min="12780" max="12780" width="65.6640625" customWidth="1"/>
    <col min="12781" max="12784" width="11.5546875" hidden="1" customWidth="1"/>
    <col min="12785" max="12785" width="15.6640625" customWidth="1"/>
    <col min="12786" max="12786" width="12.44140625" customWidth="1"/>
    <col min="12787" max="12787" width="15.33203125" customWidth="1"/>
    <col min="12788" max="12788" width="11.88671875" customWidth="1"/>
    <col min="12789" max="12798" width="11.5546875" hidden="1" customWidth="1"/>
    <col min="12799" max="12800" width="11.5546875" hidden="1"/>
    <col min="12801" max="12801" width="13.5546875" customWidth="1"/>
    <col min="12802" max="12802" width="78.5546875" customWidth="1"/>
    <col min="12803" max="12803" width="32.5546875" customWidth="1"/>
    <col min="12804" max="12804" width="29.6640625" customWidth="1"/>
    <col min="12805" max="12806" width="30.88671875" customWidth="1"/>
    <col min="12807" max="12807" width="29.6640625" customWidth="1"/>
    <col min="12808" max="12808" width="11.5546875" hidden="1" customWidth="1"/>
    <col min="12809" max="13034" width="11.5546875" customWidth="1"/>
    <col min="13035" max="13035" width="7.6640625" customWidth="1"/>
    <col min="13036" max="13036" width="65.6640625" customWidth="1"/>
    <col min="13037" max="13040" width="11.5546875" hidden="1" customWidth="1"/>
    <col min="13041" max="13041" width="15.6640625" customWidth="1"/>
    <col min="13042" max="13042" width="12.44140625" customWidth="1"/>
    <col min="13043" max="13043" width="15.33203125" customWidth="1"/>
    <col min="13044" max="13044" width="11.88671875" customWidth="1"/>
    <col min="13045" max="13054" width="11.5546875" hidden="1" customWidth="1"/>
    <col min="13055" max="13056" width="11.5546875" hidden="1"/>
    <col min="13057" max="13057" width="13.5546875" customWidth="1"/>
    <col min="13058" max="13058" width="78.5546875" customWidth="1"/>
    <col min="13059" max="13059" width="32.5546875" customWidth="1"/>
    <col min="13060" max="13060" width="29.6640625" customWidth="1"/>
    <col min="13061" max="13062" width="30.88671875" customWidth="1"/>
    <col min="13063" max="13063" width="29.6640625" customWidth="1"/>
    <col min="13064" max="13064" width="11.5546875" hidden="1" customWidth="1"/>
    <col min="13065" max="13290" width="11.5546875" customWidth="1"/>
    <col min="13291" max="13291" width="7.6640625" customWidth="1"/>
    <col min="13292" max="13292" width="65.6640625" customWidth="1"/>
    <col min="13293" max="13296" width="11.5546875" hidden="1" customWidth="1"/>
    <col min="13297" max="13297" width="15.6640625" customWidth="1"/>
    <col min="13298" max="13298" width="12.44140625" customWidth="1"/>
    <col min="13299" max="13299" width="15.33203125" customWidth="1"/>
    <col min="13300" max="13300" width="11.88671875" customWidth="1"/>
    <col min="13301" max="13310" width="11.5546875" hidden="1" customWidth="1"/>
    <col min="13311" max="13312" width="11.5546875" hidden="1"/>
    <col min="13313" max="13313" width="13.5546875" customWidth="1"/>
    <col min="13314" max="13314" width="78.5546875" customWidth="1"/>
    <col min="13315" max="13315" width="32.5546875" customWidth="1"/>
    <col min="13316" max="13316" width="29.6640625" customWidth="1"/>
    <col min="13317" max="13318" width="30.88671875" customWidth="1"/>
    <col min="13319" max="13319" width="29.6640625" customWidth="1"/>
    <col min="13320" max="13320" width="11.5546875" hidden="1" customWidth="1"/>
    <col min="13321" max="13546" width="11.5546875" customWidth="1"/>
    <col min="13547" max="13547" width="7.6640625" customWidth="1"/>
    <col min="13548" max="13548" width="65.6640625" customWidth="1"/>
    <col min="13549" max="13552" width="11.5546875" hidden="1" customWidth="1"/>
    <col min="13553" max="13553" width="15.6640625" customWidth="1"/>
    <col min="13554" max="13554" width="12.44140625" customWidth="1"/>
    <col min="13555" max="13555" width="15.33203125" customWidth="1"/>
    <col min="13556" max="13556" width="11.88671875" customWidth="1"/>
    <col min="13557" max="13566" width="11.5546875" hidden="1" customWidth="1"/>
    <col min="13567" max="13568" width="11.5546875" hidden="1"/>
    <col min="13569" max="13569" width="13.5546875" customWidth="1"/>
    <col min="13570" max="13570" width="78.5546875" customWidth="1"/>
    <col min="13571" max="13571" width="32.5546875" customWidth="1"/>
    <col min="13572" max="13572" width="29.6640625" customWidth="1"/>
    <col min="13573" max="13574" width="30.88671875" customWidth="1"/>
    <col min="13575" max="13575" width="29.6640625" customWidth="1"/>
    <col min="13576" max="13576" width="11.5546875" hidden="1" customWidth="1"/>
    <col min="13577" max="13802" width="11.5546875" customWidth="1"/>
    <col min="13803" max="13803" width="7.6640625" customWidth="1"/>
    <col min="13804" max="13804" width="65.6640625" customWidth="1"/>
    <col min="13805" max="13808" width="11.5546875" hidden="1" customWidth="1"/>
    <col min="13809" max="13809" width="15.6640625" customWidth="1"/>
    <col min="13810" max="13810" width="12.44140625" customWidth="1"/>
    <col min="13811" max="13811" width="15.33203125" customWidth="1"/>
    <col min="13812" max="13812" width="11.88671875" customWidth="1"/>
    <col min="13813" max="13822" width="11.5546875" hidden="1" customWidth="1"/>
    <col min="13823" max="13824" width="11.5546875" hidden="1"/>
    <col min="13825" max="13825" width="13.5546875" customWidth="1"/>
    <col min="13826" max="13826" width="78.5546875" customWidth="1"/>
    <col min="13827" max="13827" width="32.5546875" customWidth="1"/>
    <col min="13828" max="13828" width="29.6640625" customWidth="1"/>
    <col min="13829" max="13830" width="30.88671875" customWidth="1"/>
    <col min="13831" max="13831" width="29.6640625" customWidth="1"/>
    <col min="13832" max="13832" width="11.5546875" hidden="1" customWidth="1"/>
    <col min="13833" max="14058" width="11.5546875" customWidth="1"/>
    <col min="14059" max="14059" width="7.6640625" customWidth="1"/>
    <col min="14060" max="14060" width="65.6640625" customWidth="1"/>
    <col min="14061" max="14064" width="11.5546875" hidden="1" customWidth="1"/>
    <col min="14065" max="14065" width="15.6640625" customWidth="1"/>
    <col min="14066" max="14066" width="12.44140625" customWidth="1"/>
    <col min="14067" max="14067" width="15.33203125" customWidth="1"/>
    <col min="14068" max="14068" width="11.88671875" customWidth="1"/>
    <col min="14069" max="14078" width="11.5546875" hidden="1" customWidth="1"/>
    <col min="14079" max="14080" width="11.5546875" hidden="1"/>
    <col min="14081" max="14081" width="13.5546875" customWidth="1"/>
    <col min="14082" max="14082" width="78.5546875" customWidth="1"/>
    <col min="14083" max="14083" width="32.5546875" customWidth="1"/>
    <col min="14084" max="14084" width="29.6640625" customWidth="1"/>
    <col min="14085" max="14086" width="30.88671875" customWidth="1"/>
    <col min="14087" max="14087" width="29.6640625" customWidth="1"/>
    <col min="14088" max="14088" width="11.5546875" hidden="1" customWidth="1"/>
    <col min="14089" max="14314" width="11.5546875" customWidth="1"/>
    <col min="14315" max="14315" width="7.6640625" customWidth="1"/>
    <col min="14316" max="14316" width="65.6640625" customWidth="1"/>
    <col min="14317" max="14320" width="11.5546875" hidden="1" customWidth="1"/>
    <col min="14321" max="14321" width="15.6640625" customWidth="1"/>
    <col min="14322" max="14322" width="12.44140625" customWidth="1"/>
    <col min="14323" max="14323" width="15.33203125" customWidth="1"/>
    <col min="14324" max="14324" width="11.88671875" customWidth="1"/>
    <col min="14325" max="14334" width="11.5546875" hidden="1" customWidth="1"/>
    <col min="14335" max="14336" width="11.5546875" hidden="1"/>
    <col min="14337" max="14337" width="13.5546875" customWidth="1"/>
    <col min="14338" max="14338" width="78.5546875" customWidth="1"/>
    <col min="14339" max="14339" width="32.5546875" customWidth="1"/>
    <col min="14340" max="14340" width="29.6640625" customWidth="1"/>
    <col min="14341" max="14342" width="30.88671875" customWidth="1"/>
    <col min="14343" max="14343" width="29.6640625" customWidth="1"/>
    <col min="14344" max="14344" width="11.5546875" hidden="1" customWidth="1"/>
    <col min="14345" max="14570" width="11.5546875" customWidth="1"/>
    <col min="14571" max="14571" width="7.6640625" customWidth="1"/>
    <col min="14572" max="14572" width="65.6640625" customWidth="1"/>
    <col min="14573" max="14576" width="11.5546875" hidden="1" customWidth="1"/>
    <col min="14577" max="14577" width="15.6640625" customWidth="1"/>
    <col min="14578" max="14578" width="12.44140625" customWidth="1"/>
    <col min="14579" max="14579" width="15.33203125" customWidth="1"/>
    <col min="14580" max="14580" width="11.88671875" customWidth="1"/>
    <col min="14581" max="14590" width="11.5546875" hidden="1" customWidth="1"/>
    <col min="14591" max="14592" width="11.5546875" hidden="1"/>
    <col min="14593" max="14593" width="13.5546875" customWidth="1"/>
    <col min="14594" max="14594" width="78.5546875" customWidth="1"/>
    <col min="14595" max="14595" width="32.5546875" customWidth="1"/>
    <col min="14596" max="14596" width="29.6640625" customWidth="1"/>
    <col min="14597" max="14598" width="30.88671875" customWidth="1"/>
    <col min="14599" max="14599" width="29.6640625" customWidth="1"/>
    <col min="14600" max="14600" width="11.5546875" hidden="1" customWidth="1"/>
    <col min="14601" max="14826" width="11.5546875" customWidth="1"/>
    <col min="14827" max="14827" width="7.6640625" customWidth="1"/>
    <col min="14828" max="14828" width="65.6640625" customWidth="1"/>
    <col min="14829" max="14832" width="11.5546875" hidden="1" customWidth="1"/>
    <col min="14833" max="14833" width="15.6640625" customWidth="1"/>
    <col min="14834" max="14834" width="12.44140625" customWidth="1"/>
    <col min="14835" max="14835" width="15.33203125" customWidth="1"/>
    <col min="14836" max="14836" width="11.88671875" customWidth="1"/>
    <col min="14837" max="14846" width="11.5546875" hidden="1" customWidth="1"/>
    <col min="14847" max="14848" width="11.5546875" hidden="1"/>
    <col min="14849" max="14849" width="13.5546875" customWidth="1"/>
    <col min="14850" max="14850" width="78.5546875" customWidth="1"/>
    <col min="14851" max="14851" width="32.5546875" customWidth="1"/>
    <col min="14852" max="14852" width="29.6640625" customWidth="1"/>
    <col min="14853" max="14854" width="30.88671875" customWidth="1"/>
    <col min="14855" max="14855" width="29.6640625" customWidth="1"/>
    <col min="14856" max="14856" width="11.5546875" hidden="1" customWidth="1"/>
    <col min="14857" max="15082" width="11.5546875" customWidth="1"/>
    <col min="15083" max="15083" width="7.6640625" customWidth="1"/>
    <col min="15084" max="15084" width="65.6640625" customWidth="1"/>
    <col min="15085" max="15088" width="11.5546875" hidden="1" customWidth="1"/>
    <col min="15089" max="15089" width="15.6640625" customWidth="1"/>
    <col min="15090" max="15090" width="12.44140625" customWidth="1"/>
    <col min="15091" max="15091" width="15.33203125" customWidth="1"/>
    <col min="15092" max="15092" width="11.88671875" customWidth="1"/>
    <col min="15093" max="15102" width="11.5546875" hidden="1" customWidth="1"/>
    <col min="15103" max="15104" width="11.5546875" hidden="1"/>
    <col min="15105" max="15105" width="13.5546875" customWidth="1"/>
    <col min="15106" max="15106" width="78.5546875" customWidth="1"/>
    <col min="15107" max="15107" width="32.5546875" customWidth="1"/>
    <col min="15108" max="15108" width="29.6640625" customWidth="1"/>
    <col min="15109" max="15110" width="30.88671875" customWidth="1"/>
    <col min="15111" max="15111" width="29.6640625" customWidth="1"/>
    <col min="15112" max="15112" width="11.5546875" hidden="1" customWidth="1"/>
    <col min="15113" max="15338" width="11.5546875" customWidth="1"/>
    <col min="15339" max="15339" width="7.6640625" customWidth="1"/>
    <col min="15340" max="15340" width="65.6640625" customWidth="1"/>
    <col min="15341" max="15344" width="11.5546875" hidden="1" customWidth="1"/>
    <col min="15345" max="15345" width="15.6640625" customWidth="1"/>
    <col min="15346" max="15346" width="12.44140625" customWidth="1"/>
    <col min="15347" max="15347" width="15.33203125" customWidth="1"/>
    <col min="15348" max="15348" width="11.88671875" customWidth="1"/>
    <col min="15349" max="15358" width="11.5546875" hidden="1" customWidth="1"/>
    <col min="15359" max="15360" width="11.5546875" hidden="1"/>
    <col min="15361" max="15361" width="13.5546875" customWidth="1"/>
    <col min="15362" max="15362" width="78.5546875" customWidth="1"/>
    <col min="15363" max="15363" width="32.5546875" customWidth="1"/>
    <col min="15364" max="15364" width="29.6640625" customWidth="1"/>
    <col min="15365" max="15366" width="30.88671875" customWidth="1"/>
    <col min="15367" max="15367" width="29.6640625" customWidth="1"/>
    <col min="15368" max="15368" width="11.5546875" hidden="1" customWidth="1"/>
    <col min="15369" max="15594" width="11.5546875" customWidth="1"/>
    <col min="15595" max="15595" width="7.6640625" customWidth="1"/>
    <col min="15596" max="15596" width="65.6640625" customWidth="1"/>
    <col min="15597" max="15600" width="11.5546875" hidden="1" customWidth="1"/>
    <col min="15601" max="15601" width="15.6640625" customWidth="1"/>
    <col min="15602" max="15602" width="12.44140625" customWidth="1"/>
    <col min="15603" max="15603" width="15.33203125" customWidth="1"/>
    <col min="15604" max="15604" width="11.88671875" customWidth="1"/>
    <col min="15605" max="15614" width="11.5546875" hidden="1" customWidth="1"/>
    <col min="15615" max="15616" width="11.5546875" hidden="1"/>
    <col min="15617" max="15617" width="13.5546875" customWidth="1"/>
    <col min="15618" max="15618" width="78.5546875" customWidth="1"/>
    <col min="15619" max="15619" width="32.5546875" customWidth="1"/>
    <col min="15620" max="15620" width="29.6640625" customWidth="1"/>
    <col min="15621" max="15622" width="30.88671875" customWidth="1"/>
    <col min="15623" max="15623" width="29.6640625" customWidth="1"/>
    <col min="15624" max="15624" width="11.5546875" hidden="1" customWidth="1"/>
    <col min="15625" max="15850" width="11.5546875" customWidth="1"/>
    <col min="15851" max="15851" width="7.6640625" customWidth="1"/>
    <col min="15852" max="15852" width="65.6640625" customWidth="1"/>
    <col min="15853" max="15856" width="11.5546875" hidden="1" customWidth="1"/>
    <col min="15857" max="15857" width="15.6640625" customWidth="1"/>
    <col min="15858" max="15858" width="12.44140625" customWidth="1"/>
    <col min="15859" max="15859" width="15.33203125" customWidth="1"/>
    <col min="15860" max="15860" width="11.88671875" customWidth="1"/>
    <col min="15861" max="15870" width="11.5546875" hidden="1" customWidth="1"/>
    <col min="15871" max="15872" width="11.5546875" hidden="1"/>
    <col min="15873" max="15873" width="13.5546875" customWidth="1"/>
    <col min="15874" max="15874" width="78.5546875" customWidth="1"/>
    <col min="15875" max="15875" width="32.5546875" customWidth="1"/>
    <col min="15876" max="15876" width="29.6640625" customWidth="1"/>
    <col min="15877" max="15878" width="30.88671875" customWidth="1"/>
    <col min="15879" max="15879" width="29.6640625" customWidth="1"/>
    <col min="15880" max="15880" width="11.5546875" hidden="1" customWidth="1"/>
    <col min="15881" max="16106" width="11.5546875" customWidth="1"/>
    <col min="16107" max="16107" width="7.6640625" customWidth="1"/>
    <col min="16108" max="16108" width="65.6640625" customWidth="1"/>
    <col min="16109" max="16112" width="11.5546875" hidden="1" customWidth="1"/>
    <col min="16113" max="16113" width="15.6640625" customWidth="1"/>
    <col min="16114" max="16114" width="12.44140625" customWidth="1"/>
    <col min="16115" max="16115" width="15.33203125" customWidth="1"/>
    <col min="16116" max="16116" width="11.88671875" customWidth="1"/>
    <col min="16117" max="16126" width="11.5546875" hidden="1" customWidth="1"/>
    <col min="16127" max="16128" width="11.5546875" hidden="1"/>
    <col min="16129" max="16129" width="13.5546875" customWidth="1"/>
    <col min="16130" max="16130" width="78.5546875" customWidth="1"/>
    <col min="16131" max="16131" width="32.5546875" customWidth="1"/>
    <col min="16132" max="16132" width="29.6640625" customWidth="1"/>
    <col min="16133" max="16134" width="30.88671875" customWidth="1"/>
    <col min="16135" max="16135" width="29.6640625" customWidth="1"/>
    <col min="16136" max="16136" width="11.5546875" hidden="1" customWidth="1"/>
    <col min="16137" max="16362" width="11.5546875" customWidth="1"/>
    <col min="16363" max="16363" width="7.6640625" customWidth="1"/>
    <col min="16364" max="16364" width="65.6640625" customWidth="1"/>
    <col min="16365" max="16368" width="11.5546875" hidden="1" customWidth="1"/>
    <col min="16369" max="16369" width="15.6640625" customWidth="1"/>
    <col min="16370" max="16370" width="12.44140625" customWidth="1"/>
    <col min="16371" max="16371" width="15.33203125" customWidth="1"/>
    <col min="16372" max="16372" width="11.88671875" customWidth="1"/>
    <col min="16373" max="16382" width="11.5546875" hidden="1" customWidth="1"/>
    <col min="16383" max="16384" width="11.5546875" hidden="1"/>
  </cols>
  <sheetData>
    <row r="1" spans="1:45" x14ac:dyDescent="0.3">
      <c r="A1" s="895" t="s">
        <v>303</v>
      </c>
      <c r="B1" s="896"/>
      <c r="C1" s="896"/>
      <c r="D1" s="896"/>
      <c r="E1" s="896"/>
      <c r="F1" s="896"/>
      <c r="G1" s="896"/>
      <c r="H1" s="896"/>
      <c r="I1" s="896"/>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row>
    <row r="2" spans="1:45" ht="15.6" x14ac:dyDescent="0.3">
      <c r="A2" s="660"/>
      <c r="B2" s="660"/>
      <c r="C2" s="660"/>
      <c r="D2" s="897"/>
      <c r="E2" s="897"/>
      <c r="F2" s="897"/>
      <c r="G2" s="897"/>
      <c r="H2" s="206"/>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5" ht="18" customHeight="1" x14ac:dyDescent="0.3">
      <c r="A3" s="723" t="s">
        <v>33</v>
      </c>
      <c r="B3" s="723"/>
      <c r="C3" s="723"/>
      <c r="D3" s="723"/>
      <c r="E3" s="723"/>
      <c r="F3" s="723"/>
      <c r="G3" s="723"/>
      <c r="H3" s="206"/>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row>
    <row r="4" spans="1:45" ht="21.75" customHeight="1" x14ac:dyDescent="0.3">
      <c r="A4" s="723" t="s">
        <v>129</v>
      </c>
      <c r="B4" s="723"/>
      <c r="C4" s="723"/>
      <c r="D4" s="723"/>
      <c r="E4" s="723"/>
      <c r="F4" s="723"/>
      <c r="G4" s="723"/>
      <c r="H4" s="206"/>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1:45" ht="16.5" hidden="1" customHeight="1" x14ac:dyDescent="0.3">
      <c r="A5" s="723"/>
      <c r="B5" s="723"/>
      <c r="C5" s="723"/>
      <c r="D5" s="723"/>
      <c r="E5" s="616"/>
      <c r="F5" s="616"/>
      <c r="G5" s="831"/>
      <c r="H5" s="831"/>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row>
    <row r="6" spans="1:45" ht="15.6" hidden="1" x14ac:dyDescent="0.3">
      <c r="A6" s="6"/>
      <c r="B6" s="77"/>
      <c r="C6" s="7"/>
      <c r="D6" s="8"/>
      <c r="E6" s="8"/>
      <c r="F6" s="8"/>
      <c r="G6" s="8"/>
      <c r="H6" s="206"/>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row>
    <row r="7" spans="1:45" ht="19.5" customHeight="1" x14ac:dyDescent="0.3">
      <c r="A7" s="726" t="s">
        <v>105</v>
      </c>
      <c r="B7" s="725" t="s">
        <v>38</v>
      </c>
      <c r="C7" s="618">
        <v>2015</v>
      </c>
      <c r="D7" s="618">
        <v>2016</v>
      </c>
      <c r="E7" s="618">
        <v>2017</v>
      </c>
      <c r="F7" s="618">
        <v>2018</v>
      </c>
      <c r="G7" s="617">
        <v>2019</v>
      </c>
      <c r="H7" s="26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row>
    <row r="8" spans="1:45" ht="37.5" customHeight="1" x14ac:dyDescent="0.3">
      <c r="A8" s="727"/>
      <c r="B8" s="725"/>
      <c r="C8" s="726" t="s">
        <v>308</v>
      </c>
      <c r="D8" s="726" t="s">
        <v>434</v>
      </c>
      <c r="E8" s="726" t="s">
        <v>305</v>
      </c>
      <c r="F8" s="726" t="s">
        <v>309</v>
      </c>
      <c r="G8" s="617" t="s">
        <v>307</v>
      </c>
      <c r="H8" s="26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ht="16.5" customHeight="1" x14ac:dyDescent="0.3">
      <c r="A9" s="727"/>
      <c r="B9" s="725"/>
      <c r="C9" s="731"/>
      <c r="D9" s="731"/>
      <c r="E9" s="731"/>
      <c r="F9" s="731"/>
      <c r="G9" s="617" t="s">
        <v>183</v>
      </c>
      <c r="H9" s="26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row r="10" spans="1:45" s="267" customFormat="1" ht="17.25" customHeight="1" x14ac:dyDescent="0.35">
      <c r="A10" s="728"/>
      <c r="B10" s="725"/>
      <c r="C10" s="617" t="s">
        <v>1</v>
      </c>
      <c r="D10" s="617" t="s">
        <v>1</v>
      </c>
      <c r="E10" s="617" t="s">
        <v>1</v>
      </c>
      <c r="F10" s="617" t="s">
        <v>1</v>
      </c>
      <c r="G10" s="617" t="s">
        <v>1</v>
      </c>
      <c r="H10" s="261"/>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row>
    <row r="11" spans="1:45" ht="15.75" customHeight="1" x14ac:dyDescent="0.3">
      <c r="A11" s="10">
        <v>1</v>
      </c>
      <c r="B11" s="11">
        <v>2</v>
      </c>
      <c r="C11" s="10">
        <v>3</v>
      </c>
      <c r="D11" s="10">
        <v>4</v>
      </c>
      <c r="E11" s="496">
        <v>5</v>
      </c>
      <c r="F11" s="496">
        <v>6</v>
      </c>
      <c r="G11" s="496">
        <v>7</v>
      </c>
      <c r="H11" s="26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row>
    <row r="12" spans="1:45" s="44" customFormat="1" ht="21.75" customHeight="1" x14ac:dyDescent="0.3">
      <c r="A12" s="716">
        <v>1</v>
      </c>
      <c r="B12" s="12" t="s">
        <v>2</v>
      </c>
      <c r="C12" s="208">
        <f>C13+C20+C21+C22</f>
        <v>1325.7701999999999</v>
      </c>
      <c r="D12" s="208">
        <f>D13+D20+D21+D22</f>
        <v>1148.8602000000001</v>
      </c>
      <c r="E12" s="208">
        <f>E13+E20+E21+E22</f>
        <v>1536.3701000000001</v>
      </c>
      <c r="F12" s="208">
        <f>F13+F20+F21+F22</f>
        <v>1555.8200999999999</v>
      </c>
      <c r="G12" s="208">
        <f>G13+G20+G21+G22</f>
        <v>1513.3601000000001</v>
      </c>
      <c r="H12" s="205"/>
    </row>
    <row r="13" spans="1:45" s="44" customFormat="1" ht="20.25" customHeight="1" x14ac:dyDescent="0.3">
      <c r="A13" s="716" t="s">
        <v>3</v>
      </c>
      <c r="B13" s="12" t="s">
        <v>4</v>
      </c>
      <c r="C13" s="144">
        <f>SUM(C14:C19)</f>
        <v>1310.89</v>
      </c>
      <c r="D13" s="144">
        <f>SUM(D14:D19)</f>
        <v>1132.01</v>
      </c>
      <c r="E13" s="144">
        <f>SUM(E14:E19)</f>
        <v>1534.67</v>
      </c>
      <c r="F13" s="144">
        <f>SUM(F14:F19)</f>
        <v>1553.86</v>
      </c>
      <c r="G13" s="144">
        <f>SUM(G14:G19)</f>
        <v>1511.4</v>
      </c>
      <c r="H13" s="205"/>
    </row>
    <row r="14" spans="1:45" s="200" customFormat="1" ht="20.100000000000001" customHeight="1" x14ac:dyDescent="0.3">
      <c r="A14" s="13" t="s">
        <v>5</v>
      </c>
      <c r="B14" s="12" t="s">
        <v>6</v>
      </c>
      <c r="C14" s="179">
        <v>0</v>
      </c>
      <c r="D14" s="179">
        <v>0</v>
      </c>
      <c r="E14" s="179">
        <v>0</v>
      </c>
      <c r="F14" s="179">
        <v>0</v>
      </c>
      <c r="G14" s="179">
        <v>0</v>
      </c>
      <c r="H14" s="261"/>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row>
    <row r="15" spans="1:45" s="200" customFormat="1" ht="20.100000000000001" customHeight="1" x14ac:dyDescent="0.3">
      <c r="A15" s="13" t="s">
        <v>7</v>
      </c>
      <c r="B15" s="12" t="s">
        <v>8</v>
      </c>
      <c r="C15" s="179">
        <v>10.94</v>
      </c>
      <c r="D15" s="179">
        <v>17.2</v>
      </c>
      <c r="E15" s="179">
        <v>0</v>
      </c>
      <c r="F15" s="179">
        <v>0</v>
      </c>
      <c r="G15" s="179">
        <v>0</v>
      </c>
      <c r="H15" s="261"/>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row>
    <row r="16" spans="1:45" s="200" customFormat="1" ht="28.5" customHeight="1" x14ac:dyDescent="0.3">
      <c r="A16" s="13" t="s">
        <v>9</v>
      </c>
      <c r="B16" s="12" t="s">
        <v>10</v>
      </c>
      <c r="C16" s="179">
        <v>1299.95</v>
      </c>
      <c r="D16" s="179">
        <v>1114.81</v>
      </c>
      <c r="E16" s="180">
        <v>1534.67</v>
      </c>
      <c r="F16" s="180">
        <v>1553.86</v>
      </c>
      <c r="G16" s="180">
        <v>1511.4</v>
      </c>
      <c r="H16" s="261"/>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row>
    <row r="17" spans="1:45" s="200" customFormat="1" ht="34.5" customHeight="1" x14ac:dyDescent="0.3">
      <c r="A17" s="13" t="s">
        <v>11</v>
      </c>
      <c r="B17" s="12" t="s">
        <v>12</v>
      </c>
      <c r="C17" s="179">
        <v>0</v>
      </c>
      <c r="D17" s="179">
        <v>0</v>
      </c>
      <c r="E17" s="180">
        <v>0</v>
      </c>
      <c r="F17" s="180">
        <v>0</v>
      </c>
      <c r="G17" s="180">
        <v>0</v>
      </c>
      <c r="H17" s="261"/>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row>
    <row r="18" spans="1:45" s="200" customFormat="1" ht="27" customHeight="1" x14ac:dyDescent="0.3">
      <c r="A18" s="13" t="s">
        <v>13</v>
      </c>
      <c r="B18" s="15" t="s">
        <v>14</v>
      </c>
      <c r="C18" s="179">
        <v>0</v>
      </c>
      <c r="D18" s="179">
        <v>0</v>
      </c>
      <c r="E18" s="180">
        <v>0</v>
      </c>
      <c r="F18" s="180">
        <v>0</v>
      </c>
      <c r="G18" s="180">
        <v>0</v>
      </c>
      <c r="H18" s="261"/>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row>
    <row r="19" spans="1:45" s="200" customFormat="1" ht="29.25" customHeight="1" x14ac:dyDescent="0.3">
      <c r="A19" s="13" t="s">
        <v>15</v>
      </c>
      <c r="B19" s="15" t="s">
        <v>16</v>
      </c>
      <c r="C19" s="179">
        <v>0</v>
      </c>
      <c r="D19" s="179">
        <v>0</v>
      </c>
      <c r="E19" s="180">
        <v>0</v>
      </c>
      <c r="F19" s="180">
        <v>0</v>
      </c>
      <c r="G19" s="180">
        <v>0</v>
      </c>
      <c r="H19" s="261"/>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row>
    <row r="20" spans="1:45" s="44" customFormat="1" ht="42" customHeight="1" x14ac:dyDescent="0.3">
      <c r="A20" s="716" t="s">
        <v>17</v>
      </c>
      <c r="B20" s="15" t="s">
        <v>18</v>
      </c>
      <c r="C20" s="144">
        <v>2.27</v>
      </c>
      <c r="D20" s="144">
        <v>4.1500000000000004</v>
      </c>
      <c r="E20" s="209">
        <v>1.7</v>
      </c>
      <c r="F20" s="209">
        <v>1.96</v>
      </c>
      <c r="G20" s="209">
        <v>1.96</v>
      </c>
      <c r="H20" s="205"/>
      <c r="K20" s="201"/>
    </row>
    <row r="21" spans="1:45" s="44" customFormat="1" ht="20.100000000000001" customHeight="1" x14ac:dyDescent="0.3">
      <c r="A21" s="716" t="s">
        <v>19</v>
      </c>
      <c r="B21" s="15" t="s">
        <v>20</v>
      </c>
      <c r="C21" s="144">
        <v>12.61</v>
      </c>
      <c r="D21" s="144">
        <v>12.7</v>
      </c>
      <c r="E21" s="144">
        <v>0</v>
      </c>
      <c r="F21" s="144">
        <v>0</v>
      </c>
      <c r="G21" s="144">
        <v>0</v>
      </c>
      <c r="H21" s="205"/>
    </row>
    <row r="22" spans="1:45" s="44" customFormat="1" ht="20.100000000000001" customHeight="1" x14ac:dyDescent="0.3">
      <c r="A22" s="716" t="s">
        <v>21</v>
      </c>
      <c r="B22" s="15" t="s">
        <v>22</v>
      </c>
      <c r="C22" s="265">
        <v>2.0000000000000001E-4</v>
      </c>
      <c r="D22" s="265">
        <v>2.0000000000000001E-4</v>
      </c>
      <c r="E22" s="209">
        <v>1E-4</v>
      </c>
      <c r="F22" s="209">
        <v>1E-4</v>
      </c>
      <c r="G22" s="209">
        <v>1E-4</v>
      </c>
      <c r="H22" s="205"/>
    </row>
    <row r="23" spans="1:45" s="44" customFormat="1" ht="24" customHeight="1" x14ac:dyDescent="0.3">
      <c r="A23" s="716" t="s">
        <v>23</v>
      </c>
      <c r="B23" s="15" t="s">
        <v>24</v>
      </c>
      <c r="C23" s="144">
        <v>0.5</v>
      </c>
      <c r="D23" s="144">
        <v>0.53</v>
      </c>
      <c r="E23" s="144">
        <v>0.24</v>
      </c>
      <c r="F23" s="144">
        <v>0.156</v>
      </c>
      <c r="G23" s="144">
        <v>0.156</v>
      </c>
      <c r="H23" s="205"/>
    </row>
    <row r="24" spans="1:45" s="44" customFormat="1" ht="20.100000000000001" customHeight="1" x14ac:dyDescent="0.3">
      <c r="A24" s="716">
        <v>3</v>
      </c>
      <c r="B24" s="15" t="s">
        <v>25</v>
      </c>
      <c r="C24" s="144">
        <v>0</v>
      </c>
      <c r="D24" s="144">
        <v>0</v>
      </c>
      <c r="E24" s="144">
        <v>0</v>
      </c>
      <c r="F24" s="144">
        <v>0</v>
      </c>
      <c r="G24" s="144">
        <v>0</v>
      </c>
      <c r="H24" s="205"/>
    </row>
    <row r="25" spans="1:45" s="44" customFormat="1" ht="30.75" customHeight="1" x14ac:dyDescent="0.3">
      <c r="A25" s="716">
        <v>4</v>
      </c>
      <c r="B25" s="15" t="s">
        <v>26</v>
      </c>
      <c r="C25" s="144">
        <v>0</v>
      </c>
      <c r="D25" s="144">
        <v>0</v>
      </c>
      <c r="E25" s="144">
        <v>0</v>
      </c>
      <c r="F25" s="144">
        <v>0</v>
      </c>
      <c r="G25" s="144">
        <v>0</v>
      </c>
      <c r="H25" s="205"/>
    </row>
    <row r="26" spans="1:45" s="44" customFormat="1" ht="20.100000000000001" customHeight="1" x14ac:dyDescent="0.3">
      <c r="A26" s="716">
        <v>5</v>
      </c>
      <c r="B26" s="15" t="s">
        <v>27</v>
      </c>
      <c r="C26" s="144">
        <v>0</v>
      </c>
      <c r="D26" s="144">
        <v>0</v>
      </c>
      <c r="E26" s="144">
        <v>0</v>
      </c>
      <c r="F26" s="144">
        <v>0</v>
      </c>
      <c r="G26" s="144">
        <v>0</v>
      </c>
      <c r="H26" s="205"/>
    </row>
    <row r="27" spans="1:45" s="44" customFormat="1" ht="27.75" customHeight="1" x14ac:dyDescent="0.3">
      <c r="A27" s="716">
        <v>6</v>
      </c>
      <c r="B27" s="15" t="s">
        <v>28</v>
      </c>
      <c r="C27" s="144">
        <f>C12+C23+C24+C25+C26</f>
        <v>1326.2701999999999</v>
      </c>
      <c r="D27" s="144">
        <f>D12+D23+D24+D25+D26</f>
        <v>1149.3902</v>
      </c>
      <c r="E27" s="144">
        <f>E12+E23+E24+E25+E26</f>
        <v>1536.6101000000001</v>
      </c>
      <c r="F27" s="144">
        <f>F12+F23+F24+F25+F26</f>
        <v>1555.9760999999999</v>
      </c>
      <c r="G27" s="144">
        <f>G12+G23+G24+G25+G26</f>
        <v>1513.5161000000001</v>
      </c>
      <c r="H27" s="205"/>
    </row>
    <row r="28" spans="1:45" s="44" customFormat="1" ht="30.75" customHeight="1" x14ac:dyDescent="0.3">
      <c r="A28" s="716">
        <v>7</v>
      </c>
      <c r="B28" s="12" t="s">
        <v>29</v>
      </c>
      <c r="C28" s="144">
        <v>0</v>
      </c>
      <c r="D28" s="144">
        <v>0</v>
      </c>
      <c r="E28" s="144">
        <v>0</v>
      </c>
      <c r="F28" s="144">
        <v>0</v>
      </c>
      <c r="G28" s="144">
        <v>0</v>
      </c>
      <c r="H28" s="205"/>
      <c r="L28" s="153"/>
    </row>
    <row r="29" spans="1:45" s="44" customFormat="1" ht="22.5" customHeight="1" x14ac:dyDescent="0.3">
      <c r="A29" s="716">
        <v>8</v>
      </c>
      <c r="B29" s="15" t="s">
        <v>30</v>
      </c>
      <c r="C29" s="144">
        <f>C27+C28</f>
        <v>1326.2701999999999</v>
      </c>
      <c r="D29" s="144">
        <f>D27+D28</f>
        <v>1149.3902</v>
      </c>
      <c r="E29" s="144">
        <f>E27</f>
        <v>1536.6101000000001</v>
      </c>
      <c r="F29" s="144">
        <f>F27</f>
        <v>1555.9760999999999</v>
      </c>
      <c r="G29" s="144">
        <f>G27</f>
        <v>1513.5161000000001</v>
      </c>
      <c r="H29" s="205"/>
    </row>
    <row r="30" spans="1:45" s="44" customFormat="1" ht="24" customHeight="1" x14ac:dyDescent="0.3">
      <c r="A30" s="716">
        <v>9</v>
      </c>
      <c r="B30" s="15" t="s">
        <v>31</v>
      </c>
      <c r="C30" s="144">
        <f>C29*0.2</f>
        <v>265.25403999999997</v>
      </c>
      <c r="D30" s="144">
        <f>D29*0.2</f>
        <v>229.87804000000003</v>
      </c>
      <c r="E30" s="144">
        <f>E29*0.2</f>
        <v>307.32202000000007</v>
      </c>
      <c r="F30" s="144">
        <f>F29*0.2</f>
        <v>311.19522000000001</v>
      </c>
      <c r="G30" s="144">
        <f>G29*0.2</f>
        <v>302.70322000000004</v>
      </c>
      <c r="H30" s="205"/>
    </row>
    <row r="31" spans="1:45" s="44" customFormat="1" ht="26.25" customHeight="1" x14ac:dyDescent="0.3">
      <c r="A31" s="716">
        <v>10</v>
      </c>
      <c r="B31" s="15" t="s">
        <v>32</v>
      </c>
      <c r="C31" s="144">
        <f>C29*1.2</f>
        <v>1591.52424</v>
      </c>
      <c r="D31" s="144">
        <f>D29*1.2</f>
        <v>1379.2682400000001</v>
      </c>
      <c r="E31" s="144">
        <f>E29*1.2</f>
        <v>1843.9321199999999</v>
      </c>
      <c r="F31" s="144">
        <f>F29*1.2</f>
        <v>1867.1713199999997</v>
      </c>
      <c r="G31" s="144">
        <f>G29*1.2</f>
        <v>1816.2193199999999</v>
      </c>
      <c r="H31" s="205"/>
    </row>
    <row r="32" spans="1:45" s="202" customFormat="1" ht="20.25" customHeight="1" x14ac:dyDescent="0.3">
      <c r="A32" s="269" t="s">
        <v>132</v>
      </c>
      <c r="B32" s="882" t="s">
        <v>170</v>
      </c>
      <c r="C32" s="882"/>
      <c r="D32" s="882"/>
      <c r="E32" s="882"/>
      <c r="F32" s="882"/>
      <c r="G32" s="882"/>
      <c r="H32" s="205"/>
    </row>
    <row r="33" spans="1:7" s="202" customFormat="1" ht="19.5" customHeight="1" x14ac:dyDescent="0.35">
      <c r="A33" s="650"/>
      <c r="B33" s="650"/>
      <c r="C33" s="650"/>
      <c r="D33" s="650"/>
      <c r="E33" s="650"/>
      <c r="F33" s="650"/>
      <c r="G33" s="650"/>
    </row>
    <row r="34" spans="1:7" s="202" customFormat="1" ht="19.5" customHeight="1" x14ac:dyDescent="0.35">
      <c r="A34" s="650"/>
      <c r="B34" s="650"/>
      <c r="C34" s="650"/>
      <c r="D34" s="650"/>
      <c r="E34" s="650"/>
      <c r="F34" s="650"/>
      <c r="G34" s="650"/>
    </row>
    <row r="35" spans="1:7" s="202" customFormat="1" ht="1.5" customHeight="1" x14ac:dyDescent="0.35">
      <c r="A35" s="650"/>
      <c r="B35" s="650"/>
      <c r="C35" s="650"/>
      <c r="D35" s="650"/>
      <c r="E35" s="650"/>
      <c r="F35" s="650"/>
      <c r="G35" s="650"/>
    </row>
    <row r="36" spans="1:7" s="202" customFormat="1" ht="19.5" hidden="1" customHeight="1" x14ac:dyDescent="0.35">
      <c r="A36" s="650"/>
      <c r="B36" s="650"/>
      <c r="C36" s="650"/>
      <c r="D36" s="650"/>
      <c r="E36" s="650"/>
      <c r="F36" s="650"/>
      <c r="G36" s="650"/>
    </row>
    <row r="37" spans="1:7" s="202" customFormat="1" ht="32.25" customHeight="1" x14ac:dyDescent="0.25">
      <c r="A37" s="893"/>
      <c r="B37" s="893"/>
      <c r="C37" s="893"/>
      <c r="D37" s="893"/>
      <c r="E37" s="893"/>
      <c r="F37" s="893"/>
      <c r="G37" s="893"/>
    </row>
    <row r="38" spans="1:7" ht="21" x14ac:dyDescent="0.4">
      <c r="A38" s="268"/>
    </row>
    <row r="39" spans="1:7" ht="21" x14ac:dyDescent="0.4">
      <c r="A39" s="268"/>
    </row>
  </sheetData>
  <mergeCells count="14">
    <mergeCell ref="A37:G37"/>
    <mergeCell ref="A1:I1"/>
    <mergeCell ref="D2:G2"/>
    <mergeCell ref="A3:G3"/>
    <mergeCell ref="A4:G4"/>
    <mergeCell ref="A5:D5"/>
    <mergeCell ref="G5:H5"/>
    <mergeCell ref="C8:C9"/>
    <mergeCell ref="D8:D9"/>
    <mergeCell ref="E8:E9"/>
    <mergeCell ref="F8:F9"/>
    <mergeCell ref="A7:A10"/>
    <mergeCell ref="B7:B10"/>
    <mergeCell ref="B32:G32"/>
  </mergeCells>
  <conditionalFormatting sqref="D12:D29 G13 D31 E24:G24 E14:G15">
    <cfRule type="containsText" dxfId="28" priority="17" stopIfTrue="1" operator="containsText" text="Додаток2">
      <formula>NOT(ISERROR(SEARCH("Додаток2",D12)))</formula>
    </cfRule>
    <cfRule type="containsText" dxfId="27" priority="18" stopIfTrue="1" operator="containsText" text="Додаток2">
      <formula>NOT(ISERROR(SEARCH("Додаток2",D12)))</formula>
    </cfRule>
  </conditionalFormatting>
  <conditionalFormatting sqref="G27">
    <cfRule type="containsText" dxfId="26" priority="15" stopIfTrue="1" operator="containsText" text="Додаток2">
      <formula>NOT(ISERROR(SEARCH("Додаток2",G27)))</formula>
    </cfRule>
    <cfRule type="containsText" dxfId="25" priority="16" stopIfTrue="1" operator="containsText" text="Додаток2">
      <formula>NOT(ISERROR(SEARCH("Додаток2",G27)))</formula>
    </cfRule>
  </conditionalFormatting>
  <conditionalFormatting sqref="C12:C31">
    <cfRule type="containsText" dxfId="24" priority="13" stopIfTrue="1" operator="containsText" text="Додаток2">
      <formula>NOT(ISERROR(SEARCH("Додаток2",C12)))</formula>
    </cfRule>
    <cfRule type="containsText" dxfId="23" priority="14" stopIfTrue="1" operator="containsText" text="Додаток2">
      <formula>NOT(ISERROR(SEARCH("Додаток2",C12)))</formula>
    </cfRule>
  </conditionalFormatting>
  <conditionalFormatting sqref="E13">
    <cfRule type="containsText" dxfId="22" priority="11" stopIfTrue="1" operator="containsText" text="Додаток2">
      <formula>NOT(ISERROR(SEARCH("Додаток2",E13)))</formula>
    </cfRule>
    <cfRule type="containsText" dxfId="21" priority="12" stopIfTrue="1" operator="containsText" text="Додаток2">
      <formula>NOT(ISERROR(SEARCH("Додаток2",E13)))</formula>
    </cfRule>
  </conditionalFormatting>
  <conditionalFormatting sqref="E27">
    <cfRule type="containsText" dxfId="20" priority="9" stopIfTrue="1" operator="containsText" text="Додаток2">
      <formula>NOT(ISERROR(SEARCH("Додаток2",E27)))</formula>
    </cfRule>
    <cfRule type="containsText" dxfId="19" priority="10" stopIfTrue="1" operator="containsText" text="Додаток2">
      <formula>NOT(ISERROR(SEARCH("Додаток2",E27)))</formula>
    </cfRule>
  </conditionalFormatting>
  <conditionalFormatting sqref="D30:E30 G30">
    <cfRule type="containsText" dxfId="18" priority="7" stopIfTrue="1" operator="containsText" text="Додаток2">
      <formula>NOT(ISERROR(SEARCH("Додаток2",D30)))</formula>
    </cfRule>
    <cfRule type="containsText" dxfId="17" priority="8" stopIfTrue="1" operator="containsText" text="Додаток2">
      <formula>NOT(ISERROR(SEARCH("Додаток2",D30)))</formula>
    </cfRule>
  </conditionalFormatting>
  <conditionalFormatting sqref="F13">
    <cfRule type="containsText" dxfId="16" priority="5" stopIfTrue="1" operator="containsText" text="Додаток2">
      <formula>NOT(ISERROR(SEARCH("Додаток2",F13)))</formula>
    </cfRule>
    <cfRule type="containsText" dxfId="15" priority="6" stopIfTrue="1" operator="containsText" text="Додаток2">
      <formula>NOT(ISERROR(SEARCH("Додаток2",F13)))</formula>
    </cfRule>
  </conditionalFormatting>
  <conditionalFormatting sqref="F27">
    <cfRule type="containsText" dxfId="14" priority="3" stopIfTrue="1" operator="containsText" text="Додаток2">
      <formula>NOT(ISERROR(SEARCH("Додаток2",F27)))</formula>
    </cfRule>
    <cfRule type="containsText" dxfId="13" priority="4" stopIfTrue="1" operator="containsText" text="Додаток2">
      <formula>NOT(ISERROR(SEARCH("Додаток2",F27)))</formula>
    </cfRule>
  </conditionalFormatting>
  <conditionalFormatting sqref="F30">
    <cfRule type="containsText" dxfId="12" priority="1" stopIfTrue="1" operator="containsText" text="Додаток2">
      <formula>NOT(ISERROR(SEARCH("Додаток2",F30)))</formula>
    </cfRule>
    <cfRule type="containsText" dxfId="11" priority="2" stopIfTrue="1" operator="containsText" text="Додаток2">
      <formula>NOT(ISERROR(SEARCH("Додаток2",F30)))</formula>
    </cfRule>
  </conditionalFormatting>
  <pageMargins left="0.70866141732283472" right="0.70866141732283472" top="0.74803149606299213" bottom="0.74803149606299213" header="0.31496062992125984" footer="0.31496062992125984"/>
  <pageSetup paperSize="9" scale="6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workbookViewId="0">
      <selection activeCell="J6" sqref="J6:J7"/>
    </sheetView>
  </sheetViews>
  <sheetFormatPr defaultRowHeight="15.6" x14ac:dyDescent="0.3"/>
  <cols>
    <col min="1" max="1" width="7.6640625" style="652" customWidth="1"/>
    <col min="2" max="2" width="49.33203125" style="170" customWidth="1"/>
    <col min="3" max="3" width="17.5546875" style="170" customWidth="1"/>
    <col min="4" max="4" width="15.6640625" style="653" customWidth="1"/>
    <col min="5" max="5" width="16.6640625" style="653" customWidth="1"/>
    <col min="6" max="6" width="17.44140625" style="653" customWidth="1"/>
    <col min="7" max="7" width="15.88671875" style="653" customWidth="1"/>
    <col min="8" max="8" width="16.5546875" style="653" customWidth="1"/>
    <col min="9" max="9" width="16.44140625" style="653" customWidth="1"/>
    <col min="10" max="10" width="17.109375" style="653" customWidth="1"/>
    <col min="11" max="11" width="17.88671875" style="653" customWidth="1"/>
    <col min="12" max="12" width="15.33203125" style="653" customWidth="1"/>
    <col min="13" max="16" width="26.33203125" style="653" hidden="1" customWidth="1"/>
    <col min="17" max="17" width="22" style="170" customWidth="1"/>
    <col min="18" max="257" width="9.109375" style="170"/>
    <col min="258" max="258" width="81.109375" style="170" customWidth="1"/>
    <col min="259" max="259" width="36" style="170" customWidth="1"/>
    <col min="260" max="260" width="27.88671875" style="170" customWidth="1"/>
    <col min="261" max="265" width="26.33203125" style="170" customWidth="1"/>
    <col min="266" max="267" width="27.6640625" style="170" customWidth="1"/>
    <col min="268" max="268" width="25.6640625" style="170" customWidth="1"/>
    <col min="269" max="272" width="0" style="170" hidden="1" customWidth="1"/>
    <col min="273" max="273" width="22" style="170" customWidth="1"/>
    <col min="274" max="513" width="9.109375" style="170"/>
    <col min="514" max="514" width="81.109375" style="170" customWidth="1"/>
    <col min="515" max="515" width="36" style="170" customWidth="1"/>
    <col min="516" max="516" width="27.88671875" style="170" customWidth="1"/>
    <col min="517" max="521" width="26.33203125" style="170" customWidth="1"/>
    <col min="522" max="523" width="27.6640625" style="170" customWidth="1"/>
    <col min="524" max="524" width="25.6640625" style="170" customWidth="1"/>
    <col min="525" max="528" width="0" style="170" hidden="1" customWidth="1"/>
    <col min="529" max="529" width="22" style="170" customWidth="1"/>
    <col min="530" max="769" width="9.109375" style="170"/>
    <col min="770" max="770" width="81.109375" style="170" customWidth="1"/>
    <col min="771" max="771" width="36" style="170" customWidth="1"/>
    <col min="772" max="772" width="27.88671875" style="170" customWidth="1"/>
    <col min="773" max="777" width="26.33203125" style="170" customWidth="1"/>
    <col min="778" max="779" width="27.6640625" style="170" customWidth="1"/>
    <col min="780" max="780" width="25.6640625" style="170" customWidth="1"/>
    <col min="781" max="784" width="0" style="170" hidden="1" customWidth="1"/>
    <col min="785" max="785" width="22" style="170" customWidth="1"/>
    <col min="786" max="1025" width="9.109375" style="170"/>
    <col min="1026" max="1026" width="81.109375" style="170" customWidth="1"/>
    <col min="1027" max="1027" width="36" style="170" customWidth="1"/>
    <col min="1028" max="1028" width="27.88671875" style="170" customWidth="1"/>
    <col min="1029" max="1033" width="26.33203125" style="170" customWidth="1"/>
    <col min="1034" max="1035" width="27.6640625" style="170" customWidth="1"/>
    <col min="1036" max="1036" width="25.6640625" style="170" customWidth="1"/>
    <col min="1037" max="1040" width="0" style="170" hidden="1" customWidth="1"/>
    <col min="1041" max="1041" width="22" style="170" customWidth="1"/>
    <col min="1042" max="1281" width="9.109375" style="170"/>
    <col min="1282" max="1282" width="81.109375" style="170" customWidth="1"/>
    <col min="1283" max="1283" width="36" style="170" customWidth="1"/>
    <col min="1284" max="1284" width="27.88671875" style="170" customWidth="1"/>
    <col min="1285" max="1289" width="26.33203125" style="170" customWidth="1"/>
    <col min="1290" max="1291" width="27.6640625" style="170" customWidth="1"/>
    <col min="1292" max="1292" width="25.6640625" style="170" customWidth="1"/>
    <col min="1293" max="1296" width="0" style="170" hidden="1" customWidth="1"/>
    <col min="1297" max="1297" width="22" style="170" customWidth="1"/>
    <col min="1298" max="1537" width="9.109375" style="170"/>
    <col min="1538" max="1538" width="81.109375" style="170" customWidth="1"/>
    <col min="1539" max="1539" width="36" style="170" customWidth="1"/>
    <col min="1540" max="1540" width="27.88671875" style="170" customWidth="1"/>
    <col min="1541" max="1545" width="26.33203125" style="170" customWidth="1"/>
    <col min="1546" max="1547" width="27.6640625" style="170" customWidth="1"/>
    <col min="1548" max="1548" width="25.6640625" style="170" customWidth="1"/>
    <col min="1549" max="1552" width="0" style="170" hidden="1" customWidth="1"/>
    <col min="1553" max="1553" width="22" style="170" customWidth="1"/>
    <col min="1554" max="1793" width="9.109375" style="170"/>
    <col min="1794" max="1794" width="81.109375" style="170" customWidth="1"/>
    <col min="1795" max="1795" width="36" style="170" customWidth="1"/>
    <col min="1796" max="1796" width="27.88671875" style="170" customWidth="1"/>
    <col min="1797" max="1801" width="26.33203125" style="170" customWidth="1"/>
    <col min="1802" max="1803" width="27.6640625" style="170" customWidth="1"/>
    <col min="1804" max="1804" width="25.6640625" style="170" customWidth="1"/>
    <col min="1805" max="1808" width="0" style="170" hidden="1" customWidth="1"/>
    <col min="1809" max="1809" width="22" style="170" customWidth="1"/>
    <col min="1810" max="2049" width="9.109375" style="170"/>
    <col min="2050" max="2050" width="81.109375" style="170" customWidth="1"/>
    <col min="2051" max="2051" width="36" style="170" customWidth="1"/>
    <col min="2052" max="2052" width="27.88671875" style="170" customWidth="1"/>
    <col min="2053" max="2057" width="26.33203125" style="170" customWidth="1"/>
    <col min="2058" max="2059" width="27.6640625" style="170" customWidth="1"/>
    <col min="2060" max="2060" width="25.6640625" style="170" customWidth="1"/>
    <col min="2061" max="2064" width="0" style="170" hidden="1" customWidth="1"/>
    <col min="2065" max="2065" width="22" style="170" customWidth="1"/>
    <col min="2066" max="2305" width="9.109375" style="170"/>
    <col min="2306" max="2306" width="81.109375" style="170" customWidth="1"/>
    <col min="2307" max="2307" width="36" style="170" customWidth="1"/>
    <col min="2308" max="2308" width="27.88671875" style="170" customWidth="1"/>
    <col min="2309" max="2313" width="26.33203125" style="170" customWidth="1"/>
    <col min="2314" max="2315" width="27.6640625" style="170" customWidth="1"/>
    <col min="2316" max="2316" width="25.6640625" style="170" customWidth="1"/>
    <col min="2317" max="2320" width="0" style="170" hidden="1" customWidth="1"/>
    <col min="2321" max="2321" width="22" style="170" customWidth="1"/>
    <col min="2322" max="2561" width="9.109375" style="170"/>
    <col min="2562" max="2562" width="81.109375" style="170" customWidth="1"/>
    <col min="2563" max="2563" width="36" style="170" customWidth="1"/>
    <col min="2564" max="2564" width="27.88671875" style="170" customWidth="1"/>
    <col min="2565" max="2569" width="26.33203125" style="170" customWidth="1"/>
    <col min="2570" max="2571" width="27.6640625" style="170" customWidth="1"/>
    <col min="2572" max="2572" width="25.6640625" style="170" customWidth="1"/>
    <col min="2573" max="2576" width="0" style="170" hidden="1" customWidth="1"/>
    <col min="2577" max="2577" width="22" style="170" customWidth="1"/>
    <col min="2578" max="2817" width="9.109375" style="170"/>
    <col min="2818" max="2818" width="81.109375" style="170" customWidth="1"/>
    <col min="2819" max="2819" width="36" style="170" customWidth="1"/>
    <col min="2820" max="2820" width="27.88671875" style="170" customWidth="1"/>
    <col min="2821" max="2825" width="26.33203125" style="170" customWidth="1"/>
    <col min="2826" max="2827" width="27.6640625" style="170" customWidth="1"/>
    <col min="2828" max="2828" width="25.6640625" style="170" customWidth="1"/>
    <col min="2829" max="2832" width="0" style="170" hidden="1" customWidth="1"/>
    <col min="2833" max="2833" width="22" style="170" customWidth="1"/>
    <col min="2834" max="3073" width="9.109375" style="170"/>
    <col min="3074" max="3074" width="81.109375" style="170" customWidth="1"/>
    <col min="3075" max="3075" width="36" style="170" customWidth="1"/>
    <col min="3076" max="3076" width="27.88671875" style="170" customWidth="1"/>
    <col min="3077" max="3081" width="26.33203125" style="170" customWidth="1"/>
    <col min="3082" max="3083" width="27.6640625" style="170" customWidth="1"/>
    <col min="3084" max="3084" width="25.6640625" style="170" customWidth="1"/>
    <col min="3085" max="3088" width="0" style="170" hidden="1" customWidth="1"/>
    <col min="3089" max="3089" width="22" style="170" customWidth="1"/>
    <col min="3090" max="3329" width="9.109375" style="170"/>
    <col min="3330" max="3330" width="81.109375" style="170" customWidth="1"/>
    <col min="3331" max="3331" width="36" style="170" customWidth="1"/>
    <col min="3332" max="3332" width="27.88671875" style="170" customWidth="1"/>
    <col min="3333" max="3337" width="26.33203125" style="170" customWidth="1"/>
    <col min="3338" max="3339" width="27.6640625" style="170" customWidth="1"/>
    <col min="3340" max="3340" width="25.6640625" style="170" customWidth="1"/>
    <col min="3341" max="3344" width="0" style="170" hidden="1" customWidth="1"/>
    <col min="3345" max="3345" width="22" style="170" customWidth="1"/>
    <col min="3346" max="3585" width="9.109375" style="170"/>
    <col min="3586" max="3586" width="81.109375" style="170" customWidth="1"/>
    <col min="3587" max="3587" width="36" style="170" customWidth="1"/>
    <col min="3588" max="3588" width="27.88671875" style="170" customWidth="1"/>
    <col min="3589" max="3593" width="26.33203125" style="170" customWidth="1"/>
    <col min="3594" max="3595" width="27.6640625" style="170" customWidth="1"/>
    <col min="3596" max="3596" width="25.6640625" style="170" customWidth="1"/>
    <col min="3597" max="3600" width="0" style="170" hidden="1" customWidth="1"/>
    <col min="3601" max="3601" width="22" style="170" customWidth="1"/>
    <col min="3602" max="3841" width="9.109375" style="170"/>
    <col min="3842" max="3842" width="81.109375" style="170" customWidth="1"/>
    <col min="3843" max="3843" width="36" style="170" customWidth="1"/>
    <col min="3844" max="3844" width="27.88671875" style="170" customWidth="1"/>
    <col min="3845" max="3849" width="26.33203125" style="170" customWidth="1"/>
    <col min="3850" max="3851" width="27.6640625" style="170" customWidth="1"/>
    <col min="3852" max="3852" width="25.6640625" style="170" customWidth="1"/>
    <col min="3853" max="3856" width="0" style="170" hidden="1" customWidth="1"/>
    <col min="3857" max="3857" width="22" style="170" customWidth="1"/>
    <col min="3858" max="4097" width="9.109375" style="170"/>
    <col min="4098" max="4098" width="81.109375" style="170" customWidth="1"/>
    <col min="4099" max="4099" width="36" style="170" customWidth="1"/>
    <col min="4100" max="4100" width="27.88671875" style="170" customWidth="1"/>
    <col min="4101" max="4105" width="26.33203125" style="170" customWidth="1"/>
    <col min="4106" max="4107" width="27.6640625" style="170" customWidth="1"/>
    <col min="4108" max="4108" width="25.6640625" style="170" customWidth="1"/>
    <col min="4109" max="4112" width="0" style="170" hidden="1" customWidth="1"/>
    <col min="4113" max="4113" width="22" style="170" customWidth="1"/>
    <col min="4114" max="4353" width="9.109375" style="170"/>
    <col min="4354" max="4354" width="81.109375" style="170" customWidth="1"/>
    <col min="4355" max="4355" width="36" style="170" customWidth="1"/>
    <col min="4356" max="4356" width="27.88671875" style="170" customWidth="1"/>
    <col min="4357" max="4361" width="26.33203125" style="170" customWidth="1"/>
    <col min="4362" max="4363" width="27.6640625" style="170" customWidth="1"/>
    <col min="4364" max="4364" width="25.6640625" style="170" customWidth="1"/>
    <col min="4365" max="4368" width="0" style="170" hidden="1" customWidth="1"/>
    <col min="4369" max="4369" width="22" style="170" customWidth="1"/>
    <col min="4370" max="4609" width="9.109375" style="170"/>
    <col min="4610" max="4610" width="81.109375" style="170" customWidth="1"/>
    <col min="4611" max="4611" width="36" style="170" customWidth="1"/>
    <col min="4612" max="4612" width="27.88671875" style="170" customWidth="1"/>
    <col min="4613" max="4617" width="26.33203125" style="170" customWidth="1"/>
    <col min="4618" max="4619" width="27.6640625" style="170" customWidth="1"/>
    <col min="4620" max="4620" width="25.6640625" style="170" customWidth="1"/>
    <col min="4621" max="4624" width="0" style="170" hidden="1" customWidth="1"/>
    <col min="4625" max="4625" width="22" style="170" customWidth="1"/>
    <col min="4626" max="4865" width="9.109375" style="170"/>
    <col min="4866" max="4866" width="81.109375" style="170" customWidth="1"/>
    <col min="4867" max="4867" width="36" style="170" customWidth="1"/>
    <col min="4868" max="4868" width="27.88671875" style="170" customWidth="1"/>
    <col min="4869" max="4873" width="26.33203125" style="170" customWidth="1"/>
    <col min="4874" max="4875" width="27.6640625" style="170" customWidth="1"/>
    <col min="4876" max="4876" width="25.6640625" style="170" customWidth="1"/>
    <col min="4877" max="4880" width="0" style="170" hidden="1" customWidth="1"/>
    <col min="4881" max="4881" width="22" style="170" customWidth="1"/>
    <col min="4882" max="5121" width="9.109375" style="170"/>
    <col min="5122" max="5122" width="81.109375" style="170" customWidth="1"/>
    <col min="5123" max="5123" width="36" style="170" customWidth="1"/>
    <col min="5124" max="5124" width="27.88671875" style="170" customWidth="1"/>
    <col min="5125" max="5129" width="26.33203125" style="170" customWidth="1"/>
    <col min="5130" max="5131" width="27.6640625" style="170" customWidth="1"/>
    <col min="5132" max="5132" width="25.6640625" style="170" customWidth="1"/>
    <col min="5133" max="5136" width="0" style="170" hidden="1" customWidth="1"/>
    <col min="5137" max="5137" width="22" style="170" customWidth="1"/>
    <col min="5138" max="5377" width="9.109375" style="170"/>
    <col min="5378" max="5378" width="81.109375" style="170" customWidth="1"/>
    <col min="5379" max="5379" width="36" style="170" customWidth="1"/>
    <col min="5380" max="5380" width="27.88671875" style="170" customWidth="1"/>
    <col min="5381" max="5385" width="26.33203125" style="170" customWidth="1"/>
    <col min="5386" max="5387" width="27.6640625" style="170" customWidth="1"/>
    <col min="5388" max="5388" width="25.6640625" style="170" customWidth="1"/>
    <col min="5389" max="5392" width="0" style="170" hidden="1" customWidth="1"/>
    <col min="5393" max="5393" width="22" style="170" customWidth="1"/>
    <col min="5394" max="5633" width="9.109375" style="170"/>
    <col min="5634" max="5634" width="81.109375" style="170" customWidth="1"/>
    <col min="5635" max="5635" width="36" style="170" customWidth="1"/>
    <col min="5636" max="5636" width="27.88671875" style="170" customWidth="1"/>
    <col min="5637" max="5641" width="26.33203125" style="170" customWidth="1"/>
    <col min="5642" max="5643" width="27.6640625" style="170" customWidth="1"/>
    <col min="5644" max="5644" width="25.6640625" style="170" customWidth="1"/>
    <col min="5645" max="5648" width="0" style="170" hidden="1" customWidth="1"/>
    <col min="5649" max="5649" width="22" style="170" customWidth="1"/>
    <col min="5650" max="5889" width="9.109375" style="170"/>
    <col min="5890" max="5890" width="81.109375" style="170" customWidth="1"/>
    <col min="5891" max="5891" width="36" style="170" customWidth="1"/>
    <col min="5892" max="5892" width="27.88671875" style="170" customWidth="1"/>
    <col min="5893" max="5897" width="26.33203125" style="170" customWidth="1"/>
    <col min="5898" max="5899" width="27.6640625" style="170" customWidth="1"/>
    <col min="5900" max="5900" width="25.6640625" style="170" customWidth="1"/>
    <col min="5901" max="5904" width="0" style="170" hidden="1" customWidth="1"/>
    <col min="5905" max="5905" width="22" style="170" customWidth="1"/>
    <col min="5906" max="6145" width="9.109375" style="170"/>
    <col min="6146" max="6146" width="81.109375" style="170" customWidth="1"/>
    <col min="6147" max="6147" width="36" style="170" customWidth="1"/>
    <col min="6148" max="6148" width="27.88671875" style="170" customWidth="1"/>
    <col min="6149" max="6153" width="26.33203125" style="170" customWidth="1"/>
    <col min="6154" max="6155" width="27.6640625" style="170" customWidth="1"/>
    <col min="6156" max="6156" width="25.6640625" style="170" customWidth="1"/>
    <col min="6157" max="6160" width="0" style="170" hidden="1" customWidth="1"/>
    <col min="6161" max="6161" width="22" style="170" customWidth="1"/>
    <col min="6162" max="6401" width="9.109375" style="170"/>
    <col min="6402" max="6402" width="81.109375" style="170" customWidth="1"/>
    <col min="6403" max="6403" width="36" style="170" customWidth="1"/>
    <col min="6404" max="6404" width="27.88671875" style="170" customWidth="1"/>
    <col min="6405" max="6409" width="26.33203125" style="170" customWidth="1"/>
    <col min="6410" max="6411" width="27.6640625" style="170" customWidth="1"/>
    <col min="6412" max="6412" width="25.6640625" style="170" customWidth="1"/>
    <col min="6413" max="6416" width="0" style="170" hidden="1" customWidth="1"/>
    <col min="6417" max="6417" width="22" style="170" customWidth="1"/>
    <col min="6418" max="6657" width="9.109375" style="170"/>
    <col min="6658" max="6658" width="81.109375" style="170" customWidth="1"/>
    <col min="6659" max="6659" width="36" style="170" customWidth="1"/>
    <col min="6660" max="6660" width="27.88671875" style="170" customWidth="1"/>
    <col min="6661" max="6665" width="26.33203125" style="170" customWidth="1"/>
    <col min="6666" max="6667" width="27.6640625" style="170" customWidth="1"/>
    <col min="6668" max="6668" width="25.6640625" style="170" customWidth="1"/>
    <col min="6669" max="6672" width="0" style="170" hidden="1" customWidth="1"/>
    <col min="6673" max="6673" width="22" style="170" customWidth="1"/>
    <col min="6674" max="6913" width="9.109375" style="170"/>
    <col min="6914" max="6914" width="81.109375" style="170" customWidth="1"/>
    <col min="6915" max="6915" width="36" style="170" customWidth="1"/>
    <col min="6916" max="6916" width="27.88671875" style="170" customWidth="1"/>
    <col min="6917" max="6921" width="26.33203125" style="170" customWidth="1"/>
    <col min="6922" max="6923" width="27.6640625" style="170" customWidth="1"/>
    <col min="6924" max="6924" width="25.6640625" style="170" customWidth="1"/>
    <col min="6925" max="6928" width="0" style="170" hidden="1" customWidth="1"/>
    <col min="6929" max="6929" width="22" style="170" customWidth="1"/>
    <col min="6930" max="7169" width="9.109375" style="170"/>
    <col min="7170" max="7170" width="81.109375" style="170" customWidth="1"/>
    <col min="7171" max="7171" width="36" style="170" customWidth="1"/>
    <col min="7172" max="7172" width="27.88671875" style="170" customWidth="1"/>
    <col min="7173" max="7177" width="26.33203125" style="170" customWidth="1"/>
    <col min="7178" max="7179" width="27.6640625" style="170" customWidth="1"/>
    <col min="7180" max="7180" width="25.6640625" style="170" customWidth="1"/>
    <col min="7181" max="7184" width="0" style="170" hidden="1" customWidth="1"/>
    <col min="7185" max="7185" width="22" style="170" customWidth="1"/>
    <col min="7186" max="7425" width="9.109375" style="170"/>
    <col min="7426" max="7426" width="81.109375" style="170" customWidth="1"/>
    <col min="7427" max="7427" width="36" style="170" customWidth="1"/>
    <col min="7428" max="7428" width="27.88671875" style="170" customWidth="1"/>
    <col min="7429" max="7433" width="26.33203125" style="170" customWidth="1"/>
    <col min="7434" max="7435" width="27.6640625" style="170" customWidth="1"/>
    <col min="7436" max="7436" width="25.6640625" style="170" customWidth="1"/>
    <col min="7437" max="7440" width="0" style="170" hidden="1" customWidth="1"/>
    <col min="7441" max="7441" width="22" style="170" customWidth="1"/>
    <col min="7442" max="7681" width="9.109375" style="170"/>
    <col min="7682" max="7682" width="81.109375" style="170" customWidth="1"/>
    <col min="7683" max="7683" width="36" style="170" customWidth="1"/>
    <col min="7684" max="7684" width="27.88671875" style="170" customWidth="1"/>
    <col min="7685" max="7689" width="26.33203125" style="170" customWidth="1"/>
    <col min="7690" max="7691" width="27.6640625" style="170" customWidth="1"/>
    <col min="7692" max="7692" width="25.6640625" style="170" customWidth="1"/>
    <col min="7693" max="7696" width="0" style="170" hidden="1" customWidth="1"/>
    <col min="7697" max="7697" width="22" style="170" customWidth="1"/>
    <col min="7698" max="7937" width="9.109375" style="170"/>
    <col min="7938" max="7938" width="81.109375" style="170" customWidth="1"/>
    <col min="7939" max="7939" width="36" style="170" customWidth="1"/>
    <col min="7940" max="7940" width="27.88671875" style="170" customWidth="1"/>
    <col min="7941" max="7945" width="26.33203125" style="170" customWidth="1"/>
    <col min="7946" max="7947" width="27.6640625" style="170" customWidth="1"/>
    <col min="7948" max="7948" width="25.6640625" style="170" customWidth="1"/>
    <col min="7949" max="7952" width="0" style="170" hidden="1" customWidth="1"/>
    <col min="7953" max="7953" width="22" style="170" customWidth="1"/>
    <col min="7954" max="8193" width="9.109375" style="170"/>
    <col min="8194" max="8194" width="81.109375" style="170" customWidth="1"/>
    <col min="8195" max="8195" width="36" style="170" customWidth="1"/>
    <col min="8196" max="8196" width="27.88671875" style="170" customWidth="1"/>
    <col min="8197" max="8201" width="26.33203125" style="170" customWidth="1"/>
    <col min="8202" max="8203" width="27.6640625" style="170" customWidth="1"/>
    <col min="8204" max="8204" width="25.6640625" style="170" customWidth="1"/>
    <col min="8205" max="8208" width="0" style="170" hidden="1" customWidth="1"/>
    <col min="8209" max="8209" width="22" style="170" customWidth="1"/>
    <col min="8210" max="8449" width="9.109375" style="170"/>
    <col min="8450" max="8450" width="81.109375" style="170" customWidth="1"/>
    <col min="8451" max="8451" width="36" style="170" customWidth="1"/>
    <col min="8452" max="8452" width="27.88671875" style="170" customWidth="1"/>
    <col min="8453" max="8457" width="26.33203125" style="170" customWidth="1"/>
    <col min="8458" max="8459" width="27.6640625" style="170" customWidth="1"/>
    <col min="8460" max="8460" width="25.6640625" style="170" customWidth="1"/>
    <col min="8461" max="8464" width="0" style="170" hidden="1" customWidth="1"/>
    <col min="8465" max="8465" width="22" style="170" customWidth="1"/>
    <col min="8466" max="8705" width="9.109375" style="170"/>
    <col min="8706" max="8706" width="81.109375" style="170" customWidth="1"/>
    <col min="8707" max="8707" width="36" style="170" customWidth="1"/>
    <col min="8708" max="8708" width="27.88671875" style="170" customWidth="1"/>
    <col min="8709" max="8713" width="26.33203125" style="170" customWidth="1"/>
    <col min="8714" max="8715" width="27.6640625" style="170" customWidth="1"/>
    <col min="8716" max="8716" width="25.6640625" style="170" customWidth="1"/>
    <col min="8717" max="8720" width="0" style="170" hidden="1" customWidth="1"/>
    <col min="8721" max="8721" width="22" style="170" customWidth="1"/>
    <col min="8722" max="8961" width="9.109375" style="170"/>
    <col min="8962" max="8962" width="81.109375" style="170" customWidth="1"/>
    <col min="8963" max="8963" width="36" style="170" customWidth="1"/>
    <col min="8964" max="8964" width="27.88671875" style="170" customWidth="1"/>
    <col min="8965" max="8969" width="26.33203125" style="170" customWidth="1"/>
    <col min="8970" max="8971" width="27.6640625" style="170" customWidth="1"/>
    <col min="8972" max="8972" width="25.6640625" style="170" customWidth="1"/>
    <col min="8973" max="8976" width="0" style="170" hidden="1" customWidth="1"/>
    <col min="8977" max="8977" width="22" style="170" customWidth="1"/>
    <col min="8978" max="9217" width="9.109375" style="170"/>
    <col min="9218" max="9218" width="81.109375" style="170" customWidth="1"/>
    <col min="9219" max="9219" width="36" style="170" customWidth="1"/>
    <col min="9220" max="9220" width="27.88671875" style="170" customWidth="1"/>
    <col min="9221" max="9225" width="26.33203125" style="170" customWidth="1"/>
    <col min="9226" max="9227" width="27.6640625" style="170" customWidth="1"/>
    <col min="9228" max="9228" width="25.6640625" style="170" customWidth="1"/>
    <col min="9229" max="9232" width="0" style="170" hidden="1" customWidth="1"/>
    <col min="9233" max="9233" width="22" style="170" customWidth="1"/>
    <col min="9234" max="9473" width="9.109375" style="170"/>
    <col min="9474" max="9474" width="81.109375" style="170" customWidth="1"/>
    <col min="9475" max="9475" width="36" style="170" customWidth="1"/>
    <col min="9476" max="9476" width="27.88671875" style="170" customWidth="1"/>
    <col min="9477" max="9481" width="26.33203125" style="170" customWidth="1"/>
    <col min="9482" max="9483" width="27.6640625" style="170" customWidth="1"/>
    <col min="9484" max="9484" width="25.6640625" style="170" customWidth="1"/>
    <col min="9485" max="9488" width="0" style="170" hidden="1" customWidth="1"/>
    <col min="9489" max="9489" width="22" style="170" customWidth="1"/>
    <col min="9490" max="9729" width="9.109375" style="170"/>
    <col min="9730" max="9730" width="81.109375" style="170" customWidth="1"/>
    <col min="9731" max="9731" width="36" style="170" customWidth="1"/>
    <col min="9732" max="9732" width="27.88671875" style="170" customWidth="1"/>
    <col min="9733" max="9737" width="26.33203125" style="170" customWidth="1"/>
    <col min="9738" max="9739" width="27.6640625" style="170" customWidth="1"/>
    <col min="9740" max="9740" width="25.6640625" style="170" customWidth="1"/>
    <col min="9741" max="9744" width="0" style="170" hidden="1" customWidth="1"/>
    <col min="9745" max="9745" width="22" style="170" customWidth="1"/>
    <col min="9746" max="9985" width="9.109375" style="170"/>
    <col min="9986" max="9986" width="81.109375" style="170" customWidth="1"/>
    <col min="9987" max="9987" width="36" style="170" customWidth="1"/>
    <col min="9988" max="9988" width="27.88671875" style="170" customWidth="1"/>
    <col min="9989" max="9993" width="26.33203125" style="170" customWidth="1"/>
    <col min="9994" max="9995" width="27.6640625" style="170" customWidth="1"/>
    <col min="9996" max="9996" width="25.6640625" style="170" customWidth="1"/>
    <col min="9997" max="10000" width="0" style="170" hidden="1" customWidth="1"/>
    <col min="10001" max="10001" width="22" style="170" customWidth="1"/>
    <col min="10002" max="10241" width="9.109375" style="170"/>
    <col min="10242" max="10242" width="81.109375" style="170" customWidth="1"/>
    <col min="10243" max="10243" width="36" style="170" customWidth="1"/>
    <col min="10244" max="10244" width="27.88671875" style="170" customWidth="1"/>
    <col min="10245" max="10249" width="26.33203125" style="170" customWidth="1"/>
    <col min="10250" max="10251" width="27.6640625" style="170" customWidth="1"/>
    <col min="10252" max="10252" width="25.6640625" style="170" customWidth="1"/>
    <col min="10253" max="10256" width="0" style="170" hidden="1" customWidth="1"/>
    <col min="10257" max="10257" width="22" style="170" customWidth="1"/>
    <col min="10258" max="10497" width="9.109375" style="170"/>
    <col min="10498" max="10498" width="81.109375" style="170" customWidth="1"/>
    <col min="10499" max="10499" width="36" style="170" customWidth="1"/>
    <col min="10500" max="10500" width="27.88671875" style="170" customWidth="1"/>
    <col min="10501" max="10505" width="26.33203125" style="170" customWidth="1"/>
    <col min="10506" max="10507" width="27.6640625" style="170" customWidth="1"/>
    <col min="10508" max="10508" width="25.6640625" style="170" customWidth="1"/>
    <col min="10509" max="10512" width="0" style="170" hidden="1" customWidth="1"/>
    <col min="10513" max="10513" width="22" style="170" customWidth="1"/>
    <col min="10514" max="10753" width="9.109375" style="170"/>
    <col min="10754" max="10754" width="81.109375" style="170" customWidth="1"/>
    <col min="10755" max="10755" width="36" style="170" customWidth="1"/>
    <col min="10756" max="10756" width="27.88671875" style="170" customWidth="1"/>
    <col min="10757" max="10761" width="26.33203125" style="170" customWidth="1"/>
    <col min="10762" max="10763" width="27.6640625" style="170" customWidth="1"/>
    <col min="10764" max="10764" width="25.6640625" style="170" customWidth="1"/>
    <col min="10765" max="10768" width="0" style="170" hidden="1" customWidth="1"/>
    <col min="10769" max="10769" width="22" style="170" customWidth="1"/>
    <col min="10770" max="11009" width="9.109375" style="170"/>
    <col min="11010" max="11010" width="81.109375" style="170" customWidth="1"/>
    <col min="11011" max="11011" width="36" style="170" customWidth="1"/>
    <col min="11012" max="11012" width="27.88671875" style="170" customWidth="1"/>
    <col min="11013" max="11017" width="26.33203125" style="170" customWidth="1"/>
    <col min="11018" max="11019" width="27.6640625" style="170" customWidth="1"/>
    <col min="11020" max="11020" width="25.6640625" style="170" customWidth="1"/>
    <col min="11021" max="11024" width="0" style="170" hidden="1" customWidth="1"/>
    <col min="11025" max="11025" width="22" style="170" customWidth="1"/>
    <col min="11026" max="11265" width="9.109375" style="170"/>
    <col min="11266" max="11266" width="81.109375" style="170" customWidth="1"/>
    <col min="11267" max="11267" width="36" style="170" customWidth="1"/>
    <col min="11268" max="11268" width="27.88671875" style="170" customWidth="1"/>
    <col min="11269" max="11273" width="26.33203125" style="170" customWidth="1"/>
    <col min="11274" max="11275" width="27.6640625" style="170" customWidth="1"/>
    <col min="11276" max="11276" width="25.6640625" style="170" customWidth="1"/>
    <col min="11277" max="11280" width="0" style="170" hidden="1" customWidth="1"/>
    <col min="11281" max="11281" width="22" style="170" customWidth="1"/>
    <col min="11282" max="11521" width="9.109375" style="170"/>
    <col min="11522" max="11522" width="81.109375" style="170" customWidth="1"/>
    <col min="11523" max="11523" width="36" style="170" customWidth="1"/>
    <col min="11524" max="11524" width="27.88671875" style="170" customWidth="1"/>
    <col min="11525" max="11529" width="26.33203125" style="170" customWidth="1"/>
    <col min="11530" max="11531" width="27.6640625" style="170" customWidth="1"/>
    <col min="11532" max="11532" width="25.6640625" style="170" customWidth="1"/>
    <col min="11533" max="11536" width="0" style="170" hidden="1" customWidth="1"/>
    <col min="11537" max="11537" width="22" style="170" customWidth="1"/>
    <col min="11538" max="11777" width="9.109375" style="170"/>
    <col min="11778" max="11778" width="81.109375" style="170" customWidth="1"/>
    <col min="11779" max="11779" width="36" style="170" customWidth="1"/>
    <col min="11780" max="11780" width="27.88671875" style="170" customWidth="1"/>
    <col min="11781" max="11785" width="26.33203125" style="170" customWidth="1"/>
    <col min="11786" max="11787" width="27.6640625" style="170" customWidth="1"/>
    <col min="11788" max="11788" width="25.6640625" style="170" customWidth="1"/>
    <col min="11789" max="11792" width="0" style="170" hidden="1" customWidth="1"/>
    <col min="11793" max="11793" width="22" style="170" customWidth="1"/>
    <col min="11794" max="12033" width="9.109375" style="170"/>
    <col min="12034" max="12034" width="81.109375" style="170" customWidth="1"/>
    <col min="12035" max="12035" width="36" style="170" customWidth="1"/>
    <col min="12036" max="12036" width="27.88671875" style="170" customWidth="1"/>
    <col min="12037" max="12041" width="26.33203125" style="170" customWidth="1"/>
    <col min="12042" max="12043" width="27.6640625" style="170" customWidth="1"/>
    <col min="12044" max="12044" width="25.6640625" style="170" customWidth="1"/>
    <col min="12045" max="12048" width="0" style="170" hidden="1" customWidth="1"/>
    <col min="12049" max="12049" width="22" style="170" customWidth="1"/>
    <col min="12050" max="12289" width="9.109375" style="170"/>
    <col min="12290" max="12290" width="81.109375" style="170" customWidth="1"/>
    <col min="12291" max="12291" width="36" style="170" customWidth="1"/>
    <col min="12292" max="12292" width="27.88671875" style="170" customWidth="1"/>
    <col min="12293" max="12297" width="26.33203125" style="170" customWidth="1"/>
    <col min="12298" max="12299" width="27.6640625" style="170" customWidth="1"/>
    <col min="12300" max="12300" width="25.6640625" style="170" customWidth="1"/>
    <col min="12301" max="12304" width="0" style="170" hidden="1" customWidth="1"/>
    <col min="12305" max="12305" width="22" style="170" customWidth="1"/>
    <col min="12306" max="12545" width="9.109375" style="170"/>
    <col min="12546" max="12546" width="81.109375" style="170" customWidth="1"/>
    <col min="12547" max="12547" width="36" style="170" customWidth="1"/>
    <col min="12548" max="12548" width="27.88671875" style="170" customWidth="1"/>
    <col min="12549" max="12553" width="26.33203125" style="170" customWidth="1"/>
    <col min="12554" max="12555" width="27.6640625" style="170" customWidth="1"/>
    <col min="12556" max="12556" width="25.6640625" style="170" customWidth="1"/>
    <col min="12557" max="12560" width="0" style="170" hidden="1" customWidth="1"/>
    <col min="12561" max="12561" width="22" style="170" customWidth="1"/>
    <col min="12562" max="12801" width="9.109375" style="170"/>
    <col min="12802" max="12802" width="81.109375" style="170" customWidth="1"/>
    <col min="12803" max="12803" width="36" style="170" customWidth="1"/>
    <col min="12804" max="12804" width="27.88671875" style="170" customWidth="1"/>
    <col min="12805" max="12809" width="26.33203125" style="170" customWidth="1"/>
    <col min="12810" max="12811" width="27.6640625" style="170" customWidth="1"/>
    <col min="12812" max="12812" width="25.6640625" style="170" customWidth="1"/>
    <col min="12813" max="12816" width="0" style="170" hidden="1" customWidth="1"/>
    <col min="12817" max="12817" width="22" style="170" customWidth="1"/>
    <col min="12818" max="13057" width="9.109375" style="170"/>
    <col min="13058" max="13058" width="81.109375" style="170" customWidth="1"/>
    <col min="13059" max="13059" width="36" style="170" customWidth="1"/>
    <col min="13060" max="13060" width="27.88671875" style="170" customWidth="1"/>
    <col min="13061" max="13065" width="26.33203125" style="170" customWidth="1"/>
    <col min="13066" max="13067" width="27.6640625" style="170" customWidth="1"/>
    <col min="13068" max="13068" width="25.6640625" style="170" customWidth="1"/>
    <col min="13069" max="13072" width="0" style="170" hidden="1" customWidth="1"/>
    <col min="13073" max="13073" width="22" style="170" customWidth="1"/>
    <col min="13074" max="13313" width="9.109375" style="170"/>
    <col min="13314" max="13314" width="81.109375" style="170" customWidth="1"/>
    <col min="13315" max="13315" width="36" style="170" customWidth="1"/>
    <col min="13316" max="13316" width="27.88671875" style="170" customWidth="1"/>
    <col min="13317" max="13321" width="26.33203125" style="170" customWidth="1"/>
    <col min="13322" max="13323" width="27.6640625" style="170" customWidth="1"/>
    <col min="13324" max="13324" width="25.6640625" style="170" customWidth="1"/>
    <col min="13325" max="13328" width="0" style="170" hidden="1" customWidth="1"/>
    <col min="13329" max="13329" width="22" style="170" customWidth="1"/>
    <col min="13330" max="13569" width="9.109375" style="170"/>
    <col min="13570" max="13570" width="81.109375" style="170" customWidth="1"/>
    <col min="13571" max="13571" width="36" style="170" customWidth="1"/>
    <col min="13572" max="13572" width="27.88671875" style="170" customWidth="1"/>
    <col min="13573" max="13577" width="26.33203125" style="170" customWidth="1"/>
    <col min="13578" max="13579" width="27.6640625" style="170" customWidth="1"/>
    <col min="13580" max="13580" width="25.6640625" style="170" customWidth="1"/>
    <col min="13581" max="13584" width="0" style="170" hidden="1" customWidth="1"/>
    <col min="13585" max="13585" width="22" style="170" customWidth="1"/>
    <col min="13586" max="13825" width="9.109375" style="170"/>
    <col min="13826" max="13826" width="81.109375" style="170" customWidth="1"/>
    <col min="13827" max="13827" width="36" style="170" customWidth="1"/>
    <col min="13828" max="13828" width="27.88671875" style="170" customWidth="1"/>
    <col min="13829" max="13833" width="26.33203125" style="170" customWidth="1"/>
    <col min="13834" max="13835" width="27.6640625" style="170" customWidth="1"/>
    <col min="13836" max="13836" width="25.6640625" style="170" customWidth="1"/>
    <col min="13837" max="13840" width="0" style="170" hidden="1" customWidth="1"/>
    <col min="13841" max="13841" width="22" style="170" customWidth="1"/>
    <col min="13842" max="14081" width="9.109375" style="170"/>
    <col min="14082" max="14082" width="81.109375" style="170" customWidth="1"/>
    <col min="14083" max="14083" width="36" style="170" customWidth="1"/>
    <col min="14084" max="14084" width="27.88671875" style="170" customWidth="1"/>
    <col min="14085" max="14089" width="26.33203125" style="170" customWidth="1"/>
    <col min="14090" max="14091" width="27.6640625" style="170" customWidth="1"/>
    <col min="14092" max="14092" width="25.6640625" style="170" customWidth="1"/>
    <col min="14093" max="14096" width="0" style="170" hidden="1" customWidth="1"/>
    <col min="14097" max="14097" width="22" style="170" customWidth="1"/>
    <col min="14098" max="14337" width="9.109375" style="170"/>
    <col min="14338" max="14338" width="81.109375" style="170" customWidth="1"/>
    <col min="14339" max="14339" width="36" style="170" customWidth="1"/>
    <col min="14340" max="14340" width="27.88671875" style="170" customWidth="1"/>
    <col min="14341" max="14345" width="26.33203125" style="170" customWidth="1"/>
    <col min="14346" max="14347" width="27.6640625" style="170" customWidth="1"/>
    <col min="14348" max="14348" width="25.6640625" style="170" customWidth="1"/>
    <col min="14349" max="14352" width="0" style="170" hidden="1" customWidth="1"/>
    <col min="14353" max="14353" width="22" style="170" customWidth="1"/>
    <col min="14354" max="14593" width="9.109375" style="170"/>
    <col min="14594" max="14594" width="81.109375" style="170" customWidth="1"/>
    <col min="14595" max="14595" width="36" style="170" customWidth="1"/>
    <col min="14596" max="14596" width="27.88671875" style="170" customWidth="1"/>
    <col min="14597" max="14601" width="26.33203125" style="170" customWidth="1"/>
    <col min="14602" max="14603" width="27.6640625" style="170" customWidth="1"/>
    <col min="14604" max="14604" width="25.6640625" style="170" customWidth="1"/>
    <col min="14605" max="14608" width="0" style="170" hidden="1" customWidth="1"/>
    <col min="14609" max="14609" width="22" style="170" customWidth="1"/>
    <col min="14610" max="14849" width="9.109375" style="170"/>
    <col min="14850" max="14850" width="81.109375" style="170" customWidth="1"/>
    <col min="14851" max="14851" width="36" style="170" customWidth="1"/>
    <col min="14852" max="14852" width="27.88671875" style="170" customWidth="1"/>
    <col min="14853" max="14857" width="26.33203125" style="170" customWidth="1"/>
    <col min="14858" max="14859" width="27.6640625" style="170" customWidth="1"/>
    <col min="14860" max="14860" width="25.6640625" style="170" customWidth="1"/>
    <col min="14861" max="14864" width="0" style="170" hidden="1" customWidth="1"/>
    <col min="14865" max="14865" width="22" style="170" customWidth="1"/>
    <col min="14866" max="15105" width="9.109375" style="170"/>
    <col min="15106" max="15106" width="81.109375" style="170" customWidth="1"/>
    <col min="15107" max="15107" width="36" style="170" customWidth="1"/>
    <col min="15108" max="15108" width="27.88671875" style="170" customWidth="1"/>
    <col min="15109" max="15113" width="26.33203125" style="170" customWidth="1"/>
    <col min="15114" max="15115" width="27.6640625" style="170" customWidth="1"/>
    <col min="15116" max="15116" width="25.6640625" style="170" customWidth="1"/>
    <col min="15117" max="15120" width="0" style="170" hidden="1" customWidth="1"/>
    <col min="15121" max="15121" width="22" style="170" customWidth="1"/>
    <col min="15122" max="15361" width="9.109375" style="170"/>
    <col min="15362" max="15362" width="81.109375" style="170" customWidth="1"/>
    <col min="15363" max="15363" width="36" style="170" customWidth="1"/>
    <col min="15364" max="15364" width="27.88671875" style="170" customWidth="1"/>
    <col min="15365" max="15369" width="26.33203125" style="170" customWidth="1"/>
    <col min="15370" max="15371" width="27.6640625" style="170" customWidth="1"/>
    <col min="15372" max="15372" width="25.6640625" style="170" customWidth="1"/>
    <col min="15373" max="15376" width="0" style="170" hidden="1" customWidth="1"/>
    <col min="15377" max="15377" width="22" style="170" customWidth="1"/>
    <col min="15378" max="15617" width="9.109375" style="170"/>
    <col min="15618" max="15618" width="81.109375" style="170" customWidth="1"/>
    <col min="15619" max="15619" width="36" style="170" customWidth="1"/>
    <col min="15620" max="15620" width="27.88671875" style="170" customWidth="1"/>
    <col min="15621" max="15625" width="26.33203125" style="170" customWidth="1"/>
    <col min="15626" max="15627" width="27.6640625" style="170" customWidth="1"/>
    <col min="15628" max="15628" width="25.6640625" style="170" customWidth="1"/>
    <col min="15629" max="15632" width="0" style="170" hidden="1" customWidth="1"/>
    <col min="15633" max="15633" width="22" style="170" customWidth="1"/>
    <col min="15634" max="15873" width="9.109375" style="170"/>
    <col min="15874" max="15874" width="81.109375" style="170" customWidth="1"/>
    <col min="15875" max="15875" width="36" style="170" customWidth="1"/>
    <col min="15876" max="15876" width="27.88671875" style="170" customWidth="1"/>
    <col min="15877" max="15881" width="26.33203125" style="170" customWidth="1"/>
    <col min="15882" max="15883" width="27.6640625" style="170" customWidth="1"/>
    <col min="15884" max="15884" width="25.6640625" style="170" customWidth="1"/>
    <col min="15885" max="15888" width="0" style="170" hidden="1" customWidth="1"/>
    <col min="15889" max="15889" width="22" style="170" customWidth="1"/>
    <col min="15890" max="16129" width="9.109375" style="170"/>
    <col min="16130" max="16130" width="81.109375" style="170" customWidth="1"/>
    <col min="16131" max="16131" width="36" style="170" customWidth="1"/>
    <col min="16132" max="16132" width="27.88671875" style="170" customWidth="1"/>
    <col min="16133" max="16137" width="26.33203125" style="170" customWidth="1"/>
    <col min="16138" max="16139" width="27.6640625" style="170" customWidth="1"/>
    <col min="16140" max="16140" width="25.6640625" style="170" customWidth="1"/>
    <col min="16141" max="16144" width="0" style="170" hidden="1" customWidth="1"/>
    <col min="16145" max="16145" width="22" style="170" customWidth="1"/>
    <col min="16146" max="16384" width="9.109375" style="170"/>
  </cols>
  <sheetData>
    <row r="1" spans="1:27" x14ac:dyDescent="0.3">
      <c r="K1" s="900" t="s">
        <v>311</v>
      </c>
      <c r="L1" s="901"/>
    </row>
    <row r="2" spans="1:27" x14ac:dyDescent="0.3">
      <c r="A2" s="835" t="s">
        <v>108</v>
      </c>
      <c r="B2" s="835"/>
      <c r="C2" s="835"/>
      <c r="D2" s="835"/>
      <c r="E2" s="835"/>
      <c r="F2" s="835"/>
      <c r="G2" s="835"/>
      <c r="H2" s="835"/>
      <c r="I2" s="835"/>
      <c r="J2" s="835"/>
      <c r="K2" s="835"/>
      <c r="L2" s="835"/>
      <c r="M2" s="835"/>
      <c r="N2" s="835"/>
      <c r="O2" s="835"/>
      <c r="P2" s="835"/>
    </row>
    <row r="3" spans="1:27" x14ac:dyDescent="0.3">
      <c r="A3" s="654"/>
      <c r="B3" s="835" t="s">
        <v>133</v>
      </c>
      <c r="C3" s="835"/>
      <c r="D3" s="902"/>
      <c r="E3" s="902"/>
      <c r="F3" s="902"/>
      <c r="G3" s="902"/>
      <c r="H3" s="902"/>
      <c r="I3" s="902"/>
      <c r="J3" s="902"/>
      <c r="K3" s="902"/>
      <c r="L3" s="902"/>
      <c r="M3" s="902"/>
      <c r="N3" s="902"/>
      <c r="O3" s="902"/>
      <c r="P3" s="902"/>
    </row>
    <row r="4" spans="1:27" ht="15" customHeight="1" x14ac:dyDescent="0.3">
      <c r="A4" s="632"/>
      <c r="B4" s="836"/>
      <c r="C4" s="836"/>
      <c r="D4" s="836"/>
      <c r="E4" s="836"/>
      <c r="F4" s="836"/>
      <c r="G4" s="836"/>
      <c r="H4" s="836"/>
      <c r="I4" s="836"/>
      <c r="J4" s="836"/>
      <c r="K4" s="836"/>
      <c r="L4" s="836"/>
      <c r="M4" s="836"/>
      <c r="N4" s="836"/>
      <c r="O4" s="836"/>
      <c r="P4" s="836"/>
      <c r="Q4" s="255"/>
    </row>
    <row r="5" spans="1:27" x14ac:dyDescent="0.3">
      <c r="A5" s="886" t="s">
        <v>101</v>
      </c>
      <c r="B5" s="886" t="s">
        <v>38</v>
      </c>
      <c r="C5" s="690">
        <v>2015</v>
      </c>
      <c r="D5" s="643">
        <v>2016</v>
      </c>
      <c r="E5" s="626">
        <v>2017</v>
      </c>
      <c r="F5" s="626">
        <v>2018</v>
      </c>
      <c r="G5" s="626">
        <v>2019</v>
      </c>
      <c r="H5" s="626">
        <v>2015</v>
      </c>
      <c r="I5" s="626">
        <v>2016</v>
      </c>
      <c r="J5" s="626">
        <v>2017</v>
      </c>
      <c r="K5" s="626">
        <v>2018</v>
      </c>
      <c r="L5" s="626">
        <v>2019</v>
      </c>
      <c r="M5" s="685"/>
      <c r="N5" s="685"/>
      <c r="O5" s="685"/>
      <c r="P5" s="685"/>
    </row>
    <row r="6" spans="1:27" s="172" customFormat="1" ht="47.25" customHeight="1" thickBot="1" x14ac:dyDescent="0.35">
      <c r="A6" s="886"/>
      <c r="B6" s="886"/>
      <c r="C6" s="903" t="s">
        <v>312</v>
      </c>
      <c r="D6" s="726" t="s">
        <v>433</v>
      </c>
      <c r="E6" s="726" t="s">
        <v>305</v>
      </c>
      <c r="F6" s="726" t="s">
        <v>309</v>
      </c>
      <c r="G6" s="617" t="s">
        <v>313</v>
      </c>
      <c r="H6" s="726" t="s">
        <v>314</v>
      </c>
      <c r="I6" s="726" t="s">
        <v>434</v>
      </c>
      <c r="J6" s="726" t="s">
        <v>305</v>
      </c>
      <c r="K6" s="726" t="s">
        <v>309</v>
      </c>
      <c r="L6" s="617" t="s">
        <v>315</v>
      </c>
      <c r="M6" s="272" t="s">
        <v>140</v>
      </c>
      <c r="N6" s="273" t="s">
        <v>135</v>
      </c>
      <c r="O6" s="274" t="s">
        <v>136</v>
      </c>
      <c r="P6" s="275" t="s">
        <v>74</v>
      </c>
    </row>
    <row r="7" spans="1:27" s="172" customFormat="1" x14ac:dyDescent="0.3">
      <c r="A7" s="886"/>
      <c r="B7" s="886"/>
      <c r="C7" s="762"/>
      <c r="D7" s="731"/>
      <c r="E7" s="731"/>
      <c r="F7" s="731"/>
      <c r="G7" s="617" t="s">
        <v>183</v>
      </c>
      <c r="H7" s="731"/>
      <c r="I7" s="731"/>
      <c r="J7" s="731"/>
      <c r="K7" s="731"/>
      <c r="L7" s="617" t="s">
        <v>183</v>
      </c>
      <c r="M7" s="687"/>
      <c r="N7" s="688"/>
      <c r="O7" s="619"/>
      <c r="P7" s="689"/>
    </row>
    <row r="8" spans="1:27" s="172" customFormat="1" ht="46.5" customHeight="1" thickBot="1" x14ac:dyDescent="0.35">
      <c r="A8" s="886"/>
      <c r="B8" s="886"/>
      <c r="C8" s="883" t="s">
        <v>40</v>
      </c>
      <c r="D8" s="888"/>
      <c r="E8" s="888"/>
      <c r="F8" s="888"/>
      <c r="G8" s="796"/>
      <c r="H8" s="850" t="s">
        <v>134</v>
      </c>
      <c r="I8" s="888"/>
      <c r="J8" s="888"/>
      <c r="K8" s="888"/>
      <c r="L8" s="796"/>
      <c r="M8" s="687"/>
      <c r="N8" s="688"/>
      <c r="O8" s="619"/>
      <c r="P8" s="689"/>
    </row>
    <row r="9" spans="1:27" x14ac:dyDescent="0.3">
      <c r="A9" s="886"/>
      <c r="B9" s="886"/>
      <c r="C9" s="665" t="s">
        <v>1</v>
      </c>
      <c r="D9" s="276" t="s">
        <v>1</v>
      </c>
      <c r="E9" s="277" t="s">
        <v>1</v>
      </c>
      <c r="F9" s="277" t="s">
        <v>1</v>
      </c>
      <c r="G9" s="185" t="s">
        <v>1</v>
      </c>
      <c r="H9" s="276" t="s">
        <v>316</v>
      </c>
      <c r="I9" s="276" t="s">
        <v>204</v>
      </c>
      <c r="J9" s="175" t="s">
        <v>204</v>
      </c>
      <c r="K9" s="175" t="s">
        <v>204</v>
      </c>
      <c r="L9" s="276" t="s">
        <v>204</v>
      </c>
      <c r="M9" s="278" t="s">
        <v>114</v>
      </c>
      <c r="N9" s="278" t="s">
        <v>114</v>
      </c>
      <c r="O9" s="279" t="s">
        <v>114</v>
      </c>
      <c r="P9" s="280" t="s">
        <v>114</v>
      </c>
    </row>
    <row r="10" spans="1:27" x14ac:dyDescent="0.3">
      <c r="A10" s="147">
        <v>1</v>
      </c>
      <c r="B10" s="188">
        <v>2</v>
      </c>
      <c r="C10" s="147">
        <v>3</v>
      </c>
      <c r="D10" s="185">
        <v>4</v>
      </c>
      <c r="E10" s="664">
        <v>5</v>
      </c>
      <c r="F10" s="664">
        <v>6</v>
      </c>
      <c r="G10" s="185">
        <v>7</v>
      </c>
      <c r="H10" s="281">
        <v>8</v>
      </c>
      <c r="I10" s="185">
        <v>9</v>
      </c>
      <c r="J10" s="185">
        <v>10</v>
      </c>
      <c r="K10" s="185">
        <v>11</v>
      </c>
      <c r="L10" s="665">
        <v>12</v>
      </c>
      <c r="M10" s="665">
        <v>11</v>
      </c>
      <c r="N10" s="665">
        <v>12</v>
      </c>
      <c r="O10" s="185">
        <v>13</v>
      </c>
      <c r="P10" s="282">
        <v>14</v>
      </c>
      <c r="Q10" s="283" t="s">
        <v>137</v>
      </c>
      <c r="R10" s="283"/>
      <c r="S10" s="283"/>
      <c r="T10" s="283"/>
      <c r="U10" s="283"/>
      <c r="V10" s="283"/>
      <c r="W10" s="283"/>
      <c r="X10" s="283"/>
      <c r="Y10" s="283"/>
      <c r="Z10" s="283"/>
      <c r="AA10" s="283"/>
    </row>
    <row r="11" spans="1:27" ht="46.8" x14ac:dyDescent="0.3">
      <c r="A11" s="642">
        <v>1</v>
      </c>
      <c r="B11" s="190" t="s">
        <v>44</v>
      </c>
      <c r="C11" s="171">
        <v>557.41999999999996</v>
      </c>
      <c r="D11" s="171">
        <v>1188.3800000000001</v>
      </c>
      <c r="E11" s="284">
        <v>1155.74</v>
      </c>
      <c r="F11" s="171">
        <v>1100.06</v>
      </c>
      <c r="G11" s="171">
        <v>1345.1</v>
      </c>
      <c r="H11" s="285">
        <v>9.59</v>
      </c>
      <c r="I11" s="171">
        <v>20.43</v>
      </c>
      <c r="J11" s="171">
        <v>0</v>
      </c>
      <c r="K11" s="171">
        <v>26.06</v>
      </c>
      <c r="L11" s="285">
        <v>31.86</v>
      </c>
      <c r="M11" s="285">
        <v>0</v>
      </c>
      <c r="N11" s="285">
        <v>0</v>
      </c>
      <c r="O11" s="171">
        <v>0</v>
      </c>
      <c r="P11" s="286">
        <v>0</v>
      </c>
      <c r="Q11" s="283">
        <f>56765.64/307.74/5.79</f>
        <v>31.858331388686569</v>
      </c>
      <c r="R11" s="283"/>
      <c r="S11" s="283"/>
      <c r="T11" s="283"/>
      <c r="U11" s="283"/>
      <c r="V11" s="283"/>
      <c r="W11" s="283"/>
      <c r="X11" s="283"/>
      <c r="Y11" s="283"/>
      <c r="Z11" s="283"/>
      <c r="AA11" s="283"/>
    </row>
    <row r="12" spans="1:27" ht="31.2" x14ac:dyDescent="0.3">
      <c r="A12" s="642">
        <v>2</v>
      </c>
      <c r="B12" s="190" t="s">
        <v>45</v>
      </c>
      <c r="C12" s="171">
        <v>5.44</v>
      </c>
      <c r="D12" s="171">
        <v>9.1199999999999992</v>
      </c>
      <c r="E12" s="284">
        <v>3.47</v>
      </c>
      <c r="F12" s="171">
        <v>3.97</v>
      </c>
      <c r="G12" s="171">
        <v>3.97</v>
      </c>
      <c r="H12" s="285">
        <v>0.09</v>
      </c>
      <c r="I12" s="171">
        <v>0.16</v>
      </c>
      <c r="J12" s="171">
        <v>0</v>
      </c>
      <c r="K12" s="171">
        <v>0.1</v>
      </c>
      <c r="L12" s="285">
        <v>0.1</v>
      </c>
      <c r="M12" s="285">
        <v>0</v>
      </c>
      <c r="N12" s="285">
        <v>0</v>
      </c>
      <c r="O12" s="171">
        <v>0</v>
      </c>
      <c r="P12" s="286">
        <v>0</v>
      </c>
      <c r="Q12" s="283">
        <f>167.52/307.74/5.79</f>
        <v>9.4016515522995503E-2</v>
      </c>
      <c r="R12" s="283"/>
      <c r="S12" s="283"/>
      <c r="T12" s="283"/>
      <c r="U12" s="283"/>
      <c r="V12" s="283"/>
      <c r="W12" s="283"/>
      <c r="X12" s="283"/>
      <c r="Y12" s="283"/>
      <c r="Z12" s="283"/>
      <c r="AA12" s="283"/>
    </row>
    <row r="13" spans="1:27" ht="31.2" x14ac:dyDescent="0.3">
      <c r="A13" s="642" t="s">
        <v>46</v>
      </c>
      <c r="B13" s="190" t="s">
        <v>47</v>
      </c>
      <c r="C13" s="171">
        <v>5.44</v>
      </c>
      <c r="D13" s="171">
        <v>9.1199999999999992</v>
      </c>
      <c r="E13" s="284">
        <v>3.47</v>
      </c>
      <c r="F13" s="171">
        <v>3.97</v>
      </c>
      <c r="G13" s="171">
        <v>3.97</v>
      </c>
      <c r="H13" s="285">
        <v>0.09</v>
      </c>
      <c r="I13" s="171">
        <v>0.16</v>
      </c>
      <c r="J13" s="171">
        <v>0</v>
      </c>
      <c r="K13" s="171">
        <v>0.1</v>
      </c>
      <c r="L13" s="285">
        <v>0.1</v>
      </c>
      <c r="M13" s="285">
        <v>0</v>
      </c>
      <c r="N13" s="285">
        <v>0</v>
      </c>
      <c r="O13" s="171">
        <v>0</v>
      </c>
      <c r="P13" s="286">
        <v>0</v>
      </c>
      <c r="Q13" s="283"/>
      <c r="R13" s="270"/>
      <c r="S13" s="270"/>
      <c r="T13" s="270"/>
      <c r="U13" s="270"/>
      <c r="V13" s="283"/>
      <c r="W13" s="283"/>
      <c r="X13" s="283"/>
      <c r="Y13" s="283"/>
      <c r="Z13" s="283"/>
      <c r="AA13" s="283"/>
    </row>
    <row r="14" spans="1:27" x14ac:dyDescent="0.3">
      <c r="A14" s="642" t="s">
        <v>48</v>
      </c>
      <c r="B14" s="190" t="s">
        <v>49</v>
      </c>
      <c r="C14" s="171">
        <v>0</v>
      </c>
      <c r="D14" s="171">
        <v>0</v>
      </c>
      <c r="E14" s="284">
        <v>0</v>
      </c>
      <c r="F14" s="171">
        <v>0</v>
      </c>
      <c r="G14" s="171">
        <v>0</v>
      </c>
      <c r="H14" s="285">
        <v>0</v>
      </c>
      <c r="I14" s="171">
        <v>0</v>
      </c>
      <c r="J14" s="171">
        <v>0</v>
      </c>
      <c r="K14" s="171">
        <v>0</v>
      </c>
      <c r="L14" s="285">
        <v>0</v>
      </c>
      <c r="M14" s="285">
        <v>0</v>
      </c>
      <c r="N14" s="285">
        <v>0</v>
      </c>
      <c r="O14" s="171">
        <v>0</v>
      </c>
      <c r="P14" s="286">
        <v>0</v>
      </c>
      <c r="Q14" s="283"/>
      <c r="R14" s="283"/>
      <c r="S14" s="283"/>
      <c r="T14" s="283"/>
      <c r="U14" s="283"/>
      <c r="V14" s="283"/>
      <c r="W14" s="283"/>
      <c r="X14" s="283"/>
      <c r="Y14" s="283"/>
      <c r="Z14" s="283"/>
      <c r="AA14" s="283"/>
    </row>
    <row r="15" spans="1:27" x14ac:dyDescent="0.3">
      <c r="A15" s="642">
        <v>5</v>
      </c>
      <c r="B15" s="190" t="s">
        <v>52</v>
      </c>
      <c r="C15" s="171">
        <v>1.66</v>
      </c>
      <c r="D15" s="171">
        <v>1.77</v>
      </c>
      <c r="E15" s="284">
        <v>17.239999999999998</v>
      </c>
      <c r="F15" s="171">
        <v>16.61</v>
      </c>
      <c r="G15" s="171">
        <v>16.61</v>
      </c>
      <c r="H15" s="285">
        <v>0.03</v>
      </c>
      <c r="I15" s="171">
        <v>0.03</v>
      </c>
      <c r="J15" s="171">
        <v>0</v>
      </c>
      <c r="K15" s="171">
        <v>0.4</v>
      </c>
      <c r="L15" s="285">
        <v>0.4</v>
      </c>
      <c r="M15" s="285">
        <v>0</v>
      </c>
      <c r="N15" s="285">
        <v>0</v>
      </c>
      <c r="O15" s="171">
        <v>0</v>
      </c>
      <c r="P15" s="286">
        <v>0</v>
      </c>
      <c r="Q15" s="283">
        <f>701.43/307.74/5.79</f>
        <v>0.39366048521546509</v>
      </c>
      <c r="R15" s="283"/>
      <c r="S15" s="283" t="s">
        <v>138</v>
      </c>
      <c r="T15" s="283"/>
      <c r="U15" s="283"/>
      <c r="V15" s="283"/>
      <c r="W15" s="283"/>
      <c r="X15" s="283"/>
      <c r="Y15" s="283"/>
      <c r="Z15" s="283"/>
      <c r="AA15" s="283"/>
    </row>
    <row r="16" spans="1:27" x14ac:dyDescent="0.3">
      <c r="A16" s="642">
        <v>6</v>
      </c>
      <c r="B16" s="190" t="s">
        <v>53</v>
      </c>
      <c r="C16" s="171">
        <f>C11+C12+C15</f>
        <v>564.52</v>
      </c>
      <c r="D16" s="171">
        <v>1199.27</v>
      </c>
      <c r="E16" s="284">
        <f>E11+E12+E15</f>
        <v>1176.45</v>
      </c>
      <c r="F16" s="171">
        <f>F11+F12+F15</f>
        <v>1120.6399999999999</v>
      </c>
      <c r="G16" s="171">
        <f>G11+G12+G15</f>
        <v>1365.6799999999998</v>
      </c>
      <c r="H16" s="285">
        <f>H11+H12+H15</f>
        <v>9.7099999999999991</v>
      </c>
      <c r="I16" s="285">
        <f>I11+I12+I15</f>
        <v>20.62</v>
      </c>
      <c r="J16" s="171">
        <v>0</v>
      </c>
      <c r="K16" s="171">
        <f>K11+K12+K15</f>
        <v>26.56</v>
      </c>
      <c r="L16" s="285">
        <f>L11+L12+L15</f>
        <v>32.36</v>
      </c>
      <c r="M16" s="285">
        <v>0</v>
      </c>
      <c r="N16" s="285">
        <v>0</v>
      </c>
      <c r="O16" s="171">
        <v>0</v>
      </c>
      <c r="P16" s="286">
        <v>0</v>
      </c>
      <c r="Q16" s="283"/>
      <c r="R16" s="283"/>
      <c r="S16" s="283"/>
      <c r="T16" s="283"/>
      <c r="U16" s="283"/>
      <c r="V16" s="283"/>
      <c r="W16" s="283"/>
      <c r="X16" s="283"/>
      <c r="Y16" s="283"/>
      <c r="Z16" s="283"/>
      <c r="AA16" s="283"/>
    </row>
    <row r="17" spans="1:17" x14ac:dyDescent="0.3">
      <c r="A17" s="642">
        <v>7</v>
      </c>
      <c r="B17" s="190" t="s">
        <v>54</v>
      </c>
      <c r="C17" s="171">
        <v>5.65</v>
      </c>
      <c r="D17" s="171">
        <v>12</v>
      </c>
      <c r="E17" s="284">
        <v>1.175</v>
      </c>
      <c r="F17" s="171">
        <v>0</v>
      </c>
      <c r="G17" s="171">
        <v>0</v>
      </c>
      <c r="H17" s="285">
        <v>0.1</v>
      </c>
      <c r="I17" s="285">
        <v>0.21</v>
      </c>
      <c r="J17" s="171">
        <v>0</v>
      </c>
      <c r="K17" s="171">
        <v>0</v>
      </c>
      <c r="L17" s="285">
        <v>0</v>
      </c>
      <c r="M17" s="285">
        <v>0</v>
      </c>
      <c r="N17" s="285">
        <v>0</v>
      </c>
      <c r="O17" s="171">
        <v>0</v>
      </c>
      <c r="P17" s="286">
        <v>0</v>
      </c>
    </row>
    <row r="18" spans="1:17" ht="31.2" x14ac:dyDescent="0.3">
      <c r="A18" s="642">
        <v>8</v>
      </c>
      <c r="B18" s="190" t="s">
        <v>55</v>
      </c>
      <c r="C18" s="171">
        <f>C16+C17</f>
        <v>570.16999999999996</v>
      </c>
      <c r="D18" s="171">
        <v>1211.27</v>
      </c>
      <c r="E18" s="284">
        <f>E16+E17</f>
        <v>1177.625</v>
      </c>
      <c r="F18" s="171">
        <f>F16+F17</f>
        <v>1120.6399999999999</v>
      </c>
      <c r="G18" s="171">
        <f>G16+G17</f>
        <v>1365.6799999999998</v>
      </c>
      <c r="H18" s="285">
        <f>H16+H17</f>
        <v>9.8099999999999987</v>
      </c>
      <c r="I18" s="285">
        <f>I16+I17</f>
        <v>20.830000000000002</v>
      </c>
      <c r="J18" s="171">
        <v>0</v>
      </c>
      <c r="K18" s="171">
        <f>K16+K17</f>
        <v>26.56</v>
      </c>
      <c r="L18" s="285">
        <f>L16+L17</f>
        <v>32.36</v>
      </c>
      <c r="M18" s="285">
        <v>0</v>
      </c>
      <c r="N18" s="285">
        <v>0</v>
      </c>
      <c r="O18" s="171">
        <v>0</v>
      </c>
      <c r="P18" s="286">
        <v>0</v>
      </c>
    </row>
    <row r="19" spans="1:17" x14ac:dyDescent="0.3">
      <c r="A19" s="642">
        <v>9</v>
      </c>
      <c r="B19" s="190" t="s">
        <v>139</v>
      </c>
      <c r="C19" s="171">
        <v>0</v>
      </c>
      <c r="D19" s="171">
        <v>0</v>
      </c>
      <c r="E19" s="284">
        <v>0</v>
      </c>
      <c r="F19" s="171">
        <v>0</v>
      </c>
      <c r="G19" s="171">
        <v>0</v>
      </c>
      <c r="H19" s="285">
        <v>0</v>
      </c>
      <c r="I19" s="285">
        <v>0</v>
      </c>
      <c r="J19" s="171">
        <v>0</v>
      </c>
      <c r="K19" s="171">
        <v>0</v>
      </c>
      <c r="L19" s="285">
        <v>0</v>
      </c>
      <c r="M19" s="285">
        <v>0</v>
      </c>
      <c r="N19" s="285">
        <v>0</v>
      </c>
      <c r="O19" s="171">
        <v>0</v>
      </c>
      <c r="P19" s="286">
        <v>0</v>
      </c>
    </row>
    <row r="20" spans="1:17" x14ac:dyDescent="0.3">
      <c r="A20" s="642">
        <v>10</v>
      </c>
      <c r="B20" s="190" t="s">
        <v>57</v>
      </c>
      <c r="C20" s="17">
        <f>C18+C19</f>
        <v>570.16999999999996</v>
      </c>
      <c r="D20" s="287">
        <v>1211.27</v>
      </c>
      <c r="E20" s="288">
        <f>E18+E19</f>
        <v>1177.625</v>
      </c>
      <c r="F20" s="287">
        <f>F18+F19</f>
        <v>1120.6399999999999</v>
      </c>
      <c r="G20" s="287">
        <f>G18+G19</f>
        <v>1365.6799999999998</v>
      </c>
      <c r="H20" s="289">
        <f>H18+H19</f>
        <v>9.8099999999999987</v>
      </c>
      <c r="I20" s="289">
        <f>I18+I19</f>
        <v>20.830000000000002</v>
      </c>
      <c r="J20" s="287">
        <v>0</v>
      </c>
      <c r="K20" s="287">
        <f>K18+K19</f>
        <v>26.56</v>
      </c>
      <c r="L20" s="306">
        <f>L18+L19</f>
        <v>32.36</v>
      </c>
      <c r="M20" s="285">
        <v>0</v>
      </c>
      <c r="N20" s="285">
        <v>0</v>
      </c>
      <c r="O20" s="171">
        <v>0</v>
      </c>
      <c r="P20" s="286">
        <v>0</v>
      </c>
    </row>
    <row r="21" spans="1:17" x14ac:dyDescent="0.3">
      <c r="A21" s="642">
        <v>11</v>
      </c>
      <c r="B21" s="190" t="s">
        <v>31</v>
      </c>
      <c r="C21" s="17">
        <f>C20*20/100</f>
        <v>114.03399999999999</v>
      </c>
      <c r="D21" s="287">
        <v>242.25</v>
      </c>
      <c r="E21" s="288">
        <f>E20*20/100</f>
        <v>235.52500000000001</v>
      </c>
      <c r="F21" s="287">
        <f>F20*20/100</f>
        <v>224.12799999999996</v>
      </c>
      <c r="G21" s="287">
        <f>G20*20/100</f>
        <v>273.13599999999997</v>
      </c>
      <c r="H21" s="289">
        <f>H18*0.2</f>
        <v>1.9619999999999997</v>
      </c>
      <c r="I21" s="289">
        <v>4.16</v>
      </c>
      <c r="J21" s="287">
        <v>0</v>
      </c>
      <c r="K21" s="287">
        <f>K20*20/100</f>
        <v>5.3119999999999994</v>
      </c>
      <c r="L21" s="306">
        <f>L20*20/100</f>
        <v>6.4720000000000004</v>
      </c>
      <c r="M21" s="285">
        <v>0</v>
      </c>
      <c r="N21" s="285">
        <v>0</v>
      </c>
      <c r="O21" s="171">
        <v>0</v>
      </c>
      <c r="P21" s="286">
        <v>0</v>
      </c>
    </row>
    <row r="22" spans="1:17" x14ac:dyDescent="0.3">
      <c r="A22" s="642">
        <v>12</v>
      </c>
      <c r="B22" s="190" t="s">
        <v>58</v>
      </c>
      <c r="C22" s="17">
        <f>C20+C21</f>
        <v>684.20399999999995</v>
      </c>
      <c r="D22" s="287">
        <v>1453.52</v>
      </c>
      <c r="E22" s="288">
        <f t="shared" ref="E22:L22" si="0">E20+E21</f>
        <v>1413.15</v>
      </c>
      <c r="F22" s="287">
        <f>F20+F21</f>
        <v>1344.7679999999998</v>
      </c>
      <c r="G22" s="17">
        <f t="shared" si="0"/>
        <v>1638.8159999999998</v>
      </c>
      <c r="H22" s="289">
        <f t="shared" si="0"/>
        <v>11.771999999999998</v>
      </c>
      <c r="I22" s="289">
        <f t="shared" si="0"/>
        <v>24.990000000000002</v>
      </c>
      <c r="J22" s="287">
        <f t="shared" si="0"/>
        <v>0</v>
      </c>
      <c r="K22" s="287">
        <f>K20+K21</f>
        <v>31.872</v>
      </c>
      <c r="L22" s="289">
        <f t="shared" si="0"/>
        <v>38.832000000000001</v>
      </c>
      <c r="M22" s="290">
        <v>0</v>
      </c>
      <c r="N22" s="290">
        <v>0</v>
      </c>
      <c r="O22" s="291">
        <v>0</v>
      </c>
      <c r="P22" s="292">
        <v>0</v>
      </c>
    </row>
    <row r="23" spans="1:17" ht="48.6" x14ac:dyDescent="0.3">
      <c r="A23" s="640">
        <v>13</v>
      </c>
      <c r="B23" s="293" t="s">
        <v>84</v>
      </c>
      <c r="C23" s="294">
        <v>11.77</v>
      </c>
      <c r="D23" s="295">
        <v>24.99</v>
      </c>
      <c r="E23" s="296">
        <v>0</v>
      </c>
      <c r="F23" s="295">
        <v>31.87</v>
      </c>
      <c r="G23" s="294">
        <v>38.83</v>
      </c>
      <c r="H23" s="297">
        <v>11.77</v>
      </c>
      <c r="I23" s="298">
        <v>24.99</v>
      </c>
      <c r="J23" s="295">
        <v>0</v>
      </c>
      <c r="K23" s="295">
        <v>31.87</v>
      </c>
      <c r="L23" s="297">
        <v>38.83</v>
      </c>
      <c r="M23" s="299">
        <v>0</v>
      </c>
      <c r="N23" s="299">
        <v>0</v>
      </c>
      <c r="O23" s="300">
        <v>0</v>
      </c>
      <c r="P23" s="301">
        <v>0</v>
      </c>
    </row>
    <row r="24" spans="1:17" ht="31.8" thickBot="1" x14ac:dyDescent="0.35">
      <c r="A24" s="642">
        <v>14</v>
      </c>
      <c r="B24" s="307" t="s">
        <v>63</v>
      </c>
      <c r="C24" s="177">
        <v>176</v>
      </c>
      <c r="D24" s="177">
        <v>176</v>
      </c>
      <c r="E24" s="308">
        <v>176</v>
      </c>
      <c r="F24" s="309">
        <v>0</v>
      </c>
      <c r="G24" s="177">
        <v>176</v>
      </c>
      <c r="H24" s="310">
        <v>176</v>
      </c>
      <c r="I24" s="177">
        <v>176</v>
      </c>
      <c r="J24" s="177">
        <v>176</v>
      </c>
      <c r="K24" s="250">
        <v>0</v>
      </c>
      <c r="L24" s="310">
        <v>176</v>
      </c>
      <c r="M24" s="303"/>
      <c r="N24" s="303"/>
      <c r="O24" s="302"/>
      <c r="P24" s="304"/>
    </row>
    <row r="25" spans="1:17" s="172" customFormat="1" x14ac:dyDescent="0.3">
      <c r="A25" s="652"/>
      <c r="B25" s="898" t="s">
        <v>171</v>
      </c>
      <c r="C25" s="898"/>
      <c r="D25" s="898"/>
      <c r="E25" s="898"/>
      <c r="F25" s="898"/>
      <c r="G25" s="898"/>
      <c r="H25" s="898"/>
      <c r="I25" s="898"/>
      <c r="J25" s="898"/>
      <c r="K25" s="898"/>
      <c r="L25" s="898"/>
      <c r="M25" s="898"/>
      <c r="N25" s="898"/>
      <c r="O25" s="898"/>
      <c r="P25" s="898"/>
    </row>
    <row r="26" spans="1:17" s="172" customFormat="1" x14ac:dyDescent="0.3">
      <c r="A26" s="652"/>
      <c r="B26" s="686"/>
      <c r="C26" s="686"/>
      <c r="D26" s="686"/>
      <c r="E26" s="686"/>
      <c r="F26" s="686"/>
      <c r="G26" s="686"/>
      <c r="H26" s="686"/>
      <c r="I26" s="686"/>
      <c r="J26" s="686"/>
      <c r="K26" s="686"/>
      <c r="L26" s="686"/>
      <c r="M26" s="686"/>
      <c r="N26" s="686"/>
      <c r="O26" s="686"/>
      <c r="P26" s="686"/>
    </row>
    <row r="27" spans="1:17" s="172" customFormat="1" x14ac:dyDescent="0.3">
      <c r="A27" s="832"/>
      <c r="B27" s="832"/>
      <c r="C27" s="832"/>
      <c r="D27" s="832"/>
      <c r="E27" s="832"/>
      <c r="F27" s="832"/>
      <c r="G27" s="832"/>
      <c r="H27" s="832"/>
      <c r="I27" s="832"/>
      <c r="J27" s="832"/>
      <c r="K27" s="832"/>
      <c r="L27" s="832"/>
      <c r="M27" s="832"/>
      <c r="N27" s="832"/>
      <c r="O27" s="832"/>
      <c r="P27" s="832"/>
      <c r="Q27" s="305"/>
    </row>
    <row r="28" spans="1:17" s="172" customFormat="1" x14ac:dyDescent="0.3">
      <c r="A28" s="899"/>
      <c r="B28" s="899"/>
      <c r="C28" s="899"/>
      <c r="D28" s="899"/>
      <c r="E28" s="899"/>
      <c r="F28" s="899"/>
      <c r="G28" s="899"/>
      <c r="H28" s="899"/>
      <c r="I28" s="899"/>
      <c r="J28" s="899"/>
      <c r="K28" s="899"/>
      <c r="L28" s="899"/>
      <c r="M28" s="899"/>
      <c r="N28" s="899"/>
      <c r="O28" s="899"/>
      <c r="P28" s="899"/>
      <c r="Q28" s="899"/>
    </row>
    <row r="29" spans="1:17" s="172" customFormat="1" x14ac:dyDescent="0.3">
      <c r="A29" s="652" t="s">
        <v>80</v>
      </c>
      <c r="B29" s="648"/>
      <c r="C29" s="648"/>
      <c r="D29" s="632"/>
      <c r="E29" s="632"/>
      <c r="F29" s="632"/>
      <c r="G29" s="632"/>
      <c r="H29" s="632"/>
      <c r="I29" s="632"/>
      <c r="J29" s="632"/>
      <c r="K29" s="632"/>
      <c r="L29" s="632"/>
      <c r="M29" s="632"/>
      <c r="N29" s="632"/>
      <c r="O29" s="632"/>
      <c r="P29" s="632"/>
    </row>
    <row r="30" spans="1:17" s="172" customFormat="1" x14ac:dyDescent="0.3">
      <c r="A30" s="652"/>
      <c r="D30" s="632"/>
      <c r="E30" s="632"/>
      <c r="F30" s="632"/>
      <c r="G30" s="632"/>
      <c r="H30" s="632"/>
      <c r="I30" s="632"/>
      <c r="J30" s="632"/>
      <c r="K30" s="632"/>
      <c r="L30" s="632"/>
      <c r="M30" s="632"/>
      <c r="N30" s="632"/>
      <c r="O30" s="632"/>
      <c r="P30" s="632"/>
    </row>
    <row r="31" spans="1:17" hidden="1" x14ac:dyDescent="0.3"/>
  </sheetData>
  <mergeCells count="19">
    <mergeCell ref="A28:Q28"/>
    <mergeCell ref="K1:L1"/>
    <mergeCell ref="A2:P2"/>
    <mergeCell ref="B3:P3"/>
    <mergeCell ref="B4:P4"/>
    <mergeCell ref="A5:A9"/>
    <mergeCell ref="B5:B9"/>
    <mergeCell ref="C8:G8"/>
    <mergeCell ref="H8:L8"/>
    <mergeCell ref="C6:C7"/>
    <mergeCell ref="D6:D7"/>
    <mergeCell ref="K6:K7"/>
    <mergeCell ref="E6:E7"/>
    <mergeCell ref="F6:F7"/>
    <mergeCell ref="H6:H7"/>
    <mergeCell ref="I6:I7"/>
    <mergeCell ref="J6:J7"/>
    <mergeCell ref="B25:P25"/>
    <mergeCell ref="A27:P27"/>
  </mergeCells>
  <pageMargins left="0.70866141732283472" right="0.70866141732283472" top="0.74803149606299213" bottom="0.74803149606299213" header="0.31496062992125984" footer="0.31496062992125984"/>
  <pageSetup paperSize="9" scale="5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workbookViewId="0">
      <selection activeCell="A27" sqref="A27"/>
    </sheetView>
  </sheetViews>
  <sheetFormatPr defaultRowHeight="13.8" x14ac:dyDescent="0.25"/>
  <cols>
    <col min="1" max="1" width="5.44140625" style="52" customWidth="1"/>
    <col min="2" max="2" width="62.109375" style="159" customWidth="1"/>
    <col min="3" max="3" width="18.33203125" style="159" hidden="1" customWidth="1"/>
    <col min="4" max="4" width="15.44140625" style="159" hidden="1" customWidth="1"/>
    <col min="5" max="5" width="12.6640625" style="182" hidden="1" customWidth="1"/>
    <col min="6" max="6" width="18.5546875" style="159" hidden="1" customWidth="1"/>
    <col min="7" max="7" width="18.109375" style="159" hidden="1" customWidth="1"/>
    <col min="8" max="8" width="24.109375" style="159" hidden="1" customWidth="1"/>
    <col min="9" max="9" width="1.109375" style="159" hidden="1" customWidth="1"/>
    <col min="10" max="10" width="8.33203125" style="159" hidden="1" customWidth="1"/>
    <col min="11" max="11" width="17.33203125" style="159" customWidth="1"/>
    <col min="12" max="12" width="17" style="159" customWidth="1"/>
    <col min="13" max="13" width="16.33203125" style="159" customWidth="1"/>
    <col min="14" max="14" width="9.109375" style="159" hidden="1" customWidth="1"/>
    <col min="15" max="256" width="9.109375" style="159"/>
    <col min="257" max="257" width="9.109375" style="159" customWidth="1"/>
    <col min="258" max="258" width="125.6640625" style="159" customWidth="1"/>
    <col min="259" max="266" width="0" style="159" hidden="1" customWidth="1"/>
    <col min="267" max="267" width="45.33203125" style="159" customWidth="1"/>
    <col min="268" max="268" width="36.6640625" style="159" customWidth="1"/>
    <col min="269" max="269" width="35.33203125" style="159" customWidth="1"/>
    <col min="270" max="270" width="0" style="159" hidden="1" customWidth="1"/>
    <col min="271" max="512" width="9.109375" style="159"/>
    <col min="513" max="513" width="9.109375" style="159" customWidth="1"/>
    <col min="514" max="514" width="125.6640625" style="159" customWidth="1"/>
    <col min="515" max="522" width="0" style="159" hidden="1" customWidth="1"/>
    <col min="523" max="523" width="45.33203125" style="159" customWidth="1"/>
    <col min="524" max="524" width="36.6640625" style="159" customWidth="1"/>
    <col min="525" max="525" width="35.33203125" style="159" customWidth="1"/>
    <col min="526" max="526" width="0" style="159" hidden="1" customWidth="1"/>
    <col min="527" max="768" width="9.109375" style="159"/>
    <col min="769" max="769" width="9.109375" style="159" customWidth="1"/>
    <col min="770" max="770" width="125.6640625" style="159" customWidth="1"/>
    <col min="771" max="778" width="0" style="159" hidden="1" customWidth="1"/>
    <col min="779" max="779" width="45.33203125" style="159" customWidth="1"/>
    <col min="780" max="780" width="36.6640625" style="159" customWidth="1"/>
    <col min="781" max="781" width="35.33203125" style="159" customWidth="1"/>
    <col min="782" max="782" width="0" style="159" hidden="1" customWidth="1"/>
    <col min="783" max="1024" width="9.109375" style="159"/>
    <col min="1025" max="1025" width="9.109375" style="159" customWidth="1"/>
    <col min="1026" max="1026" width="125.6640625" style="159" customWidth="1"/>
    <col min="1027" max="1034" width="0" style="159" hidden="1" customWidth="1"/>
    <col min="1035" max="1035" width="45.33203125" style="159" customWidth="1"/>
    <col min="1036" max="1036" width="36.6640625" style="159" customWidth="1"/>
    <col min="1037" max="1037" width="35.33203125" style="159" customWidth="1"/>
    <col min="1038" max="1038" width="0" style="159" hidden="1" customWidth="1"/>
    <col min="1039" max="1280" width="9.109375" style="159"/>
    <col min="1281" max="1281" width="9.109375" style="159" customWidth="1"/>
    <col min="1282" max="1282" width="125.6640625" style="159" customWidth="1"/>
    <col min="1283" max="1290" width="0" style="159" hidden="1" customWidth="1"/>
    <col min="1291" max="1291" width="45.33203125" style="159" customWidth="1"/>
    <col min="1292" max="1292" width="36.6640625" style="159" customWidth="1"/>
    <col min="1293" max="1293" width="35.33203125" style="159" customWidth="1"/>
    <col min="1294" max="1294" width="0" style="159" hidden="1" customWidth="1"/>
    <col min="1295" max="1536" width="9.109375" style="159"/>
    <col min="1537" max="1537" width="9.109375" style="159" customWidth="1"/>
    <col min="1538" max="1538" width="125.6640625" style="159" customWidth="1"/>
    <col min="1539" max="1546" width="0" style="159" hidden="1" customWidth="1"/>
    <col min="1547" max="1547" width="45.33203125" style="159" customWidth="1"/>
    <col min="1548" max="1548" width="36.6640625" style="159" customWidth="1"/>
    <col min="1549" max="1549" width="35.33203125" style="159" customWidth="1"/>
    <col min="1550" max="1550" width="0" style="159" hidden="1" customWidth="1"/>
    <col min="1551" max="1792" width="9.109375" style="159"/>
    <col min="1793" max="1793" width="9.109375" style="159" customWidth="1"/>
    <col min="1794" max="1794" width="125.6640625" style="159" customWidth="1"/>
    <col min="1795" max="1802" width="0" style="159" hidden="1" customWidth="1"/>
    <col min="1803" max="1803" width="45.33203125" style="159" customWidth="1"/>
    <col min="1804" max="1804" width="36.6640625" style="159" customWidth="1"/>
    <col min="1805" max="1805" width="35.33203125" style="159" customWidth="1"/>
    <col min="1806" max="1806" width="0" style="159" hidden="1" customWidth="1"/>
    <col min="1807" max="2048" width="9.109375" style="159"/>
    <col min="2049" max="2049" width="9.109375" style="159" customWidth="1"/>
    <col min="2050" max="2050" width="125.6640625" style="159" customWidth="1"/>
    <col min="2051" max="2058" width="0" style="159" hidden="1" customWidth="1"/>
    <col min="2059" max="2059" width="45.33203125" style="159" customWidth="1"/>
    <col min="2060" max="2060" width="36.6640625" style="159" customWidth="1"/>
    <col min="2061" max="2061" width="35.33203125" style="159" customWidth="1"/>
    <col min="2062" max="2062" width="0" style="159" hidden="1" customWidth="1"/>
    <col min="2063" max="2304" width="9.109375" style="159"/>
    <col min="2305" max="2305" width="9.109375" style="159" customWidth="1"/>
    <col min="2306" max="2306" width="125.6640625" style="159" customWidth="1"/>
    <col min="2307" max="2314" width="0" style="159" hidden="1" customWidth="1"/>
    <col min="2315" max="2315" width="45.33203125" style="159" customWidth="1"/>
    <col min="2316" max="2316" width="36.6640625" style="159" customWidth="1"/>
    <col min="2317" max="2317" width="35.33203125" style="159" customWidth="1"/>
    <col min="2318" max="2318" width="0" style="159" hidden="1" customWidth="1"/>
    <col min="2319" max="2560" width="9.109375" style="159"/>
    <col min="2561" max="2561" width="9.109375" style="159" customWidth="1"/>
    <col min="2562" max="2562" width="125.6640625" style="159" customWidth="1"/>
    <col min="2563" max="2570" width="0" style="159" hidden="1" customWidth="1"/>
    <col min="2571" max="2571" width="45.33203125" style="159" customWidth="1"/>
    <col min="2572" max="2572" width="36.6640625" style="159" customWidth="1"/>
    <col min="2573" max="2573" width="35.33203125" style="159" customWidth="1"/>
    <col min="2574" max="2574" width="0" style="159" hidden="1" customWidth="1"/>
    <col min="2575" max="2816" width="9.109375" style="159"/>
    <col min="2817" max="2817" width="9.109375" style="159" customWidth="1"/>
    <col min="2818" max="2818" width="125.6640625" style="159" customWidth="1"/>
    <col min="2819" max="2826" width="0" style="159" hidden="1" customWidth="1"/>
    <col min="2827" max="2827" width="45.33203125" style="159" customWidth="1"/>
    <col min="2828" max="2828" width="36.6640625" style="159" customWidth="1"/>
    <col min="2829" max="2829" width="35.33203125" style="159" customWidth="1"/>
    <col min="2830" max="2830" width="0" style="159" hidden="1" customWidth="1"/>
    <col min="2831" max="3072" width="9.109375" style="159"/>
    <col min="3073" max="3073" width="9.109375" style="159" customWidth="1"/>
    <col min="3074" max="3074" width="125.6640625" style="159" customWidth="1"/>
    <col min="3075" max="3082" width="0" style="159" hidden="1" customWidth="1"/>
    <col min="3083" max="3083" width="45.33203125" style="159" customWidth="1"/>
    <col min="3084" max="3084" width="36.6640625" style="159" customWidth="1"/>
    <col min="3085" max="3085" width="35.33203125" style="159" customWidth="1"/>
    <col min="3086" max="3086" width="0" style="159" hidden="1" customWidth="1"/>
    <col min="3087" max="3328" width="9.109375" style="159"/>
    <col min="3329" max="3329" width="9.109375" style="159" customWidth="1"/>
    <col min="3330" max="3330" width="125.6640625" style="159" customWidth="1"/>
    <col min="3331" max="3338" width="0" style="159" hidden="1" customWidth="1"/>
    <col min="3339" max="3339" width="45.33203125" style="159" customWidth="1"/>
    <col min="3340" max="3340" width="36.6640625" style="159" customWidth="1"/>
    <col min="3341" max="3341" width="35.33203125" style="159" customWidth="1"/>
    <col min="3342" max="3342" width="0" style="159" hidden="1" customWidth="1"/>
    <col min="3343" max="3584" width="9.109375" style="159"/>
    <col min="3585" max="3585" width="9.109375" style="159" customWidth="1"/>
    <col min="3586" max="3586" width="125.6640625" style="159" customWidth="1"/>
    <col min="3587" max="3594" width="0" style="159" hidden="1" customWidth="1"/>
    <col min="3595" max="3595" width="45.33203125" style="159" customWidth="1"/>
    <col min="3596" max="3596" width="36.6640625" style="159" customWidth="1"/>
    <col min="3597" max="3597" width="35.33203125" style="159" customWidth="1"/>
    <col min="3598" max="3598" width="0" style="159" hidden="1" customWidth="1"/>
    <col min="3599" max="3840" width="9.109375" style="159"/>
    <col min="3841" max="3841" width="9.109375" style="159" customWidth="1"/>
    <col min="3842" max="3842" width="125.6640625" style="159" customWidth="1"/>
    <col min="3843" max="3850" width="0" style="159" hidden="1" customWidth="1"/>
    <col min="3851" max="3851" width="45.33203125" style="159" customWidth="1"/>
    <col min="3852" max="3852" width="36.6640625" style="159" customWidth="1"/>
    <col min="3853" max="3853" width="35.33203125" style="159" customWidth="1"/>
    <col min="3854" max="3854" width="0" style="159" hidden="1" customWidth="1"/>
    <col min="3855" max="4096" width="9.109375" style="159"/>
    <col min="4097" max="4097" width="9.109375" style="159" customWidth="1"/>
    <col min="4098" max="4098" width="125.6640625" style="159" customWidth="1"/>
    <col min="4099" max="4106" width="0" style="159" hidden="1" customWidth="1"/>
    <col min="4107" max="4107" width="45.33203125" style="159" customWidth="1"/>
    <col min="4108" max="4108" width="36.6640625" style="159" customWidth="1"/>
    <col min="4109" max="4109" width="35.33203125" style="159" customWidth="1"/>
    <col min="4110" max="4110" width="0" style="159" hidden="1" customWidth="1"/>
    <col min="4111" max="4352" width="9.109375" style="159"/>
    <col min="4353" max="4353" width="9.109375" style="159" customWidth="1"/>
    <col min="4354" max="4354" width="125.6640625" style="159" customWidth="1"/>
    <col min="4355" max="4362" width="0" style="159" hidden="1" customWidth="1"/>
    <col min="4363" max="4363" width="45.33203125" style="159" customWidth="1"/>
    <col min="4364" max="4364" width="36.6640625" style="159" customWidth="1"/>
    <col min="4365" max="4365" width="35.33203125" style="159" customWidth="1"/>
    <col min="4366" max="4366" width="0" style="159" hidden="1" customWidth="1"/>
    <col min="4367" max="4608" width="9.109375" style="159"/>
    <col min="4609" max="4609" width="9.109375" style="159" customWidth="1"/>
    <col min="4610" max="4610" width="125.6640625" style="159" customWidth="1"/>
    <col min="4611" max="4618" width="0" style="159" hidden="1" customWidth="1"/>
    <col min="4619" max="4619" width="45.33203125" style="159" customWidth="1"/>
    <col min="4620" max="4620" width="36.6640625" style="159" customWidth="1"/>
    <col min="4621" max="4621" width="35.33203125" style="159" customWidth="1"/>
    <col min="4622" max="4622" width="0" style="159" hidden="1" customWidth="1"/>
    <col min="4623" max="4864" width="9.109375" style="159"/>
    <col min="4865" max="4865" width="9.109375" style="159" customWidth="1"/>
    <col min="4866" max="4866" width="125.6640625" style="159" customWidth="1"/>
    <col min="4867" max="4874" width="0" style="159" hidden="1" customWidth="1"/>
    <col min="4875" max="4875" width="45.33203125" style="159" customWidth="1"/>
    <col min="4876" max="4876" width="36.6640625" style="159" customWidth="1"/>
    <col min="4877" max="4877" width="35.33203125" style="159" customWidth="1"/>
    <col min="4878" max="4878" width="0" style="159" hidden="1" customWidth="1"/>
    <col min="4879" max="5120" width="9.109375" style="159"/>
    <col min="5121" max="5121" width="9.109375" style="159" customWidth="1"/>
    <col min="5122" max="5122" width="125.6640625" style="159" customWidth="1"/>
    <col min="5123" max="5130" width="0" style="159" hidden="1" customWidth="1"/>
    <col min="5131" max="5131" width="45.33203125" style="159" customWidth="1"/>
    <col min="5132" max="5132" width="36.6640625" style="159" customWidth="1"/>
    <col min="5133" max="5133" width="35.33203125" style="159" customWidth="1"/>
    <col min="5134" max="5134" width="0" style="159" hidden="1" customWidth="1"/>
    <col min="5135" max="5376" width="9.109375" style="159"/>
    <col min="5377" max="5377" width="9.109375" style="159" customWidth="1"/>
    <col min="5378" max="5378" width="125.6640625" style="159" customWidth="1"/>
    <col min="5379" max="5386" width="0" style="159" hidden="1" customWidth="1"/>
    <col min="5387" max="5387" width="45.33203125" style="159" customWidth="1"/>
    <col min="5388" max="5388" width="36.6640625" style="159" customWidth="1"/>
    <col min="5389" max="5389" width="35.33203125" style="159" customWidth="1"/>
    <col min="5390" max="5390" width="0" style="159" hidden="1" customWidth="1"/>
    <col min="5391" max="5632" width="9.109375" style="159"/>
    <col min="5633" max="5633" width="9.109375" style="159" customWidth="1"/>
    <col min="5634" max="5634" width="125.6640625" style="159" customWidth="1"/>
    <col min="5635" max="5642" width="0" style="159" hidden="1" customWidth="1"/>
    <col min="5643" max="5643" width="45.33203125" style="159" customWidth="1"/>
    <col min="5644" max="5644" width="36.6640625" style="159" customWidth="1"/>
    <col min="5645" max="5645" width="35.33203125" style="159" customWidth="1"/>
    <col min="5646" max="5646" width="0" style="159" hidden="1" customWidth="1"/>
    <col min="5647" max="5888" width="9.109375" style="159"/>
    <col min="5889" max="5889" width="9.109375" style="159" customWidth="1"/>
    <col min="5890" max="5890" width="125.6640625" style="159" customWidth="1"/>
    <col min="5891" max="5898" width="0" style="159" hidden="1" customWidth="1"/>
    <col min="5899" max="5899" width="45.33203125" style="159" customWidth="1"/>
    <col min="5900" max="5900" width="36.6640625" style="159" customWidth="1"/>
    <col min="5901" max="5901" width="35.33203125" style="159" customWidth="1"/>
    <col min="5902" max="5902" width="0" style="159" hidden="1" customWidth="1"/>
    <col min="5903" max="6144" width="9.109375" style="159"/>
    <col min="6145" max="6145" width="9.109375" style="159" customWidth="1"/>
    <col min="6146" max="6146" width="125.6640625" style="159" customWidth="1"/>
    <col min="6147" max="6154" width="0" style="159" hidden="1" customWidth="1"/>
    <col min="6155" max="6155" width="45.33203125" style="159" customWidth="1"/>
    <col min="6156" max="6156" width="36.6640625" style="159" customWidth="1"/>
    <col min="6157" max="6157" width="35.33203125" style="159" customWidth="1"/>
    <col min="6158" max="6158" width="0" style="159" hidden="1" customWidth="1"/>
    <col min="6159" max="6400" width="9.109375" style="159"/>
    <col min="6401" max="6401" width="9.109375" style="159" customWidth="1"/>
    <col min="6402" max="6402" width="125.6640625" style="159" customWidth="1"/>
    <col min="6403" max="6410" width="0" style="159" hidden="1" customWidth="1"/>
    <col min="6411" max="6411" width="45.33203125" style="159" customWidth="1"/>
    <col min="6412" max="6412" width="36.6640625" style="159" customWidth="1"/>
    <col min="6413" max="6413" width="35.33203125" style="159" customWidth="1"/>
    <col min="6414" max="6414" width="0" style="159" hidden="1" customWidth="1"/>
    <col min="6415" max="6656" width="9.109375" style="159"/>
    <col min="6657" max="6657" width="9.109375" style="159" customWidth="1"/>
    <col min="6658" max="6658" width="125.6640625" style="159" customWidth="1"/>
    <col min="6659" max="6666" width="0" style="159" hidden="1" customWidth="1"/>
    <col min="6667" max="6667" width="45.33203125" style="159" customWidth="1"/>
    <col min="6668" max="6668" width="36.6640625" style="159" customWidth="1"/>
    <col min="6669" max="6669" width="35.33203125" style="159" customWidth="1"/>
    <col min="6670" max="6670" width="0" style="159" hidden="1" customWidth="1"/>
    <col min="6671" max="6912" width="9.109375" style="159"/>
    <col min="6913" max="6913" width="9.109375" style="159" customWidth="1"/>
    <col min="6914" max="6914" width="125.6640625" style="159" customWidth="1"/>
    <col min="6915" max="6922" width="0" style="159" hidden="1" customWidth="1"/>
    <col min="6923" max="6923" width="45.33203125" style="159" customWidth="1"/>
    <col min="6924" max="6924" width="36.6640625" style="159" customWidth="1"/>
    <col min="6925" max="6925" width="35.33203125" style="159" customWidth="1"/>
    <col min="6926" max="6926" width="0" style="159" hidden="1" customWidth="1"/>
    <col min="6927" max="7168" width="9.109375" style="159"/>
    <col min="7169" max="7169" width="9.109375" style="159" customWidth="1"/>
    <col min="7170" max="7170" width="125.6640625" style="159" customWidth="1"/>
    <col min="7171" max="7178" width="0" style="159" hidden="1" customWidth="1"/>
    <col min="7179" max="7179" width="45.33203125" style="159" customWidth="1"/>
    <col min="7180" max="7180" width="36.6640625" style="159" customWidth="1"/>
    <col min="7181" max="7181" width="35.33203125" style="159" customWidth="1"/>
    <col min="7182" max="7182" width="0" style="159" hidden="1" customWidth="1"/>
    <col min="7183" max="7424" width="9.109375" style="159"/>
    <col min="7425" max="7425" width="9.109375" style="159" customWidth="1"/>
    <col min="7426" max="7426" width="125.6640625" style="159" customWidth="1"/>
    <col min="7427" max="7434" width="0" style="159" hidden="1" customWidth="1"/>
    <col min="7435" max="7435" width="45.33203125" style="159" customWidth="1"/>
    <col min="7436" max="7436" width="36.6640625" style="159" customWidth="1"/>
    <col min="7437" max="7437" width="35.33203125" style="159" customWidth="1"/>
    <col min="7438" max="7438" width="0" style="159" hidden="1" customWidth="1"/>
    <col min="7439" max="7680" width="9.109375" style="159"/>
    <col min="7681" max="7681" width="9.109375" style="159" customWidth="1"/>
    <col min="7682" max="7682" width="125.6640625" style="159" customWidth="1"/>
    <col min="7683" max="7690" width="0" style="159" hidden="1" customWidth="1"/>
    <col min="7691" max="7691" width="45.33203125" style="159" customWidth="1"/>
    <col min="7692" max="7692" width="36.6640625" style="159" customWidth="1"/>
    <col min="7693" max="7693" width="35.33203125" style="159" customWidth="1"/>
    <col min="7694" max="7694" width="0" style="159" hidden="1" customWidth="1"/>
    <col min="7695" max="7936" width="9.109375" style="159"/>
    <col min="7937" max="7937" width="9.109375" style="159" customWidth="1"/>
    <col min="7938" max="7938" width="125.6640625" style="159" customWidth="1"/>
    <col min="7939" max="7946" width="0" style="159" hidden="1" customWidth="1"/>
    <col min="7947" max="7947" width="45.33203125" style="159" customWidth="1"/>
    <col min="7948" max="7948" width="36.6640625" style="159" customWidth="1"/>
    <col min="7949" max="7949" width="35.33203125" style="159" customWidth="1"/>
    <col min="7950" max="7950" width="0" style="159" hidden="1" customWidth="1"/>
    <col min="7951" max="8192" width="9.109375" style="159"/>
    <col min="8193" max="8193" width="9.109375" style="159" customWidth="1"/>
    <col min="8194" max="8194" width="125.6640625" style="159" customWidth="1"/>
    <col min="8195" max="8202" width="0" style="159" hidden="1" customWidth="1"/>
    <col min="8203" max="8203" width="45.33203125" style="159" customWidth="1"/>
    <col min="8204" max="8204" width="36.6640625" style="159" customWidth="1"/>
    <col min="8205" max="8205" width="35.33203125" style="159" customWidth="1"/>
    <col min="8206" max="8206" width="0" style="159" hidden="1" customWidth="1"/>
    <col min="8207" max="8448" width="9.109375" style="159"/>
    <col min="8449" max="8449" width="9.109375" style="159" customWidth="1"/>
    <col min="8450" max="8450" width="125.6640625" style="159" customWidth="1"/>
    <col min="8451" max="8458" width="0" style="159" hidden="1" customWidth="1"/>
    <col min="8459" max="8459" width="45.33203125" style="159" customWidth="1"/>
    <col min="8460" max="8460" width="36.6640625" style="159" customWidth="1"/>
    <col min="8461" max="8461" width="35.33203125" style="159" customWidth="1"/>
    <col min="8462" max="8462" width="0" style="159" hidden="1" customWidth="1"/>
    <col min="8463" max="8704" width="9.109375" style="159"/>
    <col min="8705" max="8705" width="9.109375" style="159" customWidth="1"/>
    <col min="8706" max="8706" width="125.6640625" style="159" customWidth="1"/>
    <col min="8707" max="8714" width="0" style="159" hidden="1" customWidth="1"/>
    <col min="8715" max="8715" width="45.33203125" style="159" customWidth="1"/>
    <col min="8716" max="8716" width="36.6640625" style="159" customWidth="1"/>
    <col min="8717" max="8717" width="35.33203125" style="159" customWidth="1"/>
    <col min="8718" max="8718" width="0" style="159" hidden="1" customWidth="1"/>
    <col min="8719" max="8960" width="9.109375" style="159"/>
    <col min="8961" max="8961" width="9.109375" style="159" customWidth="1"/>
    <col min="8962" max="8962" width="125.6640625" style="159" customWidth="1"/>
    <col min="8963" max="8970" width="0" style="159" hidden="1" customWidth="1"/>
    <col min="8971" max="8971" width="45.33203125" style="159" customWidth="1"/>
    <col min="8972" max="8972" width="36.6640625" style="159" customWidth="1"/>
    <col min="8973" max="8973" width="35.33203125" style="159" customWidth="1"/>
    <col min="8974" max="8974" width="0" style="159" hidden="1" customWidth="1"/>
    <col min="8975" max="9216" width="9.109375" style="159"/>
    <col min="9217" max="9217" width="9.109375" style="159" customWidth="1"/>
    <col min="9218" max="9218" width="125.6640625" style="159" customWidth="1"/>
    <col min="9219" max="9226" width="0" style="159" hidden="1" customWidth="1"/>
    <col min="9227" max="9227" width="45.33203125" style="159" customWidth="1"/>
    <col min="9228" max="9228" width="36.6640625" style="159" customWidth="1"/>
    <col min="9229" max="9229" width="35.33203125" style="159" customWidth="1"/>
    <col min="9230" max="9230" width="0" style="159" hidden="1" customWidth="1"/>
    <col min="9231" max="9472" width="9.109375" style="159"/>
    <col min="9473" max="9473" width="9.109375" style="159" customWidth="1"/>
    <col min="9474" max="9474" width="125.6640625" style="159" customWidth="1"/>
    <col min="9475" max="9482" width="0" style="159" hidden="1" customWidth="1"/>
    <col min="9483" max="9483" width="45.33203125" style="159" customWidth="1"/>
    <col min="9484" max="9484" width="36.6640625" style="159" customWidth="1"/>
    <col min="9485" max="9485" width="35.33203125" style="159" customWidth="1"/>
    <col min="9486" max="9486" width="0" style="159" hidden="1" customWidth="1"/>
    <col min="9487" max="9728" width="9.109375" style="159"/>
    <col min="9729" max="9729" width="9.109375" style="159" customWidth="1"/>
    <col min="9730" max="9730" width="125.6640625" style="159" customWidth="1"/>
    <col min="9731" max="9738" width="0" style="159" hidden="1" customWidth="1"/>
    <col min="9739" max="9739" width="45.33203125" style="159" customWidth="1"/>
    <col min="9740" max="9740" width="36.6640625" style="159" customWidth="1"/>
    <col min="9741" max="9741" width="35.33203125" style="159" customWidth="1"/>
    <col min="9742" max="9742" width="0" style="159" hidden="1" customWidth="1"/>
    <col min="9743" max="9984" width="9.109375" style="159"/>
    <col min="9985" max="9985" width="9.109375" style="159" customWidth="1"/>
    <col min="9986" max="9986" width="125.6640625" style="159" customWidth="1"/>
    <col min="9987" max="9994" width="0" style="159" hidden="1" customWidth="1"/>
    <col min="9995" max="9995" width="45.33203125" style="159" customWidth="1"/>
    <col min="9996" max="9996" width="36.6640625" style="159" customWidth="1"/>
    <col min="9997" max="9997" width="35.33203125" style="159" customWidth="1"/>
    <col min="9998" max="9998" width="0" style="159" hidden="1" customWidth="1"/>
    <col min="9999" max="10240" width="9.109375" style="159"/>
    <col min="10241" max="10241" width="9.109375" style="159" customWidth="1"/>
    <col min="10242" max="10242" width="125.6640625" style="159" customWidth="1"/>
    <col min="10243" max="10250" width="0" style="159" hidden="1" customWidth="1"/>
    <col min="10251" max="10251" width="45.33203125" style="159" customWidth="1"/>
    <col min="10252" max="10252" width="36.6640625" style="159" customWidth="1"/>
    <col min="10253" max="10253" width="35.33203125" style="159" customWidth="1"/>
    <col min="10254" max="10254" width="0" style="159" hidden="1" customWidth="1"/>
    <col min="10255" max="10496" width="9.109375" style="159"/>
    <col min="10497" max="10497" width="9.109375" style="159" customWidth="1"/>
    <col min="10498" max="10498" width="125.6640625" style="159" customWidth="1"/>
    <col min="10499" max="10506" width="0" style="159" hidden="1" customWidth="1"/>
    <col min="10507" max="10507" width="45.33203125" style="159" customWidth="1"/>
    <col min="10508" max="10508" width="36.6640625" style="159" customWidth="1"/>
    <col min="10509" max="10509" width="35.33203125" style="159" customWidth="1"/>
    <col min="10510" max="10510" width="0" style="159" hidden="1" customWidth="1"/>
    <col min="10511" max="10752" width="9.109375" style="159"/>
    <col min="10753" max="10753" width="9.109375" style="159" customWidth="1"/>
    <col min="10754" max="10754" width="125.6640625" style="159" customWidth="1"/>
    <col min="10755" max="10762" width="0" style="159" hidden="1" customWidth="1"/>
    <col min="10763" max="10763" width="45.33203125" style="159" customWidth="1"/>
    <col min="10764" max="10764" width="36.6640625" style="159" customWidth="1"/>
    <col min="10765" max="10765" width="35.33203125" style="159" customWidth="1"/>
    <col min="10766" max="10766" width="0" style="159" hidden="1" customWidth="1"/>
    <col min="10767" max="11008" width="9.109375" style="159"/>
    <col min="11009" max="11009" width="9.109375" style="159" customWidth="1"/>
    <col min="11010" max="11010" width="125.6640625" style="159" customWidth="1"/>
    <col min="11011" max="11018" width="0" style="159" hidden="1" customWidth="1"/>
    <col min="11019" max="11019" width="45.33203125" style="159" customWidth="1"/>
    <col min="11020" max="11020" width="36.6640625" style="159" customWidth="1"/>
    <col min="11021" max="11021" width="35.33203125" style="159" customWidth="1"/>
    <col min="11022" max="11022" width="0" style="159" hidden="1" customWidth="1"/>
    <col min="11023" max="11264" width="9.109375" style="159"/>
    <col min="11265" max="11265" width="9.109375" style="159" customWidth="1"/>
    <col min="11266" max="11266" width="125.6640625" style="159" customWidth="1"/>
    <col min="11267" max="11274" width="0" style="159" hidden="1" customWidth="1"/>
    <col min="11275" max="11275" width="45.33203125" style="159" customWidth="1"/>
    <col min="11276" max="11276" width="36.6640625" style="159" customWidth="1"/>
    <col min="11277" max="11277" width="35.33203125" style="159" customWidth="1"/>
    <col min="11278" max="11278" width="0" style="159" hidden="1" customWidth="1"/>
    <col min="11279" max="11520" width="9.109375" style="159"/>
    <col min="11521" max="11521" width="9.109375" style="159" customWidth="1"/>
    <col min="11522" max="11522" width="125.6640625" style="159" customWidth="1"/>
    <col min="11523" max="11530" width="0" style="159" hidden="1" customWidth="1"/>
    <col min="11531" max="11531" width="45.33203125" style="159" customWidth="1"/>
    <col min="11532" max="11532" width="36.6640625" style="159" customWidth="1"/>
    <col min="11533" max="11533" width="35.33203125" style="159" customWidth="1"/>
    <col min="11534" max="11534" width="0" style="159" hidden="1" customWidth="1"/>
    <col min="11535" max="11776" width="9.109375" style="159"/>
    <col min="11777" max="11777" width="9.109375" style="159" customWidth="1"/>
    <col min="11778" max="11778" width="125.6640625" style="159" customWidth="1"/>
    <col min="11779" max="11786" width="0" style="159" hidden="1" customWidth="1"/>
    <col min="11787" max="11787" width="45.33203125" style="159" customWidth="1"/>
    <col min="11788" max="11788" width="36.6640625" style="159" customWidth="1"/>
    <col min="11789" max="11789" width="35.33203125" style="159" customWidth="1"/>
    <col min="11790" max="11790" width="0" style="159" hidden="1" customWidth="1"/>
    <col min="11791" max="12032" width="9.109375" style="159"/>
    <col min="12033" max="12033" width="9.109375" style="159" customWidth="1"/>
    <col min="12034" max="12034" width="125.6640625" style="159" customWidth="1"/>
    <col min="12035" max="12042" width="0" style="159" hidden="1" customWidth="1"/>
    <col min="12043" max="12043" width="45.33203125" style="159" customWidth="1"/>
    <col min="12044" max="12044" width="36.6640625" style="159" customWidth="1"/>
    <col min="12045" max="12045" width="35.33203125" style="159" customWidth="1"/>
    <col min="12046" max="12046" width="0" style="159" hidden="1" customWidth="1"/>
    <col min="12047" max="12288" width="9.109375" style="159"/>
    <col min="12289" max="12289" width="9.109375" style="159" customWidth="1"/>
    <col min="12290" max="12290" width="125.6640625" style="159" customWidth="1"/>
    <col min="12291" max="12298" width="0" style="159" hidden="1" customWidth="1"/>
    <col min="12299" max="12299" width="45.33203125" style="159" customWidth="1"/>
    <col min="12300" max="12300" width="36.6640625" style="159" customWidth="1"/>
    <col min="12301" max="12301" width="35.33203125" style="159" customWidth="1"/>
    <col min="12302" max="12302" width="0" style="159" hidden="1" customWidth="1"/>
    <col min="12303" max="12544" width="9.109375" style="159"/>
    <col min="12545" max="12545" width="9.109375" style="159" customWidth="1"/>
    <col min="12546" max="12546" width="125.6640625" style="159" customWidth="1"/>
    <col min="12547" max="12554" width="0" style="159" hidden="1" customWidth="1"/>
    <col min="12555" max="12555" width="45.33203125" style="159" customWidth="1"/>
    <col min="12556" max="12556" width="36.6640625" style="159" customWidth="1"/>
    <col min="12557" max="12557" width="35.33203125" style="159" customWidth="1"/>
    <col min="12558" max="12558" width="0" style="159" hidden="1" customWidth="1"/>
    <col min="12559" max="12800" width="9.109375" style="159"/>
    <col min="12801" max="12801" width="9.109375" style="159" customWidth="1"/>
    <col min="12802" max="12802" width="125.6640625" style="159" customWidth="1"/>
    <col min="12803" max="12810" width="0" style="159" hidden="1" customWidth="1"/>
    <col min="12811" max="12811" width="45.33203125" style="159" customWidth="1"/>
    <col min="12812" max="12812" width="36.6640625" style="159" customWidth="1"/>
    <col min="12813" max="12813" width="35.33203125" style="159" customWidth="1"/>
    <col min="12814" max="12814" width="0" style="159" hidden="1" customWidth="1"/>
    <col min="12815" max="13056" width="9.109375" style="159"/>
    <col min="13057" max="13057" width="9.109375" style="159" customWidth="1"/>
    <col min="13058" max="13058" width="125.6640625" style="159" customWidth="1"/>
    <col min="13059" max="13066" width="0" style="159" hidden="1" customWidth="1"/>
    <col min="13067" max="13067" width="45.33203125" style="159" customWidth="1"/>
    <col min="13068" max="13068" width="36.6640625" style="159" customWidth="1"/>
    <col min="13069" max="13069" width="35.33203125" style="159" customWidth="1"/>
    <col min="13070" max="13070" width="0" style="159" hidden="1" customWidth="1"/>
    <col min="13071" max="13312" width="9.109375" style="159"/>
    <col min="13313" max="13313" width="9.109375" style="159" customWidth="1"/>
    <col min="13314" max="13314" width="125.6640625" style="159" customWidth="1"/>
    <col min="13315" max="13322" width="0" style="159" hidden="1" customWidth="1"/>
    <col min="13323" max="13323" width="45.33203125" style="159" customWidth="1"/>
    <col min="13324" max="13324" width="36.6640625" style="159" customWidth="1"/>
    <col min="13325" max="13325" width="35.33203125" style="159" customWidth="1"/>
    <col min="13326" max="13326" width="0" style="159" hidden="1" customWidth="1"/>
    <col min="13327" max="13568" width="9.109375" style="159"/>
    <col min="13569" max="13569" width="9.109375" style="159" customWidth="1"/>
    <col min="13570" max="13570" width="125.6640625" style="159" customWidth="1"/>
    <col min="13571" max="13578" width="0" style="159" hidden="1" customWidth="1"/>
    <col min="13579" max="13579" width="45.33203125" style="159" customWidth="1"/>
    <col min="13580" max="13580" width="36.6640625" style="159" customWidth="1"/>
    <col min="13581" max="13581" width="35.33203125" style="159" customWidth="1"/>
    <col min="13582" max="13582" width="0" style="159" hidden="1" customWidth="1"/>
    <col min="13583" max="13824" width="9.109375" style="159"/>
    <col min="13825" max="13825" width="9.109375" style="159" customWidth="1"/>
    <col min="13826" max="13826" width="125.6640625" style="159" customWidth="1"/>
    <col min="13827" max="13834" width="0" style="159" hidden="1" customWidth="1"/>
    <col min="13835" max="13835" width="45.33203125" style="159" customWidth="1"/>
    <col min="13836" max="13836" width="36.6640625" style="159" customWidth="1"/>
    <col min="13837" max="13837" width="35.33203125" style="159" customWidth="1"/>
    <col min="13838" max="13838" width="0" style="159" hidden="1" customWidth="1"/>
    <col min="13839" max="14080" width="9.109375" style="159"/>
    <col min="14081" max="14081" width="9.109375" style="159" customWidth="1"/>
    <col min="14082" max="14082" width="125.6640625" style="159" customWidth="1"/>
    <col min="14083" max="14090" width="0" style="159" hidden="1" customWidth="1"/>
    <col min="14091" max="14091" width="45.33203125" style="159" customWidth="1"/>
    <col min="14092" max="14092" width="36.6640625" style="159" customWidth="1"/>
    <col min="14093" max="14093" width="35.33203125" style="159" customWidth="1"/>
    <col min="14094" max="14094" width="0" style="159" hidden="1" customWidth="1"/>
    <col min="14095" max="14336" width="9.109375" style="159"/>
    <col min="14337" max="14337" width="9.109375" style="159" customWidth="1"/>
    <col min="14338" max="14338" width="125.6640625" style="159" customWidth="1"/>
    <col min="14339" max="14346" width="0" style="159" hidden="1" customWidth="1"/>
    <col min="14347" max="14347" width="45.33203125" style="159" customWidth="1"/>
    <col min="14348" max="14348" width="36.6640625" style="159" customWidth="1"/>
    <col min="14349" max="14349" width="35.33203125" style="159" customWidth="1"/>
    <col min="14350" max="14350" width="0" style="159" hidden="1" customWidth="1"/>
    <col min="14351" max="14592" width="9.109375" style="159"/>
    <col min="14593" max="14593" width="9.109375" style="159" customWidth="1"/>
    <col min="14594" max="14594" width="125.6640625" style="159" customWidth="1"/>
    <col min="14595" max="14602" width="0" style="159" hidden="1" customWidth="1"/>
    <col min="14603" max="14603" width="45.33203125" style="159" customWidth="1"/>
    <col min="14604" max="14604" width="36.6640625" style="159" customWidth="1"/>
    <col min="14605" max="14605" width="35.33203125" style="159" customWidth="1"/>
    <col min="14606" max="14606" width="0" style="159" hidden="1" customWidth="1"/>
    <col min="14607" max="14848" width="9.109375" style="159"/>
    <col min="14849" max="14849" width="9.109375" style="159" customWidth="1"/>
    <col min="14850" max="14850" width="125.6640625" style="159" customWidth="1"/>
    <col min="14851" max="14858" width="0" style="159" hidden="1" customWidth="1"/>
    <col min="14859" max="14859" width="45.33203125" style="159" customWidth="1"/>
    <col min="14860" max="14860" width="36.6640625" style="159" customWidth="1"/>
    <col min="14861" max="14861" width="35.33203125" style="159" customWidth="1"/>
    <col min="14862" max="14862" width="0" style="159" hidden="1" customWidth="1"/>
    <col min="14863" max="15104" width="9.109375" style="159"/>
    <col min="15105" max="15105" width="9.109375" style="159" customWidth="1"/>
    <col min="15106" max="15106" width="125.6640625" style="159" customWidth="1"/>
    <col min="15107" max="15114" width="0" style="159" hidden="1" customWidth="1"/>
    <col min="15115" max="15115" width="45.33203125" style="159" customWidth="1"/>
    <col min="15116" max="15116" width="36.6640625" style="159" customWidth="1"/>
    <col min="15117" max="15117" width="35.33203125" style="159" customWidth="1"/>
    <col min="15118" max="15118" width="0" style="159" hidden="1" customWidth="1"/>
    <col min="15119" max="15360" width="9.109375" style="159"/>
    <col min="15361" max="15361" width="9.109375" style="159" customWidth="1"/>
    <col min="15362" max="15362" width="125.6640625" style="159" customWidth="1"/>
    <col min="15363" max="15370" width="0" style="159" hidden="1" customWidth="1"/>
    <col min="15371" max="15371" width="45.33203125" style="159" customWidth="1"/>
    <col min="15372" max="15372" width="36.6640625" style="159" customWidth="1"/>
    <col min="15373" max="15373" width="35.33203125" style="159" customWidth="1"/>
    <col min="15374" max="15374" width="0" style="159" hidden="1" customWidth="1"/>
    <col min="15375" max="15616" width="9.109375" style="159"/>
    <col min="15617" max="15617" width="9.109375" style="159" customWidth="1"/>
    <col min="15618" max="15618" width="125.6640625" style="159" customWidth="1"/>
    <col min="15619" max="15626" width="0" style="159" hidden="1" customWidth="1"/>
    <col min="15627" max="15627" width="45.33203125" style="159" customWidth="1"/>
    <col min="15628" max="15628" width="36.6640625" style="159" customWidth="1"/>
    <col min="15629" max="15629" width="35.33203125" style="159" customWidth="1"/>
    <col min="15630" max="15630" width="0" style="159" hidden="1" customWidth="1"/>
    <col min="15631" max="15872" width="9.109375" style="159"/>
    <col min="15873" max="15873" width="9.109375" style="159" customWidth="1"/>
    <col min="15874" max="15874" width="125.6640625" style="159" customWidth="1"/>
    <col min="15875" max="15882" width="0" style="159" hidden="1" customWidth="1"/>
    <col min="15883" max="15883" width="45.33203125" style="159" customWidth="1"/>
    <col min="15884" max="15884" width="36.6640625" style="159" customWidth="1"/>
    <col min="15885" max="15885" width="35.33203125" style="159" customWidth="1"/>
    <col min="15886" max="15886" width="0" style="159" hidden="1" customWidth="1"/>
    <col min="15887" max="16128" width="9.109375" style="159"/>
    <col min="16129" max="16129" width="9.109375" style="159" customWidth="1"/>
    <col min="16130" max="16130" width="125.6640625" style="159" customWidth="1"/>
    <col min="16131" max="16138" width="0" style="159" hidden="1" customWidth="1"/>
    <col min="16139" max="16139" width="45.33203125" style="159" customWidth="1"/>
    <col min="16140" max="16140" width="36.6640625" style="159" customWidth="1"/>
    <col min="16141" max="16141" width="35.33203125" style="159" customWidth="1"/>
    <col min="16142" max="16142" width="0" style="159" hidden="1" customWidth="1"/>
    <col min="16143" max="16384" width="9.109375" style="159"/>
  </cols>
  <sheetData>
    <row r="1" spans="1:15" ht="24" customHeight="1" x14ac:dyDescent="0.3">
      <c r="A1" s="652"/>
      <c r="B1" s="170"/>
      <c r="C1" s="170"/>
      <c r="D1" s="170"/>
      <c r="E1" s="653"/>
      <c r="F1" s="645"/>
      <c r="G1" s="170"/>
      <c r="H1" s="170"/>
      <c r="I1" s="170"/>
      <c r="J1" s="909"/>
      <c r="K1" s="909"/>
      <c r="L1" s="658"/>
      <c r="M1" s="909" t="s">
        <v>317</v>
      </c>
      <c r="N1" s="909"/>
      <c r="O1" s="170"/>
    </row>
    <row r="2" spans="1:15" ht="15.6" hidden="1" x14ac:dyDescent="0.3">
      <c r="A2" s="652"/>
      <c r="B2" s="170"/>
      <c r="C2" s="170"/>
      <c r="D2" s="170"/>
      <c r="E2" s="653"/>
      <c r="F2" s="645"/>
      <c r="G2" s="170"/>
      <c r="H2" s="170"/>
      <c r="I2" s="170"/>
      <c r="J2" s="910"/>
      <c r="K2" s="911"/>
      <c r="L2" s="659"/>
      <c r="M2" s="170"/>
      <c r="N2" s="170"/>
      <c r="O2" s="170"/>
    </row>
    <row r="3" spans="1:15" ht="15.6" hidden="1" x14ac:dyDescent="0.3">
      <c r="A3" s="652"/>
      <c r="B3" s="170"/>
      <c r="C3" s="170"/>
      <c r="D3" s="170"/>
      <c r="E3" s="653"/>
      <c r="F3" s="645"/>
      <c r="G3" s="170"/>
      <c r="H3" s="170"/>
      <c r="I3" s="170"/>
      <c r="J3" s="912"/>
      <c r="K3" s="913"/>
      <c r="L3" s="661"/>
      <c r="M3" s="170"/>
      <c r="N3" s="170"/>
      <c r="O3" s="170"/>
    </row>
    <row r="4" spans="1:15" ht="15.6" x14ac:dyDescent="0.3">
      <c r="A4" s="835" t="s">
        <v>61</v>
      </c>
      <c r="B4" s="835"/>
      <c r="C4" s="835"/>
      <c r="D4" s="835"/>
      <c r="E4" s="835"/>
      <c r="F4" s="835"/>
      <c r="G4" s="835"/>
      <c r="H4" s="835"/>
      <c r="I4" s="835"/>
      <c r="J4" s="835"/>
      <c r="K4" s="835"/>
      <c r="L4" s="835"/>
      <c r="M4" s="835"/>
      <c r="N4" s="170"/>
      <c r="O4" s="170"/>
    </row>
    <row r="5" spans="1:15" ht="15.6" x14ac:dyDescent="0.3">
      <c r="A5" s="835" t="s">
        <v>133</v>
      </c>
      <c r="B5" s="835"/>
      <c r="C5" s="835"/>
      <c r="D5" s="835"/>
      <c r="E5" s="835"/>
      <c r="F5" s="835"/>
      <c r="G5" s="835"/>
      <c r="H5" s="835"/>
      <c r="I5" s="835"/>
      <c r="J5" s="835"/>
      <c r="K5" s="835"/>
      <c r="L5" s="835"/>
      <c r="M5" s="835"/>
      <c r="N5" s="170"/>
      <c r="O5" s="170"/>
    </row>
    <row r="6" spans="1:15" ht="15.6" x14ac:dyDescent="0.3">
      <c r="A6" s="914"/>
      <c r="B6" s="914"/>
      <c r="C6" s="914"/>
      <c r="D6" s="914"/>
      <c r="E6" s="914"/>
      <c r="F6" s="914"/>
      <c r="G6" s="914"/>
      <c r="H6" s="914"/>
      <c r="I6" s="914"/>
      <c r="J6" s="914"/>
      <c r="K6" s="312"/>
      <c r="L6" s="170"/>
      <c r="M6" s="170"/>
      <c r="N6" s="170"/>
      <c r="O6" s="170"/>
    </row>
    <row r="7" spans="1:15" ht="15.6" hidden="1" x14ac:dyDescent="0.3">
      <c r="A7" s="632"/>
      <c r="B7" s="836"/>
      <c r="C7" s="836"/>
      <c r="D7" s="836"/>
      <c r="E7" s="836"/>
      <c r="F7" s="836"/>
      <c r="G7" s="170"/>
      <c r="H7" s="255"/>
      <c r="I7" s="647"/>
      <c r="J7" s="170"/>
      <c r="K7" s="170"/>
      <c r="L7" s="170"/>
      <c r="M7" s="170"/>
      <c r="N7" s="170"/>
      <c r="O7" s="170"/>
    </row>
    <row r="8" spans="1:15" ht="15.6" hidden="1" x14ac:dyDescent="0.3">
      <c r="A8" s="891" t="s">
        <v>101</v>
      </c>
      <c r="B8" s="891" t="s">
        <v>38</v>
      </c>
      <c r="C8" s="905" t="s">
        <v>39</v>
      </c>
      <c r="D8" s="905"/>
      <c r="E8" s="905"/>
      <c r="F8" s="905"/>
      <c r="G8" s="905"/>
      <c r="H8" s="905"/>
      <c r="I8" s="905"/>
      <c r="J8" s="905"/>
      <c r="K8" s="256"/>
      <c r="L8" s="256"/>
      <c r="M8" s="256"/>
      <c r="N8" s="170"/>
      <c r="O8" s="170"/>
    </row>
    <row r="9" spans="1:15" ht="62.4" hidden="1" x14ac:dyDescent="0.3">
      <c r="A9" s="891"/>
      <c r="B9" s="891"/>
      <c r="C9" s="891" t="s">
        <v>40</v>
      </c>
      <c r="D9" s="891" t="s">
        <v>41</v>
      </c>
      <c r="E9" s="891" t="s">
        <v>40</v>
      </c>
      <c r="F9" s="891" t="s">
        <v>41</v>
      </c>
      <c r="G9" s="891" t="s">
        <v>40</v>
      </c>
      <c r="H9" s="891" t="s">
        <v>41</v>
      </c>
      <c r="I9" s="891" t="s">
        <v>40</v>
      </c>
      <c r="J9" s="891" t="s">
        <v>40</v>
      </c>
      <c r="K9" s="617" t="s">
        <v>130</v>
      </c>
      <c r="L9" s="617" t="s">
        <v>131</v>
      </c>
      <c r="M9" s="271" t="s">
        <v>74</v>
      </c>
      <c r="N9" s="170"/>
      <c r="O9" s="170"/>
    </row>
    <row r="10" spans="1:15" ht="62.4" hidden="1" x14ac:dyDescent="0.3">
      <c r="A10" s="891"/>
      <c r="B10" s="891"/>
      <c r="C10" s="891"/>
      <c r="D10" s="891"/>
      <c r="E10" s="891"/>
      <c r="F10" s="891"/>
      <c r="G10" s="891"/>
      <c r="H10" s="891"/>
      <c r="I10" s="891"/>
      <c r="J10" s="891"/>
      <c r="K10" s="617" t="s">
        <v>130</v>
      </c>
      <c r="L10" s="617" t="s">
        <v>131</v>
      </c>
      <c r="M10" s="271" t="s">
        <v>74</v>
      </c>
      <c r="N10" s="170"/>
      <c r="O10" s="170"/>
    </row>
    <row r="11" spans="1:15" s="161" customFormat="1" ht="21" customHeight="1" x14ac:dyDescent="0.3">
      <c r="A11" s="891"/>
      <c r="B11" s="891"/>
      <c r="C11" s="906">
        <v>2012</v>
      </c>
      <c r="D11" s="906"/>
      <c r="E11" s="907">
        <v>2013</v>
      </c>
      <c r="F11" s="908"/>
      <c r="G11" s="907">
        <v>2014</v>
      </c>
      <c r="H11" s="906"/>
      <c r="I11" s="185" t="s">
        <v>149</v>
      </c>
      <c r="J11" s="185" t="s">
        <v>141</v>
      </c>
      <c r="K11" s="316">
        <v>2017</v>
      </c>
      <c r="L11" s="316">
        <v>2018</v>
      </c>
      <c r="M11" s="316">
        <v>2019</v>
      </c>
      <c r="N11" s="172"/>
      <c r="O11" s="172"/>
    </row>
    <row r="12" spans="1:15" s="161" customFormat="1" ht="48.75" customHeight="1" x14ac:dyDescent="0.3">
      <c r="A12" s="891"/>
      <c r="B12" s="891"/>
      <c r="C12" s="655"/>
      <c r="D12" s="655"/>
      <c r="E12" s="656"/>
      <c r="F12" s="657"/>
      <c r="G12" s="656"/>
      <c r="H12" s="655"/>
      <c r="I12" s="185"/>
      <c r="J12" s="185"/>
      <c r="K12" s="726" t="s">
        <v>305</v>
      </c>
      <c r="L12" s="726" t="s">
        <v>309</v>
      </c>
      <c r="M12" s="617" t="s">
        <v>310</v>
      </c>
      <c r="N12" s="172"/>
      <c r="O12" s="172"/>
    </row>
    <row r="13" spans="1:15" s="161" customFormat="1" ht="18" customHeight="1" x14ac:dyDescent="0.3">
      <c r="A13" s="891"/>
      <c r="B13" s="891"/>
      <c r="C13" s="655"/>
      <c r="D13" s="655"/>
      <c r="E13" s="656"/>
      <c r="F13" s="657"/>
      <c r="G13" s="656"/>
      <c r="H13" s="655"/>
      <c r="I13" s="185"/>
      <c r="J13" s="185"/>
      <c r="K13" s="731"/>
      <c r="L13" s="731"/>
      <c r="M13" s="617" t="s">
        <v>183</v>
      </c>
      <c r="N13" s="172"/>
      <c r="O13" s="172"/>
    </row>
    <row r="14" spans="1:15" ht="19.5" customHeight="1" x14ac:dyDescent="0.3">
      <c r="A14" s="891"/>
      <c r="B14" s="891"/>
      <c r="C14" s="185" t="s">
        <v>1</v>
      </c>
      <c r="D14" s="642" t="s">
        <v>124</v>
      </c>
      <c r="E14" s="185" t="s">
        <v>1</v>
      </c>
      <c r="F14" s="642" t="s">
        <v>124</v>
      </c>
      <c r="G14" s="185" t="s">
        <v>1</v>
      </c>
      <c r="H14" s="642" t="s">
        <v>124</v>
      </c>
      <c r="I14" s="185" t="s">
        <v>1</v>
      </c>
      <c r="J14" s="311" t="s">
        <v>142</v>
      </c>
      <c r="K14" s="311" t="s">
        <v>1</v>
      </c>
      <c r="L14" s="311" t="s">
        <v>1</v>
      </c>
      <c r="M14" s="311" t="s">
        <v>1</v>
      </c>
      <c r="N14" s="170"/>
      <c r="O14" s="170"/>
    </row>
    <row r="15" spans="1:15" s="157" customFormat="1" ht="18" x14ac:dyDescent="0.35">
      <c r="A15" s="147">
        <v>1</v>
      </c>
      <c r="B15" s="147">
        <v>2</v>
      </c>
      <c r="C15" s="147">
        <v>3</v>
      </c>
      <c r="D15" s="147">
        <v>4</v>
      </c>
      <c r="E15" s="185">
        <v>5</v>
      </c>
      <c r="F15" s="185">
        <v>6</v>
      </c>
      <c r="G15" s="311">
        <v>7</v>
      </c>
      <c r="H15" s="311">
        <v>8</v>
      </c>
      <c r="I15" s="311">
        <v>9</v>
      </c>
      <c r="J15" s="313">
        <v>10</v>
      </c>
      <c r="K15" s="313">
        <v>3</v>
      </c>
      <c r="L15" s="313">
        <v>4</v>
      </c>
      <c r="M15" s="313">
        <v>5</v>
      </c>
      <c r="N15" s="170"/>
      <c r="O15" s="170"/>
    </row>
    <row r="16" spans="1:15" ht="46.8" x14ac:dyDescent="0.3">
      <c r="A16" s="642">
        <v>1</v>
      </c>
      <c r="B16" s="16" t="s">
        <v>143</v>
      </c>
      <c r="C16" s="16"/>
      <c r="D16" s="16"/>
      <c r="E16" s="314" t="s">
        <v>144</v>
      </c>
      <c r="F16" s="643" t="s">
        <v>144</v>
      </c>
      <c r="G16" s="643" t="s">
        <v>144</v>
      </c>
      <c r="H16" s="314" t="s">
        <v>144</v>
      </c>
      <c r="I16" s="642">
        <v>557.41999999999996</v>
      </c>
      <c r="J16" s="315">
        <v>1188.3800000000001</v>
      </c>
      <c r="K16" s="315">
        <v>1536.61</v>
      </c>
      <c r="L16" s="315">
        <v>1555.98</v>
      </c>
      <c r="M16" s="315">
        <v>1513.52</v>
      </c>
      <c r="N16" s="170"/>
      <c r="O16" s="170"/>
    </row>
    <row r="17" spans="1:15" ht="31.2" x14ac:dyDescent="0.3">
      <c r="A17" s="642">
        <v>2</v>
      </c>
      <c r="B17" s="16" t="s">
        <v>145</v>
      </c>
      <c r="C17" s="16"/>
      <c r="D17" s="16"/>
      <c r="E17" s="314" t="s">
        <v>144</v>
      </c>
      <c r="F17" s="643" t="s">
        <v>144</v>
      </c>
      <c r="G17" s="643" t="s">
        <v>144</v>
      </c>
      <c r="H17" s="314" t="s">
        <v>144</v>
      </c>
      <c r="I17" s="316">
        <v>5.44</v>
      </c>
      <c r="J17" s="315">
        <v>9.1199999999999992</v>
      </c>
      <c r="K17" s="315">
        <v>3.47</v>
      </c>
      <c r="L17" s="315">
        <v>3.97</v>
      </c>
      <c r="M17" s="315">
        <v>3.97</v>
      </c>
      <c r="N17" s="170"/>
      <c r="O17" s="170"/>
    </row>
    <row r="18" spans="1:15" ht="15.6" x14ac:dyDescent="0.3">
      <c r="A18" s="642" t="s">
        <v>46</v>
      </c>
      <c r="B18" s="16" t="s">
        <v>47</v>
      </c>
      <c r="C18" s="16"/>
      <c r="D18" s="16"/>
      <c r="E18" s="314" t="s">
        <v>144</v>
      </c>
      <c r="F18" s="643" t="s">
        <v>144</v>
      </c>
      <c r="G18" s="643" t="s">
        <v>144</v>
      </c>
      <c r="H18" s="314" t="s">
        <v>144</v>
      </c>
      <c r="I18" s="316">
        <v>5.44</v>
      </c>
      <c r="J18" s="315">
        <v>9.1199999999999992</v>
      </c>
      <c r="K18" s="315">
        <v>3.47</v>
      </c>
      <c r="L18" s="315">
        <v>3.97</v>
      </c>
      <c r="M18" s="315">
        <v>3.97</v>
      </c>
      <c r="N18" s="170"/>
      <c r="O18" s="170"/>
    </row>
    <row r="19" spans="1:15" ht="15.6" x14ac:dyDescent="0.3">
      <c r="A19" s="642" t="s">
        <v>48</v>
      </c>
      <c r="B19" s="16" t="s">
        <v>49</v>
      </c>
      <c r="C19" s="16"/>
      <c r="D19" s="16"/>
      <c r="E19" s="314" t="s">
        <v>144</v>
      </c>
      <c r="F19" s="643" t="s">
        <v>144</v>
      </c>
      <c r="G19" s="643" t="s">
        <v>144</v>
      </c>
      <c r="H19" s="314" t="s">
        <v>144</v>
      </c>
      <c r="I19" s="316">
        <v>0</v>
      </c>
      <c r="J19" s="315">
        <v>0</v>
      </c>
      <c r="K19" s="315">
        <v>0</v>
      </c>
      <c r="L19" s="315">
        <v>0</v>
      </c>
      <c r="M19" s="315">
        <v>0</v>
      </c>
      <c r="N19" s="170"/>
      <c r="O19" s="170"/>
    </row>
    <row r="20" spans="1:15" ht="15.6" x14ac:dyDescent="0.3">
      <c r="A20" s="642">
        <v>3</v>
      </c>
      <c r="B20" s="16" t="s">
        <v>52</v>
      </c>
      <c r="C20" s="16"/>
      <c r="D20" s="16"/>
      <c r="E20" s="314" t="s">
        <v>144</v>
      </c>
      <c r="F20" s="643" t="s">
        <v>144</v>
      </c>
      <c r="G20" s="643" t="s">
        <v>144</v>
      </c>
      <c r="H20" s="314" t="s">
        <v>144</v>
      </c>
      <c r="I20" s="317">
        <v>1.66</v>
      </c>
      <c r="J20" s="315">
        <v>1.77</v>
      </c>
      <c r="K20" s="315">
        <v>20.6</v>
      </c>
      <c r="L20" s="315">
        <v>16.61</v>
      </c>
      <c r="M20" s="315">
        <v>16.61</v>
      </c>
      <c r="N20" s="170"/>
      <c r="O20" s="170"/>
    </row>
    <row r="21" spans="1:15" ht="15.6" x14ac:dyDescent="0.3">
      <c r="A21" s="642">
        <v>4</v>
      </c>
      <c r="B21" s="16" t="s">
        <v>53</v>
      </c>
      <c r="C21" s="16"/>
      <c r="D21" s="16"/>
      <c r="E21" s="314" t="s">
        <v>144</v>
      </c>
      <c r="F21" s="643" t="s">
        <v>144</v>
      </c>
      <c r="G21" s="643" t="s">
        <v>144</v>
      </c>
      <c r="H21" s="314" t="s">
        <v>144</v>
      </c>
      <c r="I21" s="317">
        <v>564.52</v>
      </c>
      <c r="J21" s="315">
        <v>1199.27</v>
      </c>
      <c r="K21" s="315">
        <f>K16+K17+K20</f>
        <v>1560.6799999999998</v>
      </c>
      <c r="L21" s="315">
        <f>L16+L17+L20</f>
        <v>1576.56</v>
      </c>
      <c r="M21" s="315">
        <f>M16+M17+M20</f>
        <v>1534.1</v>
      </c>
      <c r="N21" s="170"/>
      <c r="O21" s="170"/>
    </row>
    <row r="22" spans="1:15" ht="15.6" x14ac:dyDescent="0.3">
      <c r="A22" s="642">
        <v>5</v>
      </c>
      <c r="B22" s="16" t="s">
        <v>54</v>
      </c>
      <c r="C22" s="16"/>
      <c r="D22" s="16"/>
      <c r="E22" s="314" t="s">
        <v>144</v>
      </c>
      <c r="F22" s="643" t="s">
        <v>144</v>
      </c>
      <c r="G22" s="643" t="s">
        <v>144</v>
      </c>
      <c r="H22" s="314" t="s">
        <v>144</v>
      </c>
      <c r="I22" s="317">
        <v>5.65</v>
      </c>
      <c r="J22" s="315">
        <v>12</v>
      </c>
      <c r="K22" s="315">
        <v>1.56</v>
      </c>
      <c r="L22" s="315">
        <v>0</v>
      </c>
      <c r="M22" s="315">
        <v>0</v>
      </c>
      <c r="N22" s="170"/>
      <c r="O22" s="170"/>
    </row>
    <row r="23" spans="1:15" ht="31.2" x14ac:dyDescent="0.3">
      <c r="A23" s="642">
        <v>6</v>
      </c>
      <c r="B23" s="16" t="s">
        <v>55</v>
      </c>
      <c r="C23" s="16"/>
      <c r="D23" s="16"/>
      <c r="E23" s="314" t="s">
        <v>144</v>
      </c>
      <c r="F23" s="643" t="s">
        <v>144</v>
      </c>
      <c r="G23" s="643" t="s">
        <v>144</v>
      </c>
      <c r="H23" s="314" t="s">
        <v>144</v>
      </c>
      <c r="I23" s="317">
        <v>570.16999999999996</v>
      </c>
      <c r="J23" s="315">
        <v>1211.27</v>
      </c>
      <c r="K23" s="315">
        <f>K21+K22</f>
        <v>1562.2399999999998</v>
      </c>
      <c r="L23" s="315">
        <f>L21+L22</f>
        <v>1576.56</v>
      </c>
      <c r="M23" s="315">
        <f>M21+M22</f>
        <v>1534.1</v>
      </c>
      <c r="N23" s="170"/>
      <c r="O23" s="170"/>
    </row>
    <row r="24" spans="1:15" ht="15.6" x14ac:dyDescent="0.3">
      <c r="A24" s="642">
        <v>7</v>
      </c>
      <c r="B24" s="16" t="s">
        <v>146</v>
      </c>
      <c r="C24" s="16"/>
      <c r="D24" s="16"/>
      <c r="E24" s="314" t="s">
        <v>144</v>
      </c>
      <c r="F24" s="643" t="s">
        <v>144</v>
      </c>
      <c r="G24" s="643" t="s">
        <v>144</v>
      </c>
      <c r="H24" s="314" t="s">
        <v>144</v>
      </c>
      <c r="I24" s="317">
        <v>0</v>
      </c>
      <c r="J24" s="315">
        <v>0</v>
      </c>
      <c r="K24" s="315">
        <v>0</v>
      </c>
      <c r="L24" s="315">
        <v>0</v>
      </c>
      <c r="M24" s="315">
        <v>0</v>
      </c>
      <c r="N24" s="170"/>
      <c r="O24" s="170"/>
    </row>
    <row r="25" spans="1:15" ht="15.6" x14ac:dyDescent="0.3">
      <c r="A25" s="642">
        <v>8</v>
      </c>
      <c r="B25" s="16" t="s">
        <v>57</v>
      </c>
      <c r="C25" s="16"/>
      <c r="D25" s="16"/>
      <c r="E25" s="314" t="s">
        <v>144</v>
      </c>
      <c r="F25" s="643" t="s">
        <v>144</v>
      </c>
      <c r="G25" s="643" t="s">
        <v>144</v>
      </c>
      <c r="H25" s="314" t="s">
        <v>144</v>
      </c>
      <c r="I25" s="317">
        <v>570.16999999999996</v>
      </c>
      <c r="J25" s="315">
        <v>1211.27</v>
      </c>
      <c r="K25" s="315">
        <f>K23+K24</f>
        <v>1562.2399999999998</v>
      </c>
      <c r="L25" s="315">
        <f>L23+L24</f>
        <v>1576.56</v>
      </c>
      <c r="M25" s="315">
        <f>M23+M24</f>
        <v>1534.1</v>
      </c>
      <c r="N25" s="170"/>
      <c r="O25" s="170"/>
    </row>
    <row r="26" spans="1:15" ht="15.6" x14ac:dyDescent="0.3">
      <c r="A26" s="642">
        <v>9</v>
      </c>
      <c r="B26" s="16" t="s">
        <v>31</v>
      </c>
      <c r="C26" s="16"/>
      <c r="D26" s="16"/>
      <c r="E26" s="314" t="s">
        <v>144</v>
      </c>
      <c r="F26" s="643" t="s">
        <v>144</v>
      </c>
      <c r="G26" s="643" t="s">
        <v>144</v>
      </c>
      <c r="H26" s="314" t="s">
        <v>144</v>
      </c>
      <c r="I26" s="317">
        <v>114.03</v>
      </c>
      <c r="J26" s="315">
        <v>242.25</v>
      </c>
      <c r="K26" s="315">
        <f>K25*0.2</f>
        <v>312.44799999999998</v>
      </c>
      <c r="L26" s="315">
        <f>L25*0.2</f>
        <v>315.31200000000001</v>
      </c>
      <c r="M26" s="315">
        <f>M25*0.2</f>
        <v>306.82</v>
      </c>
      <c r="N26" s="170"/>
      <c r="O26" s="170"/>
    </row>
    <row r="27" spans="1:15" ht="15.6" x14ac:dyDescent="0.3">
      <c r="A27" s="642">
        <v>10</v>
      </c>
      <c r="B27" s="16" t="s">
        <v>58</v>
      </c>
      <c r="C27" s="16"/>
      <c r="D27" s="16"/>
      <c r="E27" s="314" t="s">
        <v>144</v>
      </c>
      <c r="F27" s="643" t="s">
        <v>144</v>
      </c>
      <c r="G27" s="643" t="s">
        <v>144</v>
      </c>
      <c r="H27" s="314" t="s">
        <v>144</v>
      </c>
      <c r="I27" s="318">
        <v>684.2</v>
      </c>
      <c r="J27" s="319">
        <v>1453.52</v>
      </c>
      <c r="K27" s="322">
        <f>K25+K26</f>
        <v>1874.6879999999996</v>
      </c>
      <c r="L27" s="322">
        <f>L25+L26</f>
        <v>1891.8719999999998</v>
      </c>
      <c r="M27" s="322">
        <f>M25+M26</f>
        <v>1840.9199999999998</v>
      </c>
      <c r="N27" s="170"/>
      <c r="O27" s="170"/>
    </row>
    <row r="28" spans="1:15" ht="33" hidden="1" x14ac:dyDescent="0.3">
      <c r="A28" s="642">
        <v>13</v>
      </c>
      <c r="B28" s="16" t="s">
        <v>84</v>
      </c>
      <c r="C28" s="16"/>
      <c r="D28" s="16"/>
      <c r="E28" s="314" t="s">
        <v>144</v>
      </c>
      <c r="F28" s="643" t="s">
        <v>144</v>
      </c>
      <c r="G28" s="643" t="s">
        <v>144</v>
      </c>
      <c r="H28" s="314" t="s">
        <v>144</v>
      </c>
      <c r="I28" s="320">
        <v>11.77</v>
      </c>
      <c r="J28" s="321">
        <v>24.99</v>
      </c>
      <c r="K28" s="322" t="s">
        <v>147</v>
      </c>
      <c r="L28" s="322" t="s">
        <v>147</v>
      </c>
      <c r="M28" s="322" t="s">
        <v>147</v>
      </c>
      <c r="N28" s="170"/>
      <c r="O28" s="170"/>
    </row>
    <row r="29" spans="1:15" ht="31.2" hidden="1" x14ac:dyDescent="0.3">
      <c r="A29" s="642">
        <v>14</v>
      </c>
      <c r="B29" s="176" t="s">
        <v>63</v>
      </c>
      <c r="C29" s="176"/>
      <c r="D29" s="176"/>
      <c r="E29" s="314" t="s">
        <v>144</v>
      </c>
      <c r="F29" s="643" t="s">
        <v>144</v>
      </c>
      <c r="G29" s="643" t="s">
        <v>144</v>
      </c>
      <c r="H29" s="314" t="s">
        <v>144</v>
      </c>
      <c r="I29" s="323">
        <v>176</v>
      </c>
      <c r="J29" s="324">
        <v>176</v>
      </c>
      <c r="K29" s="325" t="s">
        <v>148</v>
      </c>
      <c r="L29" s="325" t="s">
        <v>148</v>
      </c>
      <c r="M29" s="325" t="s">
        <v>148</v>
      </c>
      <c r="N29" s="170"/>
      <c r="O29" s="170"/>
    </row>
    <row r="30" spans="1:15" s="161" customFormat="1" ht="15.6" x14ac:dyDescent="0.3">
      <c r="A30" s="898" t="s">
        <v>318</v>
      </c>
      <c r="B30" s="898"/>
      <c r="C30" s="898"/>
      <c r="D30" s="898"/>
      <c r="E30" s="898"/>
      <c r="F30" s="898"/>
      <c r="G30" s="898"/>
      <c r="H30" s="898"/>
      <c r="I30" s="898"/>
      <c r="J30" s="898"/>
      <c r="K30" s="898"/>
      <c r="L30" s="898"/>
      <c r="M30" s="898"/>
      <c r="N30" s="898"/>
      <c r="O30" s="898"/>
    </row>
    <row r="31" spans="1:15" s="161" customFormat="1" ht="22.8" x14ac:dyDescent="0.25">
      <c r="A31" s="167"/>
      <c r="B31" s="167"/>
      <c r="C31" s="167"/>
      <c r="D31" s="167"/>
      <c r="E31" s="167"/>
      <c r="F31" s="167"/>
      <c r="G31" s="167"/>
      <c r="H31" s="167"/>
      <c r="I31" s="167"/>
      <c r="J31" s="167"/>
    </row>
    <row r="32" spans="1:15" s="161" customFormat="1" ht="22.8" x14ac:dyDescent="0.25">
      <c r="A32" s="167"/>
      <c r="B32" s="167"/>
      <c r="C32" s="167"/>
      <c r="D32" s="167"/>
      <c r="E32" s="167"/>
      <c r="F32" s="167"/>
      <c r="G32" s="167"/>
      <c r="H32" s="167"/>
      <c r="I32" s="167"/>
      <c r="J32" s="167"/>
    </row>
    <row r="33" spans="1:10" s="161" customFormat="1" ht="22.8" x14ac:dyDescent="0.25">
      <c r="A33" s="904"/>
      <c r="B33" s="904"/>
      <c r="C33" s="904"/>
      <c r="D33" s="904"/>
      <c r="E33" s="904"/>
      <c r="F33" s="904"/>
      <c r="G33" s="904"/>
      <c r="H33" s="904"/>
      <c r="I33" s="904"/>
      <c r="J33" s="904"/>
    </row>
    <row r="34" spans="1:10" s="161" customFormat="1" ht="22.8" x14ac:dyDescent="0.25">
      <c r="A34" s="646"/>
      <c r="B34" s="646"/>
      <c r="C34" s="646"/>
      <c r="D34" s="646"/>
      <c r="E34" s="646"/>
      <c r="F34" s="646"/>
      <c r="G34" s="646"/>
      <c r="H34" s="646"/>
      <c r="I34" s="646"/>
      <c r="J34" s="646"/>
    </row>
    <row r="35" spans="1:10" s="161" customFormat="1" ht="22.8" x14ac:dyDescent="0.4">
      <c r="A35" s="646"/>
      <c r="B35" s="165"/>
      <c r="C35" s="165"/>
      <c r="D35" s="168"/>
      <c r="E35" s="252"/>
      <c r="F35" s="165"/>
    </row>
    <row r="36" spans="1:10" s="161" customFormat="1" ht="22.8" x14ac:dyDescent="0.4">
      <c r="A36" s="52"/>
      <c r="D36" s="165"/>
      <c r="E36" s="183"/>
    </row>
  </sheetData>
  <mergeCells count="26">
    <mergeCell ref="L12:L13"/>
    <mergeCell ref="K12:K13"/>
    <mergeCell ref="B7:F7"/>
    <mergeCell ref="J1:K1"/>
    <mergeCell ref="M1:N1"/>
    <mergeCell ref="J2:K2"/>
    <mergeCell ref="J3:K3"/>
    <mergeCell ref="A4:M4"/>
    <mergeCell ref="A5:M5"/>
    <mergeCell ref="A6:J6"/>
    <mergeCell ref="A33:J33"/>
    <mergeCell ref="A8:A14"/>
    <mergeCell ref="B8:B14"/>
    <mergeCell ref="C8:J8"/>
    <mergeCell ref="C9:C10"/>
    <mergeCell ref="D9:D10"/>
    <mergeCell ref="E9:E10"/>
    <mergeCell ref="F9:F10"/>
    <mergeCell ref="G9:G10"/>
    <mergeCell ref="H9:H10"/>
    <mergeCell ref="I9:I10"/>
    <mergeCell ref="J9:J10"/>
    <mergeCell ref="C11:D11"/>
    <mergeCell ref="E11:F11"/>
    <mergeCell ref="G11:H11"/>
    <mergeCell ref="A30:O30"/>
  </mergeCells>
  <pageMargins left="0.7" right="0.7" top="0.75" bottom="0.75" header="0.3" footer="0.3"/>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zoomScale="82" zoomScaleNormal="82" workbookViewId="0">
      <selection activeCell="Q7" sqref="Q7:R7"/>
    </sheetView>
  </sheetViews>
  <sheetFormatPr defaultRowHeight="15.6" x14ac:dyDescent="0.3"/>
  <cols>
    <col min="1" max="1" width="6.6640625" style="652" customWidth="1"/>
    <col min="2" max="2" width="43.88671875" style="170" customWidth="1"/>
    <col min="3" max="3" width="0.33203125" style="170" hidden="1" customWidth="1"/>
    <col min="4" max="4" width="20.88671875" style="170" hidden="1" customWidth="1"/>
    <col min="5" max="5" width="26.6640625" style="170" hidden="1" customWidth="1"/>
    <col min="6" max="6" width="21.109375" style="170" hidden="1" customWidth="1"/>
    <col min="7" max="7" width="26.109375" style="170" hidden="1" customWidth="1"/>
    <col min="8" max="8" width="40.88671875" style="170" hidden="1" customWidth="1"/>
    <col min="9" max="9" width="21.44140625" style="170" customWidth="1"/>
    <col min="10" max="10" width="22.88671875" style="170" customWidth="1"/>
    <col min="11" max="11" width="22.6640625" style="170" customWidth="1"/>
    <col min="12" max="12" width="22.33203125" style="170" customWidth="1"/>
    <col min="13" max="13" width="22.88671875" style="170" customWidth="1"/>
    <col min="14" max="14" width="22.5546875" style="170" customWidth="1"/>
    <col min="15" max="15" width="22.6640625" style="170" customWidth="1"/>
    <col min="16" max="16" width="22.33203125" style="170" customWidth="1"/>
    <col min="17" max="17" width="22.88671875" style="170" customWidth="1"/>
    <col min="18" max="18" width="22.6640625" style="170" customWidth="1"/>
    <col min="19" max="256" width="9.109375" style="170"/>
    <col min="257" max="257" width="9.109375" style="170" customWidth="1"/>
    <col min="258" max="258" width="95" style="170" customWidth="1"/>
    <col min="259" max="264" width="0" style="170" hidden="1" customWidth="1"/>
    <col min="265" max="265" width="33.6640625" style="170" customWidth="1"/>
    <col min="266" max="266" width="27.33203125" style="170" customWidth="1"/>
    <col min="267" max="267" width="30.6640625" style="170" customWidth="1"/>
    <col min="268" max="268" width="26.44140625" style="170" customWidth="1"/>
    <col min="269" max="269" width="30.109375" style="170" customWidth="1"/>
    <col min="270" max="270" width="25.6640625" style="170" customWidth="1"/>
    <col min="271" max="271" width="29.88671875" style="170" customWidth="1"/>
    <col min="272" max="272" width="23.109375" style="170" customWidth="1"/>
    <col min="273" max="273" width="26.6640625" style="170" customWidth="1"/>
    <col min="274" max="274" width="23.88671875" style="170" customWidth="1"/>
    <col min="275" max="512" width="9.109375" style="170"/>
    <col min="513" max="513" width="9.109375" style="170" customWidth="1"/>
    <col min="514" max="514" width="95" style="170" customWidth="1"/>
    <col min="515" max="520" width="0" style="170" hidden="1" customWidth="1"/>
    <col min="521" max="521" width="33.6640625" style="170" customWidth="1"/>
    <col min="522" max="522" width="27.33203125" style="170" customWidth="1"/>
    <col min="523" max="523" width="30.6640625" style="170" customWidth="1"/>
    <col min="524" max="524" width="26.44140625" style="170" customWidth="1"/>
    <col min="525" max="525" width="30.109375" style="170" customWidth="1"/>
    <col min="526" max="526" width="25.6640625" style="170" customWidth="1"/>
    <col min="527" max="527" width="29.88671875" style="170" customWidth="1"/>
    <col min="528" max="528" width="23.109375" style="170" customWidth="1"/>
    <col min="529" max="529" width="26.6640625" style="170" customWidth="1"/>
    <col min="530" max="530" width="23.88671875" style="170" customWidth="1"/>
    <col min="531" max="768" width="9.109375" style="170"/>
    <col min="769" max="769" width="9.109375" style="170" customWidth="1"/>
    <col min="770" max="770" width="95" style="170" customWidth="1"/>
    <col min="771" max="776" width="0" style="170" hidden="1" customWidth="1"/>
    <col min="777" max="777" width="33.6640625" style="170" customWidth="1"/>
    <col min="778" max="778" width="27.33203125" style="170" customWidth="1"/>
    <col min="779" max="779" width="30.6640625" style="170" customWidth="1"/>
    <col min="780" max="780" width="26.44140625" style="170" customWidth="1"/>
    <col min="781" max="781" width="30.109375" style="170" customWidth="1"/>
    <col min="782" max="782" width="25.6640625" style="170" customWidth="1"/>
    <col min="783" max="783" width="29.88671875" style="170" customWidth="1"/>
    <col min="784" max="784" width="23.109375" style="170" customWidth="1"/>
    <col min="785" max="785" width="26.6640625" style="170" customWidth="1"/>
    <col min="786" max="786" width="23.88671875" style="170" customWidth="1"/>
    <col min="787" max="1024" width="9.109375" style="170"/>
    <col min="1025" max="1025" width="9.109375" style="170" customWidth="1"/>
    <col min="1026" max="1026" width="95" style="170" customWidth="1"/>
    <col min="1027" max="1032" width="0" style="170" hidden="1" customWidth="1"/>
    <col min="1033" max="1033" width="33.6640625" style="170" customWidth="1"/>
    <col min="1034" max="1034" width="27.33203125" style="170" customWidth="1"/>
    <col min="1035" max="1035" width="30.6640625" style="170" customWidth="1"/>
    <col min="1036" max="1036" width="26.44140625" style="170" customWidth="1"/>
    <col min="1037" max="1037" width="30.109375" style="170" customWidth="1"/>
    <col min="1038" max="1038" width="25.6640625" style="170" customWidth="1"/>
    <col min="1039" max="1039" width="29.88671875" style="170" customWidth="1"/>
    <col min="1040" max="1040" width="23.109375" style="170" customWidth="1"/>
    <col min="1041" max="1041" width="26.6640625" style="170" customWidth="1"/>
    <col min="1042" max="1042" width="23.88671875" style="170" customWidth="1"/>
    <col min="1043" max="1280" width="9.109375" style="170"/>
    <col min="1281" max="1281" width="9.109375" style="170" customWidth="1"/>
    <col min="1282" max="1282" width="95" style="170" customWidth="1"/>
    <col min="1283" max="1288" width="0" style="170" hidden="1" customWidth="1"/>
    <col min="1289" max="1289" width="33.6640625" style="170" customWidth="1"/>
    <col min="1290" max="1290" width="27.33203125" style="170" customWidth="1"/>
    <col min="1291" max="1291" width="30.6640625" style="170" customWidth="1"/>
    <col min="1292" max="1292" width="26.44140625" style="170" customWidth="1"/>
    <col min="1293" max="1293" width="30.109375" style="170" customWidth="1"/>
    <col min="1294" max="1294" width="25.6640625" style="170" customWidth="1"/>
    <col min="1295" max="1295" width="29.88671875" style="170" customWidth="1"/>
    <col min="1296" max="1296" width="23.109375" style="170" customWidth="1"/>
    <col min="1297" max="1297" width="26.6640625" style="170" customWidth="1"/>
    <col min="1298" max="1298" width="23.88671875" style="170" customWidth="1"/>
    <col min="1299" max="1536" width="9.109375" style="170"/>
    <col min="1537" max="1537" width="9.109375" style="170" customWidth="1"/>
    <col min="1538" max="1538" width="95" style="170" customWidth="1"/>
    <col min="1539" max="1544" width="0" style="170" hidden="1" customWidth="1"/>
    <col min="1545" max="1545" width="33.6640625" style="170" customWidth="1"/>
    <col min="1546" max="1546" width="27.33203125" style="170" customWidth="1"/>
    <col min="1547" max="1547" width="30.6640625" style="170" customWidth="1"/>
    <col min="1548" max="1548" width="26.44140625" style="170" customWidth="1"/>
    <col min="1549" max="1549" width="30.109375" style="170" customWidth="1"/>
    <col min="1550" max="1550" width="25.6640625" style="170" customWidth="1"/>
    <col min="1551" max="1551" width="29.88671875" style="170" customWidth="1"/>
    <col min="1552" max="1552" width="23.109375" style="170" customWidth="1"/>
    <col min="1553" max="1553" width="26.6640625" style="170" customWidth="1"/>
    <col min="1554" max="1554" width="23.88671875" style="170" customWidth="1"/>
    <col min="1555" max="1792" width="9.109375" style="170"/>
    <col min="1793" max="1793" width="9.109375" style="170" customWidth="1"/>
    <col min="1794" max="1794" width="95" style="170" customWidth="1"/>
    <col min="1795" max="1800" width="0" style="170" hidden="1" customWidth="1"/>
    <col min="1801" max="1801" width="33.6640625" style="170" customWidth="1"/>
    <col min="1802" max="1802" width="27.33203125" style="170" customWidth="1"/>
    <col min="1803" max="1803" width="30.6640625" style="170" customWidth="1"/>
    <col min="1804" max="1804" width="26.44140625" style="170" customWidth="1"/>
    <col min="1805" max="1805" width="30.109375" style="170" customWidth="1"/>
    <col min="1806" max="1806" width="25.6640625" style="170" customWidth="1"/>
    <col min="1807" max="1807" width="29.88671875" style="170" customWidth="1"/>
    <col min="1808" max="1808" width="23.109375" style="170" customWidth="1"/>
    <col min="1809" max="1809" width="26.6640625" style="170" customWidth="1"/>
    <col min="1810" max="1810" width="23.88671875" style="170" customWidth="1"/>
    <col min="1811" max="2048" width="9.109375" style="170"/>
    <col min="2049" max="2049" width="9.109375" style="170" customWidth="1"/>
    <col min="2050" max="2050" width="95" style="170" customWidth="1"/>
    <col min="2051" max="2056" width="0" style="170" hidden="1" customWidth="1"/>
    <col min="2057" max="2057" width="33.6640625" style="170" customWidth="1"/>
    <col min="2058" max="2058" width="27.33203125" style="170" customWidth="1"/>
    <col min="2059" max="2059" width="30.6640625" style="170" customWidth="1"/>
    <col min="2060" max="2060" width="26.44140625" style="170" customWidth="1"/>
    <col min="2061" max="2061" width="30.109375" style="170" customWidth="1"/>
    <col min="2062" max="2062" width="25.6640625" style="170" customWidth="1"/>
    <col min="2063" max="2063" width="29.88671875" style="170" customWidth="1"/>
    <col min="2064" max="2064" width="23.109375" style="170" customWidth="1"/>
    <col min="2065" max="2065" width="26.6640625" style="170" customWidth="1"/>
    <col min="2066" max="2066" width="23.88671875" style="170" customWidth="1"/>
    <col min="2067" max="2304" width="9.109375" style="170"/>
    <col min="2305" max="2305" width="9.109375" style="170" customWidth="1"/>
    <col min="2306" max="2306" width="95" style="170" customWidth="1"/>
    <col min="2307" max="2312" width="0" style="170" hidden="1" customWidth="1"/>
    <col min="2313" max="2313" width="33.6640625" style="170" customWidth="1"/>
    <col min="2314" max="2314" width="27.33203125" style="170" customWidth="1"/>
    <col min="2315" max="2315" width="30.6640625" style="170" customWidth="1"/>
    <col min="2316" max="2316" width="26.44140625" style="170" customWidth="1"/>
    <col min="2317" max="2317" width="30.109375" style="170" customWidth="1"/>
    <col min="2318" max="2318" width="25.6640625" style="170" customWidth="1"/>
    <col min="2319" max="2319" width="29.88671875" style="170" customWidth="1"/>
    <col min="2320" max="2320" width="23.109375" style="170" customWidth="1"/>
    <col min="2321" max="2321" width="26.6640625" style="170" customWidth="1"/>
    <col min="2322" max="2322" width="23.88671875" style="170" customWidth="1"/>
    <col min="2323" max="2560" width="9.109375" style="170"/>
    <col min="2561" max="2561" width="9.109375" style="170" customWidth="1"/>
    <col min="2562" max="2562" width="95" style="170" customWidth="1"/>
    <col min="2563" max="2568" width="0" style="170" hidden="1" customWidth="1"/>
    <col min="2569" max="2569" width="33.6640625" style="170" customWidth="1"/>
    <col min="2570" max="2570" width="27.33203125" style="170" customWidth="1"/>
    <col min="2571" max="2571" width="30.6640625" style="170" customWidth="1"/>
    <col min="2572" max="2572" width="26.44140625" style="170" customWidth="1"/>
    <col min="2573" max="2573" width="30.109375" style="170" customWidth="1"/>
    <col min="2574" max="2574" width="25.6640625" style="170" customWidth="1"/>
    <col min="2575" max="2575" width="29.88671875" style="170" customWidth="1"/>
    <col min="2576" max="2576" width="23.109375" style="170" customWidth="1"/>
    <col min="2577" max="2577" width="26.6640625" style="170" customWidth="1"/>
    <col min="2578" max="2578" width="23.88671875" style="170" customWidth="1"/>
    <col min="2579" max="2816" width="9.109375" style="170"/>
    <col min="2817" max="2817" width="9.109375" style="170" customWidth="1"/>
    <col min="2818" max="2818" width="95" style="170" customWidth="1"/>
    <col min="2819" max="2824" width="0" style="170" hidden="1" customWidth="1"/>
    <col min="2825" max="2825" width="33.6640625" style="170" customWidth="1"/>
    <col min="2826" max="2826" width="27.33203125" style="170" customWidth="1"/>
    <col min="2827" max="2827" width="30.6640625" style="170" customWidth="1"/>
    <col min="2828" max="2828" width="26.44140625" style="170" customWidth="1"/>
    <col min="2829" max="2829" width="30.109375" style="170" customWidth="1"/>
    <col min="2830" max="2830" width="25.6640625" style="170" customWidth="1"/>
    <col min="2831" max="2831" width="29.88671875" style="170" customWidth="1"/>
    <col min="2832" max="2832" width="23.109375" style="170" customWidth="1"/>
    <col min="2833" max="2833" width="26.6640625" style="170" customWidth="1"/>
    <col min="2834" max="2834" width="23.88671875" style="170" customWidth="1"/>
    <col min="2835" max="3072" width="9.109375" style="170"/>
    <col min="3073" max="3073" width="9.109375" style="170" customWidth="1"/>
    <col min="3074" max="3074" width="95" style="170" customWidth="1"/>
    <col min="3075" max="3080" width="0" style="170" hidden="1" customWidth="1"/>
    <col min="3081" max="3081" width="33.6640625" style="170" customWidth="1"/>
    <col min="3082" max="3082" width="27.33203125" style="170" customWidth="1"/>
    <col min="3083" max="3083" width="30.6640625" style="170" customWidth="1"/>
    <col min="3084" max="3084" width="26.44140625" style="170" customWidth="1"/>
    <col min="3085" max="3085" width="30.109375" style="170" customWidth="1"/>
    <col min="3086" max="3086" width="25.6640625" style="170" customWidth="1"/>
    <col min="3087" max="3087" width="29.88671875" style="170" customWidth="1"/>
    <col min="3088" max="3088" width="23.109375" style="170" customWidth="1"/>
    <col min="3089" max="3089" width="26.6640625" style="170" customWidth="1"/>
    <col min="3090" max="3090" width="23.88671875" style="170" customWidth="1"/>
    <col min="3091" max="3328" width="9.109375" style="170"/>
    <col min="3329" max="3329" width="9.109375" style="170" customWidth="1"/>
    <col min="3330" max="3330" width="95" style="170" customWidth="1"/>
    <col min="3331" max="3336" width="0" style="170" hidden="1" customWidth="1"/>
    <col min="3337" max="3337" width="33.6640625" style="170" customWidth="1"/>
    <col min="3338" max="3338" width="27.33203125" style="170" customWidth="1"/>
    <col min="3339" max="3339" width="30.6640625" style="170" customWidth="1"/>
    <col min="3340" max="3340" width="26.44140625" style="170" customWidth="1"/>
    <col min="3341" max="3341" width="30.109375" style="170" customWidth="1"/>
    <col min="3342" max="3342" width="25.6640625" style="170" customWidth="1"/>
    <col min="3343" max="3343" width="29.88671875" style="170" customWidth="1"/>
    <col min="3344" max="3344" width="23.109375" style="170" customWidth="1"/>
    <col min="3345" max="3345" width="26.6640625" style="170" customWidth="1"/>
    <col min="3346" max="3346" width="23.88671875" style="170" customWidth="1"/>
    <col min="3347" max="3584" width="9.109375" style="170"/>
    <col min="3585" max="3585" width="9.109375" style="170" customWidth="1"/>
    <col min="3586" max="3586" width="95" style="170" customWidth="1"/>
    <col min="3587" max="3592" width="0" style="170" hidden="1" customWidth="1"/>
    <col min="3593" max="3593" width="33.6640625" style="170" customWidth="1"/>
    <col min="3594" max="3594" width="27.33203125" style="170" customWidth="1"/>
    <col min="3595" max="3595" width="30.6640625" style="170" customWidth="1"/>
    <col min="3596" max="3596" width="26.44140625" style="170" customWidth="1"/>
    <col min="3597" max="3597" width="30.109375" style="170" customWidth="1"/>
    <col min="3598" max="3598" width="25.6640625" style="170" customWidth="1"/>
    <col min="3599" max="3599" width="29.88671875" style="170" customWidth="1"/>
    <col min="3600" max="3600" width="23.109375" style="170" customWidth="1"/>
    <col min="3601" max="3601" width="26.6640625" style="170" customWidth="1"/>
    <col min="3602" max="3602" width="23.88671875" style="170" customWidth="1"/>
    <col min="3603" max="3840" width="9.109375" style="170"/>
    <col min="3841" max="3841" width="9.109375" style="170" customWidth="1"/>
    <col min="3842" max="3842" width="95" style="170" customWidth="1"/>
    <col min="3843" max="3848" width="0" style="170" hidden="1" customWidth="1"/>
    <col min="3849" max="3849" width="33.6640625" style="170" customWidth="1"/>
    <col min="3850" max="3850" width="27.33203125" style="170" customWidth="1"/>
    <col min="3851" max="3851" width="30.6640625" style="170" customWidth="1"/>
    <col min="3852" max="3852" width="26.44140625" style="170" customWidth="1"/>
    <col min="3853" max="3853" width="30.109375" style="170" customWidth="1"/>
    <col min="3854" max="3854" width="25.6640625" style="170" customWidth="1"/>
    <col min="3855" max="3855" width="29.88671875" style="170" customWidth="1"/>
    <col min="3856" max="3856" width="23.109375" style="170" customWidth="1"/>
    <col min="3857" max="3857" width="26.6640625" style="170" customWidth="1"/>
    <col min="3858" max="3858" width="23.88671875" style="170" customWidth="1"/>
    <col min="3859" max="4096" width="9.109375" style="170"/>
    <col min="4097" max="4097" width="9.109375" style="170" customWidth="1"/>
    <col min="4098" max="4098" width="95" style="170" customWidth="1"/>
    <col min="4099" max="4104" width="0" style="170" hidden="1" customWidth="1"/>
    <col min="4105" max="4105" width="33.6640625" style="170" customWidth="1"/>
    <col min="4106" max="4106" width="27.33203125" style="170" customWidth="1"/>
    <col min="4107" max="4107" width="30.6640625" style="170" customWidth="1"/>
    <col min="4108" max="4108" width="26.44140625" style="170" customWidth="1"/>
    <col min="4109" max="4109" width="30.109375" style="170" customWidth="1"/>
    <col min="4110" max="4110" width="25.6640625" style="170" customWidth="1"/>
    <col min="4111" max="4111" width="29.88671875" style="170" customWidth="1"/>
    <col min="4112" max="4112" width="23.109375" style="170" customWidth="1"/>
    <col min="4113" max="4113" width="26.6640625" style="170" customWidth="1"/>
    <col min="4114" max="4114" width="23.88671875" style="170" customWidth="1"/>
    <col min="4115" max="4352" width="9.109375" style="170"/>
    <col min="4353" max="4353" width="9.109375" style="170" customWidth="1"/>
    <col min="4354" max="4354" width="95" style="170" customWidth="1"/>
    <col min="4355" max="4360" width="0" style="170" hidden="1" customWidth="1"/>
    <col min="4361" max="4361" width="33.6640625" style="170" customWidth="1"/>
    <col min="4362" max="4362" width="27.33203125" style="170" customWidth="1"/>
    <col min="4363" max="4363" width="30.6640625" style="170" customWidth="1"/>
    <col min="4364" max="4364" width="26.44140625" style="170" customWidth="1"/>
    <col min="4365" max="4365" width="30.109375" style="170" customWidth="1"/>
    <col min="4366" max="4366" width="25.6640625" style="170" customWidth="1"/>
    <col min="4367" max="4367" width="29.88671875" style="170" customWidth="1"/>
    <col min="4368" max="4368" width="23.109375" style="170" customWidth="1"/>
    <col min="4369" max="4369" width="26.6640625" style="170" customWidth="1"/>
    <col min="4370" max="4370" width="23.88671875" style="170" customWidth="1"/>
    <col min="4371" max="4608" width="9.109375" style="170"/>
    <col min="4609" max="4609" width="9.109375" style="170" customWidth="1"/>
    <col min="4610" max="4610" width="95" style="170" customWidth="1"/>
    <col min="4611" max="4616" width="0" style="170" hidden="1" customWidth="1"/>
    <col min="4617" max="4617" width="33.6640625" style="170" customWidth="1"/>
    <col min="4618" max="4618" width="27.33203125" style="170" customWidth="1"/>
    <col min="4619" max="4619" width="30.6640625" style="170" customWidth="1"/>
    <col min="4620" max="4620" width="26.44140625" style="170" customWidth="1"/>
    <col min="4621" max="4621" width="30.109375" style="170" customWidth="1"/>
    <col min="4622" max="4622" width="25.6640625" style="170" customWidth="1"/>
    <col min="4623" max="4623" width="29.88671875" style="170" customWidth="1"/>
    <col min="4624" max="4624" width="23.109375" style="170" customWidth="1"/>
    <col min="4625" max="4625" width="26.6640625" style="170" customWidth="1"/>
    <col min="4626" max="4626" width="23.88671875" style="170" customWidth="1"/>
    <col min="4627" max="4864" width="9.109375" style="170"/>
    <col min="4865" max="4865" width="9.109375" style="170" customWidth="1"/>
    <col min="4866" max="4866" width="95" style="170" customWidth="1"/>
    <col min="4867" max="4872" width="0" style="170" hidden="1" customWidth="1"/>
    <col min="4873" max="4873" width="33.6640625" style="170" customWidth="1"/>
    <col min="4874" max="4874" width="27.33203125" style="170" customWidth="1"/>
    <col min="4875" max="4875" width="30.6640625" style="170" customWidth="1"/>
    <col min="4876" max="4876" width="26.44140625" style="170" customWidth="1"/>
    <col min="4877" max="4877" width="30.109375" style="170" customWidth="1"/>
    <col min="4878" max="4878" width="25.6640625" style="170" customWidth="1"/>
    <col min="4879" max="4879" width="29.88671875" style="170" customWidth="1"/>
    <col min="4880" max="4880" width="23.109375" style="170" customWidth="1"/>
    <col min="4881" max="4881" width="26.6640625" style="170" customWidth="1"/>
    <col min="4882" max="4882" width="23.88671875" style="170" customWidth="1"/>
    <col min="4883" max="5120" width="9.109375" style="170"/>
    <col min="5121" max="5121" width="9.109375" style="170" customWidth="1"/>
    <col min="5122" max="5122" width="95" style="170" customWidth="1"/>
    <col min="5123" max="5128" width="0" style="170" hidden="1" customWidth="1"/>
    <col min="5129" max="5129" width="33.6640625" style="170" customWidth="1"/>
    <col min="5130" max="5130" width="27.33203125" style="170" customWidth="1"/>
    <col min="5131" max="5131" width="30.6640625" style="170" customWidth="1"/>
    <col min="5132" max="5132" width="26.44140625" style="170" customWidth="1"/>
    <col min="5133" max="5133" width="30.109375" style="170" customWidth="1"/>
    <col min="5134" max="5134" width="25.6640625" style="170" customWidth="1"/>
    <col min="5135" max="5135" width="29.88671875" style="170" customWidth="1"/>
    <col min="5136" max="5136" width="23.109375" style="170" customWidth="1"/>
    <col min="5137" max="5137" width="26.6640625" style="170" customWidth="1"/>
    <col min="5138" max="5138" width="23.88671875" style="170" customWidth="1"/>
    <col min="5139" max="5376" width="9.109375" style="170"/>
    <col min="5377" max="5377" width="9.109375" style="170" customWidth="1"/>
    <col min="5378" max="5378" width="95" style="170" customWidth="1"/>
    <col min="5379" max="5384" width="0" style="170" hidden="1" customWidth="1"/>
    <col min="5385" max="5385" width="33.6640625" style="170" customWidth="1"/>
    <col min="5386" max="5386" width="27.33203125" style="170" customWidth="1"/>
    <col min="5387" max="5387" width="30.6640625" style="170" customWidth="1"/>
    <col min="5388" max="5388" width="26.44140625" style="170" customWidth="1"/>
    <col min="5389" max="5389" width="30.109375" style="170" customWidth="1"/>
    <col min="5390" max="5390" width="25.6640625" style="170" customWidth="1"/>
    <col min="5391" max="5391" width="29.88671875" style="170" customWidth="1"/>
    <col min="5392" max="5392" width="23.109375" style="170" customWidth="1"/>
    <col min="5393" max="5393" width="26.6640625" style="170" customWidth="1"/>
    <col min="5394" max="5394" width="23.88671875" style="170" customWidth="1"/>
    <col min="5395" max="5632" width="9.109375" style="170"/>
    <col min="5633" max="5633" width="9.109375" style="170" customWidth="1"/>
    <col min="5634" max="5634" width="95" style="170" customWidth="1"/>
    <col min="5635" max="5640" width="0" style="170" hidden="1" customWidth="1"/>
    <col min="5641" max="5641" width="33.6640625" style="170" customWidth="1"/>
    <col min="5642" max="5642" width="27.33203125" style="170" customWidth="1"/>
    <col min="5643" max="5643" width="30.6640625" style="170" customWidth="1"/>
    <col min="5644" max="5644" width="26.44140625" style="170" customWidth="1"/>
    <col min="5645" max="5645" width="30.109375" style="170" customWidth="1"/>
    <col min="5646" max="5646" width="25.6640625" style="170" customWidth="1"/>
    <col min="5647" max="5647" width="29.88671875" style="170" customWidth="1"/>
    <col min="5648" max="5648" width="23.109375" style="170" customWidth="1"/>
    <col min="5649" max="5649" width="26.6640625" style="170" customWidth="1"/>
    <col min="5650" max="5650" width="23.88671875" style="170" customWidth="1"/>
    <col min="5651" max="5888" width="9.109375" style="170"/>
    <col min="5889" max="5889" width="9.109375" style="170" customWidth="1"/>
    <col min="5890" max="5890" width="95" style="170" customWidth="1"/>
    <col min="5891" max="5896" width="0" style="170" hidden="1" customWidth="1"/>
    <col min="5897" max="5897" width="33.6640625" style="170" customWidth="1"/>
    <col min="5898" max="5898" width="27.33203125" style="170" customWidth="1"/>
    <col min="5899" max="5899" width="30.6640625" style="170" customWidth="1"/>
    <col min="5900" max="5900" width="26.44140625" style="170" customWidth="1"/>
    <col min="5901" max="5901" width="30.109375" style="170" customWidth="1"/>
    <col min="5902" max="5902" width="25.6640625" style="170" customWidth="1"/>
    <col min="5903" max="5903" width="29.88671875" style="170" customWidth="1"/>
    <col min="5904" max="5904" width="23.109375" style="170" customWidth="1"/>
    <col min="5905" max="5905" width="26.6640625" style="170" customWidth="1"/>
    <col min="5906" max="5906" width="23.88671875" style="170" customWidth="1"/>
    <col min="5907" max="6144" width="9.109375" style="170"/>
    <col min="6145" max="6145" width="9.109375" style="170" customWidth="1"/>
    <col min="6146" max="6146" width="95" style="170" customWidth="1"/>
    <col min="6147" max="6152" width="0" style="170" hidden="1" customWidth="1"/>
    <col min="6153" max="6153" width="33.6640625" style="170" customWidth="1"/>
    <col min="6154" max="6154" width="27.33203125" style="170" customWidth="1"/>
    <col min="6155" max="6155" width="30.6640625" style="170" customWidth="1"/>
    <col min="6156" max="6156" width="26.44140625" style="170" customWidth="1"/>
    <col min="6157" max="6157" width="30.109375" style="170" customWidth="1"/>
    <col min="6158" max="6158" width="25.6640625" style="170" customWidth="1"/>
    <col min="6159" max="6159" width="29.88671875" style="170" customWidth="1"/>
    <col min="6160" max="6160" width="23.109375" style="170" customWidth="1"/>
    <col min="6161" max="6161" width="26.6640625" style="170" customWidth="1"/>
    <col min="6162" max="6162" width="23.88671875" style="170" customWidth="1"/>
    <col min="6163" max="6400" width="9.109375" style="170"/>
    <col min="6401" max="6401" width="9.109375" style="170" customWidth="1"/>
    <col min="6402" max="6402" width="95" style="170" customWidth="1"/>
    <col min="6403" max="6408" width="0" style="170" hidden="1" customWidth="1"/>
    <col min="6409" max="6409" width="33.6640625" style="170" customWidth="1"/>
    <col min="6410" max="6410" width="27.33203125" style="170" customWidth="1"/>
    <col min="6411" max="6411" width="30.6640625" style="170" customWidth="1"/>
    <col min="6412" max="6412" width="26.44140625" style="170" customWidth="1"/>
    <col min="6413" max="6413" width="30.109375" style="170" customWidth="1"/>
    <col min="6414" max="6414" width="25.6640625" style="170" customWidth="1"/>
    <col min="6415" max="6415" width="29.88671875" style="170" customWidth="1"/>
    <col min="6416" max="6416" width="23.109375" style="170" customWidth="1"/>
    <col min="6417" max="6417" width="26.6640625" style="170" customWidth="1"/>
    <col min="6418" max="6418" width="23.88671875" style="170" customWidth="1"/>
    <col min="6419" max="6656" width="9.109375" style="170"/>
    <col min="6657" max="6657" width="9.109375" style="170" customWidth="1"/>
    <col min="6658" max="6658" width="95" style="170" customWidth="1"/>
    <col min="6659" max="6664" width="0" style="170" hidden="1" customWidth="1"/>
    <col min="6665" max="6665" width="33.6640625" style="170" customWidth="1"/>
    <col min="6666" max="6666" width="27.33203125" style="170" customWidth="1"/>
    <col min="6667" max="6667" width="30.6640625" style="170" customWidth="1"/>
    <col min="6668" max="6668" width="26.44140625" style="170" customWidth="1"/>
    <col min="6669" max="6669" width="30.109375" style="170" customWidth="1"/>
    <col min="6670" max="6670" width="25.6640625" style="170" customWidth="1"/>
    <col min="6671" max="6671" width="29.88671875" style="170" customWidth="1"/>
    <col min="6672" max="6672" width="23.109375" style="170" customWidth="1"/>
    <col min="6673" max="6673" width="26.6640625" style="170" customWidth="1"/>
    <col min="6674" max="6674" width="23.88671875" style="170" customWidth="1"/>
    <col min="6675" max="6912" width="9.109375" style="170"/>
    <col min="6913" max="6913" width="9.109375" style="170" customWidth="1"/>
    <col min="6914" max="6914" width="95" style="170" customWidth="1"/>
    <col min="6915" max="6920" width="0" style="170" hidden="1" customWidth="1"/>
    <col min="6921" max="6921" width="33.6640625" style="170" customWidth="1"/>
    <col min="6922" max="6922" width="27.33203125" style="170" customWidth="1"/>
    <col min="6923" max="6923" width="30.6640625" style="170" customWidth="1"/>
    <col min="6924" max="6924" width="26.44140625" style="170" customWidth="1"/>
    <col min="6925" max="6925" width="30.109375" style="170" customWidth="1"/>
    <col min="6926" max="6926" width="25.6640625" style="170" customWidth="1"/>
    <col min="6927" max="6927" width="29.88671875" style="170" customWidth="1"/>
    <col min="6928" max="6928" width="23.109375" style="170" customWidth="1"/>
    <col min="6929" max="6929" width="26.6640625" style="170" customWidth="1"/>
    <col min="6930" max="6930" width="23.88671875" style="170" customWidth="1"/>
    <col min="6931" max="7168" width="9.109375" style="170"/>
    <col min="7169" max="7169" width="9.109375" style="170" customWidth="1"/>
    <col min="7170" max="7170" width="95" style="170" customWidth="1"/>
    <col min="7171" max="7176" width="0" style="170" hidden="1" customWidth="1"/>
    <col min="7177" max="7177" width="33.6640625" style="170" customWidth="1"/>
    <col min="7178" max="7178" width="27.33203125" style="170" customWidth="1"/>
    <col min="7179" max="7179" width="30.6640625" style="170" customWidth="1"/>
    <col min="7180" max="7180" width="26.44140625" style="170" customWidth="1"/>
    <col min="7181" max="7181" width="30.109375" style="170" customWidth="1"/>
    <col min="7182" max="7182" width="25.6640625" style="170" customWidth="1"/>
    <col min="7183" max="7183" width="29.88671875" style="170" customWidth="1"/>
    <col min="7184" max="7184" width="23.109375" style="170" customWidth="1"/>
    <col min="7185" max="7185" width="26.6640625" style="170" customWidth="1"/>
    <col min="7186" max="7186" width="23.88671875" style="170" customWidth="1"/>
    <col min="7187" max="7424" width="9.109375" style="170"/>
    <col min="7425" max="7425" width="9.109375" style="170" customWidth="1"/>
    <col min="7426" max="7426" width="95" style="170" customWidth="1"/>
    <col min="7427" max="7432" width="0" style="170" hidden="1" customWidth="1"/>
    <col min="7433" max="7433" width="33.6640625" style="170" customWidth="1"/>
    <col min="7434" max="7434" width="27.33203125" style="170" customWidth="1"/>
    <col min="7435" max="7435" width="30.6640625" style="170" customWidth="1"/>
    <col min="7436" max="7436" width="26.44140625" style="170" customWidth="1"/>
    <col min="7437" max="7437" width="30.109375" style="170" customWidth="1"/>
    <col min="7438" max="7438" width="25.6640625" style="170" customWidth="1"/>
    <col min="7439" max="7439" width="29.88671875" style="170" customWidth="1"/>
    <col min="7440" max="7440" width="23.109375" style="170" customWidth="1"/>
    <col min="7441" max="7441" width="26.6640625" style="170" customWidth="1"/>
    <col min="7442" max="7442" width="23.88671875" style="170" customWidth="1"/>
    <col min="7443" max="7680" width="9.109375" style="170"/>
    <col min="7681" max="7681" width="9.109375" style="170" customWidth="1"/>
    <col min="7682" max="7682" width="95" style="170" customWidth="1"/>
    <col min="7683" max="7688" width="0" style="170" hidden="1" customWidth="1"/>
    <col min="7689" max="7689" width="33.6640625" style="170" customWidth="1"/>
    <col min="7690" max="7690" width="27.33203125" style="170" customWidth="1"/>
    <col min="7691" max="7691" width="30.6640625" style="170" customWidth="1"/>
    <col min="7692" max="7692" width="26.44140625" style="170" customWidth="1"/>
    <col min="7693" max="7693" width="30.109375" style="170" customWidth="1"/>
    <col min="7694" max="7694" width="25.6640625" style="170" customWidth="1"/>
    <col min="7695" max="7695" width="29.88671875" style="170" customWidth="1"/>
    <col min="7696" max="7696" width="23.109375" style="170" customWidth="1"/>
    <col min="7697" max="7697" width="26.6640625" style="170" customWidth="1"/>
    <col min="7698" max="7698" width="23.88671875" style="170" customWidth="1"/>
    <col min="7699" max="7936" width="9.109375" style="170"/>
    <col min="7937" max="7937" width="9.109375" style="170" customWidth="1"/>
    <col min="7938" max="7938" width="95" style="170" customWidth="1"/>
    <col min="7939" max="7944" width="0" style="170" hidden="1" customWidth="1"/>
    <col min="7945" max="7945" width="33.6640625" style="170" customWidth="1"/>
    <col min="7946" max="7946" width="27.33203125" style="170" customWidth="1"/>
    <col min="7947" max="7947" width="30.6640625" style="170" customWidth="1"/>
    <col min="7948" max="7948" width="26.44140625" style="170" customWidth="1"/>
    <col min="7949" max="7949" width="30.109375" style="170" customWidth="1"/>
    <col min="7950" max="7950" width="25.6640625" style="170" customWidth="1"/>
    <col min="7951" max="7951" width="29.88671875" style="170" customWidth="1"/>
    <col min="7952" max="7952" width="23.109375" style="170" customWidth="1"/>
    <col min="7953" max="7953" width="26.6640625" style="170" customWidth="1"/>
    <col min="7954" max="7954" width="23.88671875" style="170" customWidth="1"/>
    <col min="7955" max="8192" width="9.109375" style="170"/>
    <col min="8193" max="8193" width="9.109375" style="170" customWidth="1"/>
    <col min="8194" max="8194" width="95" style="170" customWidth="1"/>
    <col min="8195" max="8200" width="0" style="170" hidden="1" customWidth="1"/>
    <col min="8201" max="8201" width="33.6640625" style="170" customWidth="1"/>
    <col min="8202" max="8202" width="27.33203125" style="170" customWidth="1"/>
    <col min="8203" max="8203" width="30.6640625" style="170" customWidth="1"/>
    <col min="8204" max="8204" width="26.44140625" style="170" customWidth="1"/>
    <col min="8205" max="8205" width="30.109375" style="170" customWidth="1"/>
    <col min="8206" max="8206" width="25.6640625" style="170" customWidth="1"/>
    <col min="8207" max="8207" width="29.88671875" style="170" customWidth="1"/>
    <col min="8208" max="8208" width="23.109375" style="170" customWidth="1"/>
    <col min="8209" max="8209" width="26.6640625" style="170" customWidth="1"/>
    <col min="8210" max="8210" width="23.88671875" style="170" customWidth="1"/>
    <col min="8211" max="8448" width="9.109375" style="170"/>
    <col min="8449" max="8449" width="9.109375" style="170" customWidth="1"/>
    <col min="8450" max="8450" width="95" style="170" customWidth="1"/>
    <col min="8451" max="8456" width="0" style="170" hidden="1" customWidth="1"/>
    <col min="8457" max="8457" width="33.6640625" style="170" customWidth="1"/>
    <col min="8458" max="8458" width="27.33203125" style="170" customWidth="1"/>
    <col min="8459" max="8459" width="30.6640625" style="170" customWidth="1"/>
    <col min="8460" max="8460" width="26.44140625" style="170" customWidth="1"/>
    <col min="8461" max="8461" width="30.109375" style="170" customWidth="1"/>
    <col min="8462" max="8462" width="25.6640625" style="170" customWidth="1"/>
    <col min="8463" max="8463" width="29.88671875" style="170" customWidth="1"/>
    <col min="8464" max="8464" width="23.109375" style="170" customWidth="1"/>
    <col min="8465" max="8465" width="26.6640625" style="170" customWidth="1"/>
    <col min="8466" max="8466" width="23.88671875" style="170" customWidth="1"/>
    <col min="8467" max="8704" width="9.109375" style="170"/>
    <col min="8705" max="8705" width="9.109375" style="170" customWidth="1"/>
    <col min="8706" max="8706" width="95" style="170" customWidth="1"/>
    <col min="8707" max="8712" width="0" style="170" hidden="1" customWidth="1"/>
    <col min="8713" max="8713" width="33.6640625" style="170" customWidth="1"/>
    <col min="8714" max="8714" width="27.33203125" style="170" customWidth="1"/>
    <col min="8715" max="8715" width="30.6640625" style="170" customWidth="1"/>
    <col min="8716" max="8716" width="26.44140625" style="170" customWidth="1"/>
    <col min="8717" max="8717" width="30.109375" style="170" customWidth="1"/>
    <col min="8718" max="8718" width="25.6640625" style="170" customWidth="1"/>
    <col min="8719" max="8719" width="29.88671875" style="170" customWidth="1"/>
    <col min="8720" max="8720" width="23.109375" style="170" customWidth="1"/>
    <col min="8721" max="8721" width="26.6640625" style="170" customWidth="1"/>
    <col min="8722" max="8722" width="23.88671875" style="170" customWidth="1"/>
    <col min="8723" max="8960" width="9.109375" style="170"/>
    <col min="8961" max="8961" width="9.109375" style="170" customWidth="1"/>
    <col min="8962" max="8962" width="95" style="170" customWidth="1"/>
    <col min="8963" max="8968" width="0" style="170" hidden="1" customWidth="1"/>
    <col min="8969" max="8969" width="33.6640625" style="170" customWidth="1"/>
    <col min="8970" max="8970" width="27.33203125" style="170" customWidth="1"/>
    <col min="8971" max="8971" width="30.6640625" style="170" customWidth="1"/>
    <col min="8972" max="8972" width="26.44140625" style="170" customWidth="1"/>
    <col min="8973" max="8973" width="30.109375" style="170" customWidth="1"/>
    <col min="8974" max="8974" width="25.6640625" style="170" customWidth="1"/>
    <col min="8975" max="8975" width="29.88671875" style="170" customWidth="1"/>
    <col min="8976" max="8976" width="23.109375" style="170" customWidth="1"/>
    <col min="8977" max="8977" width="26.6640625" style="170" customWidth="1"/>
    <col min="8978" max="8978" width="23.88671875" style="170" customWidth="1"/>
    <col min="8979" max="9216" width="9.109375" style="170"/>
    <col min="9217" max="9217" width="9.109375" style="170" customWidth="1"/>
    <col min="9218" max="9218" width="95" style="170" customWidth="1"/>
    <col min="9219" max="9224" width="0" style="170" hidden="1" customWidth="1"/>
    <col min="9225" max="9225" width="33.6640625" style="170" customWidth="1"/>
    <col min="9226" max="9226" width="27.33203125" style="170" customWidth="1"/>
    <col min="9227" max="9227" width="30.6640625" style="170" customWidth="1"/>
    <col min="9228" max="9228" width="26.44140625" style="170" customWidth="1"/>
    <col min="9229" max="9229" width="30.109375" style="170" customWidth="1"/>
    <col min="9230" max="9230" width="25.6640625" style="170" customWidth="1"/>
    <col min="9231" max="9231" width="29.88671875" style="170" customWidth="1"/>
    <col min="9232" max="9232" width="23.109375" style="170" customWidth="1"/>
    <col min="9233" max="9233" width="26.6640625" style="170" customWidth="1"/>
    <col min="9234" max="9234" width="23.88671875" style="170" customWidth="1"/>
    <col min="9235" max="9472" width="9.109375" style="170"/>
    <col min="9473" max="9473" width="9.109375" style="170" customWidth="1"/>
    <col min="9474" max="9474" width="95" style="170" customWidth="1"/>
    <col min="9475" max="9480" width="0" style="170" hidden="1" customWidth="1"/>
    <col min="9481" max="9481" width="33.6640625" style="170" customWidth="1"/>
    <col min="9482" max="9482" width="27.33203125" style="170" customWidth="1"/>
    <col min="9483" max="9483" width="30.6640625" style="170" customWidth="1"/>
    <col min="9484" max="9484" width="26.44140625" style="170" customWidth="1"/>
    <col min="9485" max="9485" width="30.109375" style="170" customWidth="1"/>
    <col min="9486" max="9486" width="25.6640625" style="170" customWidth="1"/>
    <col min="9487" max="9487" width="29.88671875" style="170" customWidth="1"/>
    <col min="9488" max="9488" width="23.109375" style="170" customWidth="1"/>
    <col min="9489" max="9489" width="26.6640625" style="170" customWidth="1"/>
    <col min="9490" max="9490" width="23.88671875" style="170" customWidth="1"/>
    <col min="9491" max="9728" width="9.109375" style="170"/>
    <col min="9729" max="9729" width="9.109375" style="170" customWidth="1"/>
    <col min="9730" max="9730" width="95" style="170" customWidth="1"/>
    <col min="9731" max="9736" width="0" style="170" hidden="1" customWidth="1"/>
    <col min="9737" max="9737" width="33.6640625" style="170" customWidth="1"/>
    <col min="9738" max="9738" width="27.33203125" style="170" customWidth="1"/>
    <col min="9739" max="9739" width="30.6640625" style="170" customWidth="1"/>
    <col min="9740" max="9740" width="26.44140625" style="170" customWidth="1"/>
    <col min="9741" max="9741" width="30.109375" style="170" customWidth="1"/>
    <col min="9742" max="9742" width="25.6640625" style="170" customWidth="1"/>
    <col min="9743" max="9743" width="29.88671875" style="170" customWidth="1"/>
    <col min="9744" max="9744" width="23.109375" style="170" customWidth="1"/>
    <col min="9745" max="9745" width="26.6640625" style="170" customWidth="1"/>
    <col min="9746" max="9746" width="23.88671875" style="170" customWidth="1"/>
    <col min="9747" max="9984" width="9.109375" style="170"/>
    <col min="9985" max="9985" width="9.109375" style="170" customWidth="1"/>
    <col min="9986" max="9986" width="95" style="170" customWidth="1"/>
    <col min="9987" max="9992" width="0" style="170" hidden="1" customWidth="1"/>
    <col min="9993" max="9993" width="33.6640625" style="170" customWidth="1"/>
    <col min="9994" max="9994" width="27.33203125" style="170" customWidth="1"/>
    <col min="9995" max="9995" width="30.6640625" style="170" customWidth="1"/>
    <col min="9996" max="9996" width="26.44140625" style="170" customWidth="1"/>
    <col min="9997" max="9997" width="30.109375" style="170" customWidth="1"/>
    <col min="9998" max="9998" width="25.6640625" style="170" customWidth="1"/>
    <col min="9999" max="9999" width="29.88671875" style="170" customWidth="1"/>
    <col min="10000" max="10000" width="23.109375" style="170" customWidth="1"/>
    <col min="10001" max="10001" width="26.6640625" style="170" customWidth="1"/>
    <col min="10002" max="10002" width="23.88671875" style="170" customWidth="1"/>
    <col min="10003" max="10240" width="9.109375" style="170"/>
    <col min="10241" max="10241" width="9.109375" style="170" customWidth="1"/>
    <col min="10242" max="10242" width="95" style="170" customWidth="1"/>
    <col min="10243" max="10248" width="0" style="170" hidden="1" customWidth="1"/>
    <col min="10249" max="10249" width="33.6640625" style="170" customWidth="1"/>
    <col min="10250" max="10250" width="27.33203125" style="170" customWidth="1"/>
    <col min="10251" max="10251" width="30.6640625" style="170" customWidth="1"/>
    <col min="10252" max="10252" width="26.44140625" style="170" customWidth="1"/>
    <col min="10253" max="10253" width="30.109375" style="170" customWidth="1"/>
    <col min="10254" max="10254" width="25.6640625" style="170" customWidth="1"/>
    <col min="10255" max="10255" width="29.88671875" style="170" customWidth="1"/>
    <col min="10256" max="10256" width="23.109375" style="170" customWidth="1"/>
    <col min="10257" max="10257" width="26.6640625" style="170" customWidth="1"/>
    <col min="10258" max="10258" width="23.88671875" style="170" customWidth="1"/>
    <col min="10259" max="10496" width="9.109375" style="170"/>
    <col min="10497" max="10497" width="9.109375" style="170" customWidth="1"/>
    <col min="10498" max="10498" width="95" style="170" customWidth="1"/>
    <col min="10499" max="10504" width="0" style="170" hidden="1" customWidth="1"/>
    <col min="10505" max="10505" width="33.6640625" style="170" customWidth="1"/>
    <col min="10506" max="10506" width="27.33203125" style="170" customWidth="1"/>
    <col min="10507" max="10507" width="30.6640625" style="170" customWidth="1"/>
    <col min="10508" max="10508" width="26.44140625" style="170" customWidth="1"/>
    <col min="10509" max="10509" width="30.109375" style="170" customWidth="1"/>
    <col min="10510" max="10510" width="25.6640625" style="170" customWidth="1"/>
    <col min="10511" max="10511" width="29.88671875" style="170" customWidth="1"/>
    <col min="10512" max="10512" width="23.109375" style="170" customWidth="1"/>
    <col min="10513" max="10513" width="26.6640625" style="170" customWidth="1"/>
    <col min="10514" max="10514" width="23.88671875" style="170" customWidth="1"/>
    <col min="10515" max="10752" width="9.109375" style="170"/>
    <col min="10753" max="10753" width="9.109375" style="170" customWidth="1"/>
    <col min="10754" max="10754" width="95" style="170" customWidth="1"/>
    <col min="10755" max="10760" width="0" style="170" hidden="1" customWidth="1"/>
    <col min="10761" max="10761" width="33.6640625" style="170" customWidth="1"/>
    <col min="10762" max="10762" width="27.33203125" style="170" customWidth="1"/>
    <col min="10763" max="10763" width="30.6640625" style="170" customWidth="1"/>
    <col min="10764" max="10764" width="26.44140625" style="170" customWidth="1"/>
    <col min="10765" max="10765" width="30.109375" style="170" customWidth="1"/>
    <col min="10766" max="10766" width="25.6640625" style="170" customWidth="1"/>
    <col min="10767" max="10767" width="29.88671875" style="170" customWidth="1"/>
    <col min="10768" max="10768" width="23.109375" style="170" customWidth="1"/>
    <col min="10769" max="10769" width="26.6640625" style="170" customWidth="1"/>
    <col min="10770" max="10770" width="23.88671875" style="170" customWidth="1"/>
    <col min="10771" max="11008" width="9.109375" style="170"/>
    <col min="11009" max="11009" width="9.109375" style="170" customWidth="1"/>
    <col min="11010" max="11010" width="95" style="170" customWidth="1"/>
    <col min="11011" max="11016" width="0" style="170" hidden="1" customWidth="1"/>
    <col min="11017" max="11017" width="33.6640625" style="170" customWidth="1"/>
    <col min="11018" max="11018" width="27.33203125" style="170" customWidth="1"/>
    <col min="11019" max="11019" width="30.6640625" style="170" customWidth="1"/>
    <col min="11020" max="11020" width="26.44140625" style="170" customWidth="1"/>
    <col min="11021" max="11021" width="30.109375" style="170" customWidth="1"/>
    <col min="11022" max="11022" width="25.6640625" style="170" customWidth="1"/>
    <col min="11023" max="11023" width="29.88671875" style="170" customWidth="1"/>
    <col min="11024" max="11024" width="23.109375" style="170" customWidth="1"/>
    <col min="11025" max="11025" width="26.6640625" style="170" customWidth="1"/>
    <col min="11026" max="11026" width="23.88671875" style="170" customWidth="1"/>
    <col min="11027" max="11264" width="9.109375" style="170"/>
    <col min="11265" max="11265" width="9.109375" style="170" customWidth="1"/>
    <col min="11266" max="11266" width="95" style="170" customWidth="1"/>
    <col min="11267" max="11272" width="0" style="170" hidden="1" customWidth="1"/>
    <col min="11273" max="11273" width="33.6640625" style="170" customWidth="1"/>
    <col min="11274" max="11274" width="27.33203125" style="170" customWidth="1"/>
    <col min="11275" max="11275" width="30.6640625" style="170" customWidth="1"/>
    <col min="11276" max="11276" width="26.44140625" style="170" customWidth="1"/>
    <col min="11277" max="11277" width="30.109375" style="170" customWidth="1"/>
    <col min="11278" max="11278" width="25.6640625" style="170" customWidth="1"/>
    <col min="11279" max="11279" width="29.88671875" style="170" customWidth="1"/>
    <col min="11280" max="11280" width="23.109375" style="170" customWidth="1"/>
    <col min="11281" max="11281" width="26.6640625" style="170" customWidth="1"/>
    <col min="11282" max="11282" width="23.88671875" style="170" customWidth="1"/>
    <col min="11283" max="11520" width="9.109375" style="170"/>
    <col min="11521" max="11521" width="9.109375" style="170" customWidth="1"/>
    <col min="11522" max="11522" width="95" style="170" customWidth="1"/>
    <col min="11523" max="11528" width="0" style="170" hidden="1" customWidth="1"/>
    <col min="11529" max="11529" width="33.6640625" style="170" customWidth="1"/>
    <col min="11530" max="11530" width="27.33203125" style="170" customWidth="1"/>
    <col min="11531" max="11531" width="30.6640625" style="170" customWidth="1"/>
    <col min="11532" max="11532" width="26.44140625" style="170" customWidth="1"/>
    <col min="11533" max="11533" width="30.109375" style="170" customWidth="1"/>
    <col min="11534" max="11534" width="25.6640625" style="170" customWidth="1"/>
    <col min="11535" max="11535" width="29.88671875" style="170" customWidth="1"/>
    <col min="11536" max="11536" width="23.109375" style="170" customWidth="1"/>
    <col min="11537" max="11537" width="26.6640625" style="170" customWidth="1"/>
    <col min="11538" max="11538" width="23.88671875" style="170" customWidth="1"/>
    <col min="11539" max="11776" width="9.109375" style="170"/>
    <col min="11777" max="11777" width="9.109375" style="170" customWidth="1"/>
    <col min="11778" max="11778" width="95" style="170" customWidth="1"/>
    <col min="11779" max="11784" width="0" style="170" hidden="1" customWidth="1"/>
    <col min="11785" max="11785" width="33.6640625" style="170" customWidth="1"/>
    <col min="11786" max="11786" width="27.33203125" style="170" customWidth="1"/>
    <col min="11787" max="11787" width="30.6640625" style="170" customWidth="1"/>
    <col min="11788" max="11788" width="26.44140625" style="170" customWidth="1"/>
    <col min="11789" max="11789" width="30.109375" style="170" customWidth="1"/>
    <col min="11790" max="11790" width="25.6640625" style="170" customWidth="1"/>
    <col min="11791" max="11791" width="29.88671875" style="170" customWidth="1"/>
    <col min="11792" max="11792" width="23.109375" style="170" customWidth="1"/>
    <col min="11793" max="11793" width="26.6640625" style="170" customWidth="1"/>
    <col min="11794" max="11794" width="23.88671875" style="170" customWidth="1"/>
    <col min="11795" max="12032" width="9.109375" style="170"/>
    <col min="12033" max="12033" width="9.109375" style="170" customWidth="1"/>
    <col min="12034" max="12034" width="95" style="170" customWidth="1"/>
    <col min="12035" max="12040" width="0" style="170" hidden="1" customWidth="1"/>
    <col min="12041" max="12041" width="33.6640625" style="170" customWidth="1"/>
    <col min="12042" max="12042" width="27.33203125" style="170" customWidth="1"/>
    <col min="12043" max="12043" width="30.6640625" style="170" customWidth="1"/>
    <col min="12044" max="12044" width="26.44140625" style="170" customWidth="1"/>
    <col min="12045" max="12045" width="30.109375" style="170" customWidth="1"/>
    <col min="12046" max="12046" width="25.6640625" style="170" customWidth="1"/>
    <col min="12047" max="12047" width="29.88671875" style="170" customWidth="1"/>
    <col min="12048" max="12048" width="23.109375" style="170" customWidth="1"/>
    <col min="12049" max="12049" width="26.6640625" style="170" customWidth="1"/>
    <col min="12050" max="12050" width="23.88671875" style="170" customWidth="1"/>
    <col min="12051" max="12288" width="9.109375" style="170"/>
    <col min="12289" max="12289" width="9.109375" style="170" customWidth="1"/>
    <col min="12290" max="12290" width="95" style="170" customWidth="1"/>
    <col min="12291" max="12296" width="0" style="170" hidden="1" customWidth="1"/>
    <col min="12297" max="12297" width="33.6640625" style="170" customWidth="1"/>
    <col min="12298" max="12298" width="27.33203125" style="170" customWidth="1"/>
    <col min="12299" max="12299" width="30.6640625" style="170" customWidth="1"/>
    <col min="12300" max="12300" width="26.44140625" style="170" customWidth="1"/>
    <col min="12301" max="12301" width="30.109375" style="170" customWidth="1"/>
    <col min="12302" max="12302" width="25.6640625" style="170" customWidth="1"/>
    <col min="12303" max="12303" width="29.88671875" style="170" customWidth="1"/>
    <col min="12304" max="12304" width="23.109375" style="170" customWidth="1"/>
    <col min="12305" max="12305" width="26.6640625" style="170" customWidth="1"/>
    <col min="12306" max="12306" width="23.88671875" style="170" customWidth="1"/>
    <col min="12307" max="12544" width="9.109375" style="170"/>
    <col min="12545" max="12545" width="9.109375" style="170" customWidth="1"/>
    <col min="12546" max="12546" width="95" style="170" customWidth="1"/>
    <col min="12547" max="12552" width="0" style="170" hidden="1" customWidth="1"/>
    <col min="12553" max="12553" width="33.6640625" style="170" customWidth="1"/>
    <col min="12554" max="12554" width="27.33203125" style="170" customWidth="1"/>
    <col min="12555" max="12555" width="30.6640625" style="170" customWidth="1"/>
    <col min="12556" max="12556" width="26.44140625" style="170" customWidth="1"/>
    <col min="12557" max="12557" width="30.109375" style="170" customWidth="1"/>
    <col min="12558" max="12558" width="25.6640625" style="170" customWidth="1"/>
    <col min="12559" max="12559" width="29.88671875" style="170" customWidth="1"/>
    <col min="12560" max="12560" width="23.109375" style="170" customWidth="1"/>
    <col min="12561" max="12561" width="26.6640625" style="170" customWidth="1"/>
    <col min="12562" max="12562" width="23.88671875" style="170" customWidth="1"/>
    <col min="12563" max="12800" width="9.109375" style="170"/>
    <col min="12801" max="12801" width="9.109375" style="170" customWidth="1"/>
    <col min="12802" max="12802" width="95" style="170" customWidth="1"/>
    <col min="12803" max="12808" width="0" style="170" hidden="1" customWidth="1"/>
    <col min="12809" max="12809" width="33.6640625" style="170" customWidth="1"/>
    <col min="12810" max="12810" width="27.33203125" style="170" customWidth="1"/>
    <col min="12811" max="12811" width="30.6640625" style="170" customWidth="1"/>
    <col min="12812" max="12812" width="26.44140625" style="170" customWidth="1"/>
    <col min="12813" max="12813" width="30.109375" style="170" customWidth="1"/>
    <col min="12814" max="12814" width="25.6640625" style="170" customWidth="1"/>
    <col min="12815" max="12815" width="29.88671875" style="170" customWidth="1"/>
    <col min="12816" max="12816" width="23.109375" style="170" customWidth="1"/>
    <col min="12817" max="12817" width="26.6640625" style="170" customWidth="1"/>
    <col min="12818" max="12818" width="23.88671875" style="170" customWidth="1"/>
    <col min="12819" max="13056" width="9.109375" style="170"/>
    <col min="13057" max="13057" width="9.109375" style="170" customWidth="1"/>
    <col min="13058" max="13058" width="95" style="170" customWidth="1"/>
    <col min="13059" max="13064" width="0" style="170" hidden="1" customWidth="1"/>
    <col min="13065" max="13065" width="33.6640625" style="170" customWidth="1"/>
    <col min="13066" max="13066" width="27.33203125" style="170" customWidth="1"/>
    <col min="13067" max="13067" width="30.6640625" style="170" customWidth="1"/>
    <col min="13068" max="13068" width="26.44140625" style="170" customWidth="1"/>
    <col min="13069" max="13069" width="30.109375" style="170" customWidth="1"/>
    <col min="13070" max="13070" width="25.6640625" style="170" customWidth="1"/>
    <col min="13071" max="13071" width="29.88671875" style="170" customWidth="1"/>
    <col min="13072" max="13072" width="23.109375" style="170" customWidth="1"/>
    <col min="13073" max="13073" width="26.6640625" style="170" customWidth="1"/>
    <col min="13074" max="13074" width="23.88671875" style="170" customWidth="1"/>
    <col min="13075" max="13312" width="9.109375" style="170"/>
    <col min="13313" max="13313" width="9.109375" style="170" customWidth="1"/>
    <col min="13314" max="13314" width="95" style="170" customWidth="1"/>
    <col min="13315" max="13320" width="0" style="170" hidden="1" customWidth="1"/>
    <col min="13321" max="13321" width="33.6640625" style="170" customWidth="1"/>
    <col min="13322" max="13322" width="27.33203125" style="170" customWidth="1"/>
    <col min="13323" max="13323" width="30.6640625" style="170" customWidth="1"/>
    <col min="13324" max="13324" width="26.44140625" style="170" customWidth="1"/>
    <col min="13325" max="13325" width="30.109375" style="170" customWidth="1"/>
    <col min="13326" max="13326" width="25.6640625" style="170" customWidth="1"/>
    <col min="13327" max="13327" width="29.88671875" style="170" customWidth="1"/>
    <col min="13328" max="13328" width="23.109375" style="170" customWidth="1"/>
    <col min="13329" max="13329" width="26.6640625" style="170" customWidth="1"/>
    <col min="13330" max="13330" width="23.88671875" style="170" customWidth="1"/>
    <col min="13331" max="13568" width="9.109375" style="170"/>
    <col min="13569" max="13569" width="9.109375" style="170" customWidth="1"/>
    <col min="13570" max="13570" width="95" style="170" customWidth="1"/>
    <col min="13571" max="13576" width="0" style="170" hidden="1" customWidth="1"/>
    <col min="13577" max="13577" width="33.6640625" style="170" customWidth="1"/>
    <col min="13578" max="13578" width="27.33203125" style="170" customWidth="1"/>
    <col min="13579" max="13579" width="30.6640625" style="170" customWidth="1"/>
    <col min="13580" max="13580" width="26.44140625" style="170" customWidth="1"/>
    <col min="13581" max="13581" width="30.109375" style="170" customWidth="1"/>
    <col min="13582" max="13582" width="25.6640625" style="170" customWidth="1"/>
    <col min="13583" max="13583" width="29.88671875" style="170" customWidth="1"/>
    <col min="13584" max="13584" width="23.109375" style="170" customWidth="1"/>
    <col min="13585" max="13585" width="26.6640625" style="170" customWidth="1"/>
    <col min="13586" max="13586" width="23.88671875" style="170" customWidth="1"/>
    <col min="13587" max="13824" width="9.109375" style="170"/>
    <col min="13825" max="13825" width="9.109375" style="170" customWidth="1"/>
    <col min="13826" max="13826" width="95" style="170" customWidth="1"/>
    <col min="13827" max="13832" width="0" style="170" hidden="1" customWidth="1"/>
    <col min="13833" max="13833" width="33.6640625" style="170" customWidth="1"/>
    <col min="13834" max="13834" width="27.33203125" style="170" customWidth="1"/>
    <col min="13835" max="13835" width="30.6640625" style="170" customWidth="1"/>
    <col min="13836" max="13836" width="26.44140625" style="170" customWidth="1"/>
    <col min="13837" max="13837" width="30.109375" style="170" customWidth="1"/>
    <col min="13838" max="13838" width="25.6640625" style="170" customWidth="1"/>
    <col min="13839" max="13839" width="29.88671875" style="170" customWidth="1"/>
    <col min="13840" max="13840" width="23.109375" style="170" customWidth="1"/>
    <col min="13841" max="13841" width="26.6640625" style="170" customWidth="1"/>
    <col min="13842" max="13842" width="23.88671875" style="170" customWidth="1"/>
    <col min="13843" max="14080" width="9.109375" style="170"/>
    <col min="14081" max="14081" width="9.109375" style="170" customWidth="1"/>
    <col min="14082" max="14082" width="95" style="170" customWidth="1"/>
    <col min="14083" max="14088" width="0" style="170" hidden="1" customWidth="1"/>
    <col min="14089" max="14089" width="33.6640625" style="170" customWidth="1"/>
    <col min="14090" max="14090" width="27.33203125" style="170" customWidth="1"/>
    <col min="14091" max="14091" width="30.6640625" style="170" customWidth="1"/>
    <col min="14092" max="14092" width="26.44140625" style="170" customWidth="1"/>
    <col min="14093" max="14093" width="30.109375" style="170" customWidth="1"/>
    <col min="14094" max="14094" width="25.6640625" style="170" customWidth="1"/>
    <col min="14095" max="14095" width="29.88671875" style="170" customWidth="1"/>
    <col min="14096" max="14096" width="23.109375" style="170" customWidth="1"/>
    <col min="14097" max="14097" width="26.6640625" style="170" customWidth="1"/>
    <col min="14098" max="14098" width="23.88671875" style="170" customWidth="1"/>
    <col min="14099" max="14336" width="9.109375" style="170"/>
    <col min="14337" max="14337" width="9.109375" style="170" customWidth="1"/>
    <col min="14338" max="14338" width="95" style="170" customWidth="1"/>
    <col min="14339" max="14344" width="0" style="170" hidden="1" customWidth="1"/>
    <col min="14345" max="14345" width="33.6640625" style="170" customWidth="1"/>
    <col min="14346" max="14346" width="27.33203125" style="170" customWidth="1"/>
    <col min="14347" max="14347" width="30.6640625" style="170" customWidth="1"/>
    <col min="14348" max="14348" width="26.44140625" style="170" customWidth="1"/>
    <col min="14349" max="14349" width="30.109375" style="170" customWidth="1"/>
    <col min="14350" max="14350" width="25.6640625" style="170" customWidth="1"/>
    <col min="14351" max="14351" width="29.88671875" style="170" customWidth="1"/>
    <col min="14352" max="14352" width="23.109375" style="170" customWidth="1"/>
    <col min="14353" max="14353" width="26.6640625" style="170" customWidth="1"/>
    <col min="14354" max="14354" width="23.88671875" style="170" customWidth="1"/>
    <col min="14355" max="14592" width="9.109375" style="170"/>
    <col min="14593" max="14593" width="9.109375" style="170" customWidth="1"/>
    <col min="14594" max="14594" width="95" style="170" customWidth="1"/>
    <col min="14595" max="14600" width="0" style="170" hidden="1" customWidth="1"/>
    <col min="14601" max="14601" width="33.6640625" style="170" customWidth="1"/>
    <col min="14602" max="14602" width="27.33203125" style="170" customWidth="1"/>
    <col min="14603" max="14603" width="30.6640625" style="170" customWidth="1"/>
    <col min="14604" max="14604" width="26.44140625" style="170" customWidth="1"/>
    <col min="14605" max="14605" width="30.109375" style="170" customWidth="1"/>
    <col min="14606" max="14606" width="25.6640625" style="170" customWidth="1"/>
    <col min="14607" max="14607" width="29.88671875" style="170" customWidth="1"/>
    <col min="14608" max="14608" width="23.109375" style="170" customWidth="1"/>
    <col min="14609" max="14609" width="26.6640625" style="170" customWidth="1"/>
    <col min="14610" max="14610" width="23.88671875" style="170" customWidth="1"/>
    <col min="14611" max="14848" width="9.109375" style="170"/>
    <col min="14849" max="14849" width="9.109375" style="170" customWidth="1"/>
    <col min="14850" max="14850" width="95" style="170" customWidth="1"/>
    <col min="14851" max="14856" width="0" style="170" hidden="1" customWidth="1"/>
    <col min="14857" max="14857" width="33.6640625" style="170" customWidth="1"/>
    <col min="14858" max="14858" width="27.33203125" style="170" customWidth="1"/>
    <col min="14859" max="14859" width="30.6640625" style="170" customWidth="1"/>
    <col min="14860" max="14860" width="26.44140625" style="170" customWidth="1"/>
    <col min="14861" max="14861" width="30.109375" style="170" customWidth="1"/>
    <col min="14862" max="14862" width="25.6640625" style="170" customWidth="1"/>
    <col min="14863" max="14863" width="29.88671875" style="170" customWidth="1"/>
    <col min="14864" max="14864" width="23.109375" style="170" customWidth="1"/>
    <col min="14865" max="14865" width="26.6640625" style="170" customWidth="1"/>
    <col min="14866" max="14866" width="23.88671875" style="170" customWidth="1"/>
    <col min="14867" max="15104" width="9.109375" style="170"/>
    <col min="15105" max="15105" width="9.109375" style="170" customWidth="1"/>
    <col min="15106" max="15106" width="95" style="170" customWidth="1"/>
    <col min="15107" max="15112" width="0" style="170" hidden="1" customWidth="1"/>
    <col min="15113" max="15113" width="33.6640625" style="170" customWidth="1"/>
    <col min="15114" max="15114" width="27.33203125" style="170" customWidth="1"/>
    <col min="15115" max="15115" width="30.6640625" style="170" customWidth="1"/>
    <col min="15116" max="15116" width="26.44140625" style="170" customWidth="1"/>
    <col min="15117" max="15117" width="30.109375" style="170" customWidth="1"/>
    <col min="15118" max="15118" width="25.6640625" style="170" customWidth="1"/>
    <col min="15119" max="15119" width="29.88671875" style="170" customWidth="1"/>
    <col min="15120" max="15120" width="23.109375" style="170" customWidth="1"/>
    <col min="15121" max="15121" width="26.6640625" style="170" customWidth="1"/>
    <col min="15122" max="15122" width="23.88671875" style="170" customWidth="1"/>
    <col min="15123" max="15360" width="9.109375" style="170"/>
    <col min="15361" max="15361" width="9.109375" style="170" customWidth="1"/>
    <col min="15362" max="15362" width="95" style="170" customWidth="1"/>
    <col min="15363" max="15368" width="0" style="170" hidden="1" customWidth="1"/>
    <col min="15369" max="15369" width="33.6640625" style="170" customWidth="1"/>
    <col min="15370" max="15370" width="27.33203125" style="170" customWidth="1"/>
    <col min="15371" max="15371" width="30.6640625" style="170" customWidth="1"/>
    <col min="15372" max="15372" width="26.44140625" style="170" customWidth="1"/>
    <col min="15373" max="15373" width="30.109375" style="170" customWidth="1"/>
    <col min="15374" max="15374" width="25.6640625" style="170" customWidth="1"/>
    <col min="15375" max="15375" width="29.88671875" style="170" customWidth="1"/>
    <col min="15376" max="15376" width="23.109375" style="170" customWidth="1"/>
    <col min="15377" max="15377" width="26.6640625" style="170" customWidth="1"/>
    <col min="15378" max="15378" width="23.88671875" style="170" customWidth="1"/>
    <col min="15379" max="15616" width="9.109375" style="170"/>
    <col min="15617" max="15617" width="9.109375" style="170" customWidth="1"/>
    <col min="15618" max="15618" width="95" style="170" customWidth="1"/>
    <col min="15619" max="15624" width="0" style="170" hidden="1" customWidth="1"/>
    <col min="15625" max="15625" width="33.6640625" style="170" customWidth="1"/>
    <col min="15626" max="15626" width="27.33203125" style="170" customWidth="1"/>
    <col min="15627" max="15627" width="30.6640625" style="170" customWidth="1"/>
    <col min="15628" max="15628" width="26.44140625" style="170" customWidth="1"/>
    <col min="15629" max="15629" width="30.109375" style="170" customWidth="1"/>
    <col min="15630" max="15630" width="25.6640625" style="170" customWidth="1"/>
    <col min="15631" max="15631" width="29.88671875" style="170" customWidth="1"/>
    <col min="15632" max="15632" width="23.109375" style="170" customWidth="1"/>
    <col min="15633" max="15633" width="26.6640625" style="170" customWidth="1"/>
    <col min="15634" max="15634" width="23.88671875" style="170" customWidth="1"/>
    <col min="15635" max="15872" width="9.109375" style="170"/>
    <col min="15873" max="15873" width="9.109375" style="170" customWidth="1"/>
    <col min="15874" max="15874" width="95" style="170" customWidth="1"/>
    <col min="15875" max="15880" width="0" style="170" hidden="1" customWidth="1"/>
    <col min="15881" max="15881" width="33.6640625" style="170" customWidth="1"/>
    <col min="15882" max="15882" width="27.33203125" style="170" customWidth="1"/>
    <col min="15883" max="15883" width="30.6640625" style="170" customWidth="1"/>
    <col min="15884" max="15884" width="26.44140625" style="170" customWidth="1"/>
    <col min="15885" max="15885" width="30.109375" style="170" customWidth="1"/>
    <col min="15886" max="15886" width="25.6640625" style="170" customWidth="1"/>
    <col min="15887" max="15887" width="29.88671875" style="170" customWidth="1"/>
    <col min="15888" max="15888" width="23.109375" style="170" customWidth="1"/>
    <col min="15889" max="15889" width="26.6640625" style="170" customWidth="1"/>
    <col min="15890" max="15890" width="23.88671875" style="170" customWidth="1"/>
    <col min="15891" max="16128" width="9.109375" style="170"/>
    <col min="16129" max="16129" width="9.109375" style="170" customWidth="1"/>
    <col min="16130" max="16130" width="95" style="170" customWidth="1"/>
    <col min="16131" max="16136" width="0" style="170" hidden="1" customWidth="1"/>
    <col min="16137" max="16137" width="33.6640625" style="170" customWidth="1"/>
    <col min="16138" max="16138" width="27.33203125" style="170" customWidth="1"/>
    <col min="16139" max="16139" width="30.6640625" style="170" customWidth="1"/>
    <col min="16140" max="16140" width="26.44140625" style="170" customWidth="1"/>
    <col min="16141" max="16141" width="30.109375" style="170" customWidth="1"/>
    <col min="16142" max="16142" width="25.6640625" style="170" customWidth="1"/>
    <col min="16143" max="16143" width="29.88671875" style="170" customWidth="1"/>
    <col min="16144" max="16144" width="23.109375" style="170" customWidth="1"/>
    <col min="16145" max="16145" width="26.6640625" style="170" customWidth="1"/>
    <col min="16146" max="16146" width="23.88671875" style="170" customWidth="1"/>
    <col min="16147" max="16384" width="9.109375" style="170"/>
  </cols>
  <sheetData>
    <row r="1" spans="1:18" x14ac:dyDescent="0.3">
      <c r="E1" s="244"/>
      <c r="F1" s="244"/>
      <c r="K1" s="660"/>
      <c r="L1" s="661"/>
      <c r="N1" s="326"/>
      <c r="O1" s="326"/>
      <c r="P1" s="326"/>
      <c r="Q1" s="918" t="s">
        <v>319</v>
      </c>
      <c r="R1" s="919"/>
    </row>
    <row r="2" spans="1:18" x14ac:dyDescent="0.3">
      <c r="E2" s="244"/>
      <c r="F2" s="244"/>
      <c r="K2" s="660"/>
      <c r="L2" s="661"/>
      <c r="M2" s="661"/>
    </row>
    <row r="3" spans="1:18" x14ac:dyDescent="0.3">
      <c r="A3" s="835" t="s">
        <v>150</v>
      </c>
      <c r="B3" s="835"/>
      <c r="C3" s="835"/>
      <c r="D3" s="835"/>
      <c r="E3" s="835"/>
      <c r="F3" s="835"/>
      <c r="G3" s="835"/>
      <c r="H3" s="835"/>
      <c r="I3" s="835"/>
      <c r="J3" s="835"/>
      <c r="K3" s="835"/>
      <c r="L3" s="835"/>
      <c r="M3" s="835"/>
      <c r="N3" s="835"/>
      <c r="O3" s="835"/>
      <c r="P3" s="835"/>
      <c r="Q3" s="835"/>
      <c r="R3" s="835"/>
    </row>
    <row r="4" spans="1:18" x14ac:dyDescent="0.3">
      <c r="A4" s="835" t="s">
        <v>133</v>
      </c>
      <c r="B4" s="835"/>
      <c r="C4" s="835"/>
      <c r="D4" s="835"/>
      <c r="E4" s="835"/>
      <c r="F4" s="835"/>
      <c r="G4" s="835"/>
      <c r="H4" s="835"/>
      <c r="I4" s="835"/>
      <c r="J4" s="835"/>
      <c r="K4" s="835"/>
      <c r="L4" s="835"/>
      <c r="M4" s="835"/>
      <c r="N4" s="835"/>
      <c r="O4" s="835"/>
      <c r="P4" s="835"/>
      <c r="Q4" s="835"/>
      <c r="R4" s="835"/>
    </row>
    <row r="5" spans="1:18" x14ac:dyDescent="0.3">
      <c r="A5" s="632"/>
      <c r="B5" s="648"/>
      <c r="C5" s="648"/>
      <c r="D5" s="648"/>
      <c r="E5" s="648"/>
      <c r="F5" s="648"/>
      <c r="H5" s="255"/>
      <c r="I5" s="920"/>
      <c r="J5" s="920"/>
    </row>
    <row r="6" spans="1:18" ht="19.5" customHeight="1" x14ac:dyDescent="0.3">
      <c r="A6" s="923" t="s">
        <v>101</v>
      </c>
      <c r="B6" s="923" t="s">
        <v>38</v>
      </c>
      <c r="C6" s="717"/>
      <c r="D6" s="717"/>
      <c r="E6" s="717"/>
      <c r="F6" s="717"/>
      <c r="G6" s="256"/>
      <c r="H6" s="718"/>
      <c r="I6" s="921">
        <v>2015</v>
      </c>
      <c r="J6" s="922"/>
      <c r="K6" s="916">
        <v>2016</v>
      </c>
      <c r="L6" s="917"/>
      <c r="M6" s="916">
        <v>2017</v>
      </c>
      <c r="N6" s="917"/>
      <c r="O6" s="916">
        <v>2018</v>
      </c>
      <c r="P6" s="917"/>
      <c r="Q6" s="916">
        <v>2019</v>
      </c>
      <c r="R6" s="917"/>
    </row>
    <row r="7" spans="1:18" s="172" customFormat="1" ht="38.25" customHeight="1" x14ac:dyDescent="0.3">
      <c r="A7" s="839"/>
      <c r="B7" s="924"/>
      <c r="C7" s="691"/>
      <c r="D7" s="692"/>
      <c r="E7" s="663"/>
      <c r="F7" s="663"/>
      <c r="G7" s="663"/>
      <c r="H7" s="692"/>
      <c r="I7" s="915" t="s">
        <v>304</v>
      </c>
      <c r="J7" s="797"/>
      <c r="K7" s="915" t="s">
        <v>433</v>
      </c>
      <c r="L7" s="797"/>
      <c r="M7" s="915" t="s">
        <v>321</v>
      </c>
      <c r="N7" s="797"/>
      <c r="O7" s="915" t="s">
        <v>322</v>
      </c>
      <c r="P7" s="797"/>
      <c r="Q7" s="916" t="s">
        <v>323</v>
      </c>
      <c r="R7" s="917"/>
    </row>
    <row r="8" spans="1:18" s="172" customFormat="1" ht="18.75" customHeight="1" x14ac:dyDescent="0.3">
      <c r="A8" s="839"/>
      <c r="B8" s="924"/>
      <c r="C8" s="691"/>
      <c r="D8" s="692"/>
      <c r="E8" s="663"/>
      <c r="F8" s="663"/>
      <c r="G8" s="663"/>
      <c r="H8" s="692"/>
      <c r="I8" s="761"/>
      <c r="J8" s="762"/>
      <c r="K8" s="761"/>
      <c r="L8" s="762"/>
      <c r="M8" s="761"/>
      <c r="N8" s="762"/>
      <c r="O8" s="761"/>
      <c r="P8" s="762"/>
      <c r="Q8" s="843" t="s">
        <v>183</v>
      </c>
      <c r="R8" s="796"/>
    </row>
    <row r="9" spans="1:18" s="172" customFormat="1" ht="93.6" x14ac:dyDescent="0.3">
      <c r="A9" s="839"/>
      <c r="B9" s="924"/>
      <c r="C9" s="691"/>
      <c r="D9" s="692"/>
      <c r="E9" s="663"/>
      <c r="F9" s="663"/>
      <c r="G9" s="663"/>
      <c r="H9" s="692"/>
      <c r="I9" s="643" t="s">
        <v>65</v>
      </c>
      <c r="J9" s="643" t="s">
        <v>82</v>
      </c>
      <c r="K9" s="643" t="s">
        <v>65</v>
      </c>
      <c r="L9" s="643" t="s">
        <v>82</v>
      </c>
      <c r="M9" s="634" t="s">
        <v>65</v>
      </c>
      <c r="N9" s="643" t="s">
        <v>82</v>
      </c>
      <c r="O9" s="634" t="s">
        <v>65</v>
      </c>
      <c r="P9" s="643" t="s">
        <v>82</v>
      </c>
      <c r="Q9" s="634" t="s">
        <v>65</v>
      </c>
      <c r="R9" s="643" t="s">
        <v>82</v>
      </c>
    </row>
    <row r="10" spans="1:18" ht="27" customHeight="1" thickBot="1" x14ac:dyDescent="0.35">
      <c r="A10" s="840"/>
      <c r="B10" s="851"/>
      <c r="C10" s="328" t="s">
        <v>111</v>
      </c>
      <c r="D10" s="327" t="s">
        <v>111</v>
      </c>
      <c r="E10" s="327" t="s">
        <v>111</v>
      </c>
      <c r="F10" s="327" t="s">
        <v>111</v>
      </c>
      <c r="G10" s="327" t="s">
        <v>111</v>
      </c>
      <c r="H10" s="327" t="s">
        <v>111</v>
      </c>
      <c r="I10" s="642" t="s">
        <v>111</v>
      </c>
      <c r="J10" s="642" t="s">
        <v>111</v>
      </c>
      <c r="K10" s="642" t="s">
        <v>111</v>
      </c>
      <c r="L10" s="642" t="s">
        <v>111</v>
      </c>
      <c r="M10" s="642" t="s">
        <v>111</v>
      </c>
      <c r="N10" s="642" t="s">
        <v>111</v>
      </c>
      <c r="O10" s="642" t="s">
        <v>111</v>
      </c>
      <c r="P10" s="642" t="s">
        <v>111</v>
      </c>
      <c r="Q10" s="642" t="s">
        <v>111</v>
      </c>
      <c r="R10" s="642" t="s">
        <v>111</v>
      </c>
    </row>
    <row r="11" spans="1:18" x14ac:dyDescent="0.3">
      <c r="A11" s="174">
        <v>1</v>
      </c>
      <c r="B11" s="174">
        <v>2</v>
      </c>
      <c r="C11" s="341">
        <v>3</v>
      </c>
      <c r="D11" s="174">
        <v>4</v>
      </c>
      <c r="E11" s="175">
        <v>5</v>
      </c>
      <c r="F11" s="277">
        <v>6</v>
      </c>
      <c r="G11" s="329">
        <v>7</v>
      </c>
      <c r="H11" s="329">
        <v>8</v>
      </c>
      <c r="I11" s="329">
        <v>3</v>
      </c>
      <c r="J11" s="329">
        <v>4</v>
      </c>
      <c r="K11" s="339">
        <v>5</v>
      </c>
      <c r="L11" s="339">
        <v>6</v>
      </c>
      <c r="M11" s="330">
        <v>7</v>
      </c>
      <c r="N11" s="331">
        <v>8</v>
      </c>
      <c r="O11" s="313">
        <v>9</v>
      </c>
      <c r="P11" s="313">
        <v>10</v>
      </c>
      <c r="Q11" s="330">
        <v>11</v>
      </c>
      <c r="R11" s="339">
        <v>12</v>
      </c>
    </row>
    <row r="12" spans="1:18" ht="46.8" x14ac:dyDescent="0.3">
      <c r="A12" s="642">
        <v>1</v>
      </c>
      <c r="B12" s="16" t="s">
        <v>44</v>
      </c>
      <c r="C12" s="342"/>
      <c r="D12" s="16"/>
      <c r="E12" s="332" t="s">
        <v>144</v>
      </c>
      <c r="F12" s="332" t="s">
        <v>144</v>
      </c>
      <c r="G12" s="332" t="s">
        <v>144</v>
      </c>
      <c r="H12" s="332" t="s">
        <v>144</v>
      </c>
      <c r="I12" s="333">
        <v>28.4</v>
      </c>
      <c r="J12" s="333">
        <v>23.05</v>
      </c>
      <c r="K12" s="333">
        <v>58.98</v>
      </c>
      <c r="L12" s="333">
        <v>49.15</v>
      </c>
      <c r="M12" s="335">
        <v>57.36</v>
      </c>
      <c r="N12" s="334">
        <v>47.8</v>
      </c>
      <c r="O12" s="340">
        <v>54.59</v>
      </c>
      <c r="P12" s="333">
        <v>45.5</v>
      </c>
      <c r="Q12" s="337">
        <v>66.760000000000005</v>
      </c>
      <c r="R12" s="333">
        <v>55.63</v>
      </c>
    </row>
    <row r="13" spans="1:18" ht="31.2" x14ac:dyDescent="0.3">
      <c r="A13" s="642">
        <v>2</v>
      </c>
      <c r="B13" s="16" t="s">
        <v>151</v>
      </c>
      <c r="C13" s="342"/>
      <c r="D13" s="16"/>
      <c r="E13" s="332" t="s">
        <v>144</v>
      </c>
      <c r="F13" s="332" t="s">
        <v>144</v>
      </c>
      <c r="G13" s="332" t="s">
        <v>144</v>
      </c>
      <c r="H13" s="332" t="s">
        <v>144</v>
      </c>
      <c r="I13" s="333">
        <v>0.28000000000000003</v>
      </c>
      <c r="J13" s="333">
        <v>0.23</v>
      </c>
      <c r="K13" s="333">
        <v>0.45</v>
      </c>
      <c r="L13" s="333">
        <v>0.38</v>
      </c>
      <c r="M13" s="335">
        <v>0.17</v>
      </c>
      <c r="N13" s="334">
        <v>0.14000000000000001</v>
      </c>
      <c r="O13" s="333">
        <v>0.2</v>
      </c>
      <c r="P13" s="315">
        <v>0.16</v>
      </c>
      <c r="Q13" s="335">
        <v>0.2</v>
      </c>
      <c r="R13" s="315">
        <v>0.16</v>
      </c>
    </row>
    <row r="14" spans="1:18" ht="31.2" x14ac:dyDescent="0.3">
      <c r="A14" s="642" t="s">
        <v>46</v>
      </c>
      <c r="B14" s="16" t="s">
        <v>47</v>
      </c>
      <c r="C14" s="342"/>
      <c r="D14" s="16"/>
      <c r="E14" s="332" t="s">
        <v>144</v>
      </c>
      <c r="F14" s="332" t="s">
        <v>144</v>
      </c>
      <c r="G14" s="332" t="s">
        <v>144</v>
      </c>
      <c r="H14" s="332" t="s">
        <v>144</v>
      </c>
      <c r="I14" s="333">
        <v>0.28000000000000003</v>
      </c>
      <c r="J14" s="333">
        <v>0.23</v>
      </c>
      <c r="K14" s="333">
        <v>0.45</v>
      </c>
      <c r="L14" s="333">
        <v>0.38</v>
      </c>
      <c r="M14" s="335">
        <v>0.17</v>
      </c>
      <c r="N14" s="334">
        <v>0.14000000000000001</v>
      </c>
      <c r="O14" s="333">
        <v>0.2</v>
      </c>
      <c r="P14" s="315">
        <v>0.16</v>
      </c>
      <c r="Q14" s="335">
        <v>0.2</v>
      </c>
      <c r="R14" s="315">
        <v>0.16</v>
      </c>
    </row>
    <row r="15" spans="1:18" x14ac:dyDescent="0.3">
      <c r="A15" s="642" t="s">
        <v>48</v>
      </c>
      <c r="B15" s="16" t="s">
        <v>49</v>
      </c>
      <c r="C15" s="342"/>
      <c r="D15" s="16"/>
      <c r="E15" s="332" t="s">
        <v>144</v>
      </c>
      <c r="F15" s="332" t="s">
        <v>144</v>
      </c>
      <c r="G15" s="332" t="s">
        <v>144</v>
      </c>
      <c r="H15" s="332" t="s">
        <v>144</v>
      </c>
      <c r="I15" s="315">
        <v>0</v>
      </c>
      <c r="J15" s="315">
        <v>0</v>
      </c>
      <c r="K15" s="315">
        <v>0</v>
      </c>
      <c r="L15" s="315">
        <v>0</v>
      </c>
      <c r="M15" s="337">
        <v>0</v>
      </c>
      <c r="N15" s="336">
        <v>0</v>
      </c>
      <c r="O15" s="315">
        <v>0</v>
      </c>
      <c r="P15" s="315">
        <v>0</v>
      </c>
      <c r="Q15" s="337">
        <v>0</v>
      </c>
      <c r="R15" s="315">
        <v>0</v>
      </c>
    </row>
    <row r="16" spans="1:18" ht="78" x14ac:dyDescent="0.3">
      <c r="A16" s="642">
        <v>3</v>
      </c>
      <c r="B16" s="16" t="s">
        <v>50</v>
      </c>
      <c r="C16" s="342"/>
      <c r="D16" s="16"/>
      <c r="E16" s="332" t="s">
        <v>144</v>
      </c>
      <c r="F16" s="332" t="s">
        <v>144</v>
      </c>
      <c r="G16" s="332" t="s">
        <v>144</v>
      </c>
      <c r="H16" s="332" t="s">
        <v>144</v>
      </c>
      <c r="I16" s="333">
        <v>1.45</v>
      </c>
      <c r="J16" s="333">
        <v>1.18</v>
      </c>
      <c r="K16" s="333">
        <v>1.5</v>
      </c>
      <c r="L16" s="333">
        <v>1.25</v>
      </c>
      <c r="M16" s="337">
        <v>0</v>
      </c>
      <c r="N16" s="337">
        <v>0</v>
      </c>
      <c r="O16" s="337">
        <v>0</v>
      </c>
      <c r="P16" s="337">
        <v>0</v>
      </c>
      <c r="Q16" s="337">
        <v>0</v>
      </c>
      <c r="R16" s="337">
        <v>0</v>
      </c>
    </row>
    <row r="17" spans="1:18" ht="31.2" x14ac:dyDescent="0.3">
      <c r="A17" s="642">
        <v>4</v>
      </c>
      <c r="B17" s="16" t="s">
        <v>51</v>
      </c>
      <c r="C17" s="342"/>
      <c r="D17" s="16"/>
      <c r="E17" s="332" t="s">
        <v>144</v>
      </c>
      <c r="F17" s="332" t="s">
        <v>144</v>
      </c>
      <c r="G17" s="332" t="s">
        <v>144</v>
      </c>
      <c r="H17" s="332" t="s">
        <v>144</v>
      </c>
      <c r="I17" s="333">
        <v>3.83</v>
      </c>
      <c r="J17" s="333">
        <v>3.83</v>
      </c>
      <c r="K17" s="333">
        <v>5.1100000000000003</v>
      </c>
      <c r="L17" s="333">
        <v>5.1100000000000003</v>
      </c>
      <c r="M17" s="335">
        <v>6.33</v>
      </c>
      <c r="N17" s="334">
        <v>6.33</v>
      </c>
      <c r="O17" s="333">
        <v>6.91</v>
      </c>
      <c r="P17" s="315">
        <v>6.91</v>
      </c>
      <c r="Q17" s="335">
        <v>7.91</v>
      </c>
      <c r="R17" s="315">
        <v>7.91</v>
      </c>
    </row>
    <row r="18" spans="1:18" x14ac:dyDescent="0.3">
      <c r="A18" s="642">
        <v>5</v>
      </c>
      <c r="B18" s="16" t="s">
        <v>52</v>
      </c>
      <c r="C18" s="342"/>
      <c r="D18" s="16"/>
      <c r="E18" s="332" t="s">
        <v>144</v>
      </c>
      <c r="F18" s="332" t="s">
        <v>144</v>
      </c>
      <c r="G18" s="332" t="s">
        <v>144</v>
      </c>
      <c r="H18" s="332" t="s">
        <v>144</v>
      </c>
      <c r="I18" s="333">
        <v>0.08</v>
      </c>
      <c r="J18" s="333">
        <v>7.0000000000000007E-2</v>
      </c>
      <c r="K18" s="333">
        <v>0.09</v>
      </c>
      <c r="L18" s="333">
        <v>7.0000000000000007E-2</v>
      </c>
      <c r="M18" s="335">
        <v>0.86</v>
      </c>
      <c r="N18" s="334">
        <v>0.71</v>
      </c>
      <c r="O18" s="333">
        <v>0.82</v>
      </c>
      <c r="P18" s="333">
        <v>0.69</v>
      </c>
      <c r="Q18" s="335">
        <v>0.82</v>
      </c>
      <c r="R18" s="333">
        <v>0.69</v>
      </c>
    </row>
    <row r="19" spans="1:18" ht="31.2" x14ac:dyDescent="0.3">
      <c r="A19" s="642">
        <v>6</v>
      </c>
      <c r="B19" s="16" t="s">
        <v>53</v>
      </c>
      <c r="C19" s="342"/>
      <c r="D19" s="16"/>
      <c r="E19" s="332" t="s">
        <v>144</v>
      </c>
      <c r="F19" s="332" t="s">
        <v>144</v>
      </c>
      <c r="G19" s="332" t="s">
        <v>144</v>
      </c>
      <c r="H19" s="332" t="s">
        <v>144</v>
      </c>
      <c r="I19" s="333">
        <v>34.04</v>
      </c>
      <c r="J19" s="333">
        <v>28.36</v>
      </c>
      <c r="K19" s="333">
        <v>66.13</v>
      </c>
      <c r="L19" s="333">
        <v>55.96</v>
      </c>
      <c r="M19" s="335">
        <f t="shared" ref="M19:R19" si="0">M12+M13+M16+M17+M18</f>
        <v>64.72</v>
      </c>
      <c r="N19" s="334">
        <f t="shared" si="0"/>
        <v>54.98</v>
      </c>
      <c r="O19" s="333">
        <f t="shared" si="0"/>
        <v>62.52</v>
      </c>
      <c r="P19" s="315">
        <f t="shared" si="0"/>
        <v>53.259999999999991</v>
      </c>
      <c r="Q19" s="335">
        <f t="shared" si="0"/>
        <v>75.69</v>
      </c>
      <c r="R19" s="315">
        <f t="shared" si="0"/>
        <v>64.39</v>
      </c>
    </row>
    <row r="20" spans="1:18" x14ac:dyDescent="0.3">
      <c r="A20" s="642">
        <v>7</v>
      </c>
      <c r="B20" s="16" t="s">
        <v>54</v>
      </c>
      <c r="C20" s="342"/>
      <c r="D20" s="16"/>
      <c r="E20" s="332" t="s">
        <v>144</v>
      </c>
      <c r="F20" s="332" t="s">
        <v>144</v>
      </c>
      <c r="G20" s="332" t="s">
        <v>144</v>
      </c>
      <c r="H20" s="332" t="s">
        <v>144</v>
      </c>
      <c r="I20" s="333">
        <v>0.33</v>
      </c>
      <c r="J20" s="333">
        <v>0.27</v>
      </c>
      <c r="K20" s="333">
        <v>0.65</v>
      </c>
      <c r="L20" s="333">
        <v>0.54300000000000004</v>
      </c>
      <c r="M20" s="337">
        <v>0.06</v>
      </c>
      <c r="N20" s="334">
        <v>0.06</v>
      </c>
      <c r="O20" s="315">
        <v>0</v>
      </c>
      <c r="P20" s="315">
        <v>0</v>
      </c>
      <c r="Q20" s="337">
        <v>0</v>
      </c>
      <c r="R20" s="315">
        <v>0</v>
      </c>
    </row>
    <row r="21" spans="1:18" ht="31.2" x14ac:dyDescent="0.3">
      <c r="A21" s="642">
        <v>8</v>
      </c>
      <c r="B21" s="16" t="s">
        <v>55</v>
      </c>
      <c r="C21" s="342"/>
      <c r="D21" s="16"/>
      <c r="E21" s="332" t="s">
        <v>144</v>
      </c>
      <c r="F21" s="332" t="s">
        <v>144</v>
      </c>
      <c r="G21" s="332" t="s">
        <v>144</v>
      </c>
      <c r="H21" s="332" t="s">
        <v>144</v>
      </c>
      <c r="I21" s="333">
        <v>34.369999999999997</v>
      </c>
      <c r="J21" s="333">
        <v>28.63</v>
      </c>
      <c r="K21" s="333">
        <v>66.78</v>
      </c>
      <c r="L21" s="333">
        <v>56.51</v>
      </c>
      <c r="M21" s="335">
        <f t="shared" ref="M21:R21" si="1">M19+M20</f>
        <v>64.78</v>
      </c>
      <c r="N21" s="334">
        <f t="shared" si="1"/>
        <v>55.04</v>
      </c>
      <c r="O21" s="333">
        <f t="shared" si="1"/>
        <v>62.52</v>
      </c>
      <c r="P21" s="315">
        <f t="shared" si="1"/>
        <v>53.259999999999991</v>
      </c>
      <c r="Q21" s="335">
        <f t="shared" si="1"/>
        <v>75.69</v>
      </c>
      <c r="R21" s="315">
        <f t="shared" si="1"/>
        <v>64.39</v>
      </c>
    </row>
    <row r="22" spans="1:18" ht="31.2" x14ac:dyDescent="0.3">
      <c r="A22" s="642">
        <v>9</v>
      </c>
      <c r="B22" s="16" t="s">
        <v>56</v>
      </c>
      <c r="C22" s="342"/>
      <c r="D22" s="16"/>
      <c r="E22" s="332" t="s">
        <v>144</v>
      </c>
      <c r="F22" s="332" t="s">
        <v>144</v>
      </c>
      <c r="G22" s="332" t="s">
        <v>144</v>
      </c>
      <c r="H22" s="332" t="s">
        <v>144</v>
      </c>
      <c r="I22" s="315">
        <v>0</v>
      </c>
      <c r="J22" s="315">
        <v>0</v>
      </c>
      <c r="K22" s="315">
        <v>0</v>
      </c>
      <c r="L22" s="333">
        <v>0</v>
      </c>
      <c r="M22" s="337">
        <v>0</v>
      </c>
      <c r="N22" s="336">
        <v>0</v>
      </c>
      <c r="O22" s="315">
        <v>0</v>
      </c>
      <c r="P22" s="315">
        <v>0</v>
      </c>
      <c r="Q22" s="337">
        <v>0</v>
      </c>
      <c r="R22" s="315">
        <v>0</v>
      </c>
    </row>
    <row r="23" spans="1:18" x14ac:dyDescent="0.3">
      <c r="A23" s="642">
        <v>10</v>
      </c>
      <c r="B23" s="16" t="s">
        <v>57</v>
      </c>
      <c r="C23" s="342"/>
      <c r="D23" s="16"/>
      <c r="E23" s="332" t="s">
        <v>144</v>
      </c>
      <c r="F23" s="332" t="s">
        <v>144</v>
      </c>
      <c r="G23" s="332" t="s">
        <v>144</v>
      </c>
      <c r="H23" s="332" t="s">
        <v>144</v>
      </c>
      <c r="I23" s="315">
        <v>34.369999999999997</v>
      </c>
      <c r="J23" s="315">
        <v>28.63</v>
      </c>
      <c r="K23" s="315">
        <v>66.78</v>
      </c>
      <c r="L23" s="333">
        <v>56.51</v>
      </c>
      <c r="M23" s="337">
        <f t="shared" ref="M23:R23" si="2">M21+M22</f>
        <v>64.78</v>
      </c>
      <c r="N23" s="336">
        <f t="shared" si="2"/>
        <v>55.04</v>
      </c>
      <c r="O23" s="315">
        <f t="shared" si="2"/>
        <v>62.52</v>
      </c>
      <c r="P23" s="315">
        <f t="shared" si="2"/>
        <v>53.259999999999991</v>
      </c>
      <c r="Q23" s="337">
        <f t="shared" si="2"/>
        <v>75.69</v>
      </c>
      <c r="R23" s="315">
        <f t="shared" si="2"/>
        <v>64.39</v>
      </c>
    </row>
    <row r="24" spans="1:18" x14ac:dyDescent="0.3">
      <c r="A24" s="642">
        <v>11</v>
      </c>
      <c r="B24" s="16" t="s">
        <v>31</v>
      </c>
      <c r="C24" s="342"/>
      <c r="D24" s="16"/>
      <c r="E24" s="332" t="s">
        <v>144</v>
      </c>
      <c r="F24" s="332" t="s">
        <v>144</v>
      </c>
      <c r="G24" s="332" t="s">
        <v>144</v>
      </c>
      <c r="H24" s="332" t="s">
        <v>144</v>
      </c>
      <c r="I24" s="315">
        <v>6.87</v>
      </c>
      <c r="J24" s="315">
        <v>5.72</v>
      </c>
      <c r="K24" s="315">
        <v>13.36</v>
      </c>
      <c r="L24" s="333">
        <v>11.3</v>
      </c>
      <c r="M24" s="337">
        <f t="shared" ref="M24:R24" si="3">M23*0.2</f>
        <v>12.956000000000001</v>
      </c>
      <c r="N24" s="336">
        <f t="shared" si="3"/>
        <v>11.008000000000001</v>
      </c>
      <c r="O24" s="315">
        <f t="shared" si="3"/>
        <v>12.504000000000001</v>
      </c>
      <c r="P24" s="315">
        <f t="shared" si="3"/>
        <v>10.651999999999999</v>
      </c>
      <c r="Q24" s="337">
        <f t="shared" si="3"/>
        <v>15.138</v>
      </c>
      <c r="R24" s="315">
        <f t="shared" si="3"/>
        <v>12.878</v>
      </c>
    </row>
    <row r="25" spans="1:18" x14ac:dyDescent="0.3">
      <c r="A25" s="642">
        <v>12</v>
      </c>
      <c r="B25" s="16" t="s">
        <v>58</v>
      </c>
      <c r="C25" s="342"/>
      <c r="D25" s="16"/>
      <c r="E25" s="332" t="s">
        <v>144</v>
      </c>
      <c r="F25" s="332" t="s">
        <v>144</v>
      </c>
      <c r="G25" s="332" t="s">
        <v>144</v>
      </c>
      <c r="H25" s="332" t="s">
        <v>144</v>
      </c>
      <c r="I25" s="315">
        <v>41.24</v>
      </c>
      <c r="J25" s="315">
        <v>34.35</v>
      </c>
      <c r="K25" s="315">
        <v>80.14</v>
      </c>
      <c r="L25" s="333">
        <v>67.81</v>
      </c>
      <c r="M25" s="343">
        <f t="shared" ref="M25:R25" si="4">M23+M24</f>
        <v>77.736000000000004</v>
      </c>
      <c r="N25" s="344">
        <f t="shared" si="4"/>
        <v>66.048000000000002</v>
      </c>
      <c r="O25" s="322">
        <f t="shared" si="4"/>
        <v>75.024000000000001</v>
      </c>
      <c r="P25" s="322">
        <f t="shared" si="4"/>
        <v>63.911999999999992</v>
      </c>
      <c r="Q25" s="337">
        <f t="shared" si="4"/>
        <v>90.828000000000003</v>
      </c>
      <c r="R25" s="315">
        <f t="shared" si="4"/>
        <v>77.268000000000001</v>
      </c>
    </row>
    <row r="26" spans="1:18" s="172" customFormat="1" x14ac:dyDescent="0.3">
      <c r="A26" s="898" t="s">
        <v>320</v>
      </c>
      <c r="B26" s="898"/>
      <c r="C26" s="898"/>
      <c r="D26" s="898"/>
      <c r="E26" s="898"/>
      <c r="F26" s="898"/>
      <c r="G26" s="898"/>
      <c r="H26" s="898"/>
      <c r="I26" s="898"/>
      <c r="J26" s="898"/>
      <c r="K26" s="898"/>
      <c r="L26" s="898"/>
      <c r="M26" s="898"/>
      <c r="N26" s="898"/>
      <c r="O26" s="898"/>
    </row>
    <row r="27" spans="1:18" s="172" customFormat="1" x14ac:dyDescent="0.3">
      <c r="A27" s="832"/>
      <c r="B27" s="832"/>
      <c r="C27" s="832"/>
      <c r="D27" s="832"/>
      <c r="E27" s="832"/>
      <c r="F27" s="832"/>
      <c r="G27" s="832"/>
      <c r="H27" s="832"/>
      <c r="I27" s="832"/>
      <c r="J27" s="832"/>
      <c r="K27" s="832"/>
      <c r="L27" s="832"/>
    </row>
    <row r="28" spans="1:18" s="172" customFormat="1" x14ac:dyDescent="0.3">
      <c r="A28" s="630"/>
      <c r="B28" s="630"/>
      <c r="C28" s="630"/>
      <c r="D28" s="652"/>
      <c r="E28" s="630"/>
      <c r="F28" s="630"/>
      <c r="G28" s="630"/>
      <c r="H28" s="630"/>
      <c r="I28" s="630"/>
      <c r="J28" s="630"/>
      <c r="K28" s="630"/>
      <c r="L28" s="630"/>
    </row>
    <row r="29" spans="1:18" s="172" customFormat="1" x14ac:dyDescent="0.3">
      <c r="A29" s="652"/>
      <c r="D29" s="338"/>
    </row>
    <row r="30" spans="1:18" x14ac:dyDescent="0.3">
      <c r="D30" s="224"/>
    </row>
  </sheetData>
  <mergeCells count="19">
    <mergeCell ref="A27:L27"/>
    <mergeCell ref="Q1:R1"/>
    <mergeCell ref="A3:R3"/>
    <mergeCell ref="A4:R4"/>
    <mergeCell ref="I5:J5"/>
    <mergeCell ref="A26:O26"/>
    <mergeCell ref="O6:P6"/>
    <mergeCell ref="Q6:R6"/>
    <mergeCell ref="I6:J6"/>
    <mergeCell ref="A6:A10"/>
    <mergeCell ref="B6:B10"/>
    <mergeCell ref="K6:L6"/>
    <mergeCell ref="M6:N6"/>
    <mergeCell ref="Q8:R8"/>
    <mergeCell ref="O7:P8"/>
    <mergeCell ref="M7:N8"/>
    <mergeCell ref="K7:L8"/>
    <mergeCell ref="I7:J8"/>
    <mergeCell ref="Q7:R7"/>
  </mergeCells>
  <conditionalFormatting sqref="E11:F11">
    <cfRule type="cellIs" dxfId="10" priority="1" operator="equal">
      <formula>0</formula>
    </cfRule>
  </conditionalFormatting>
  <pageMargins left="0.70866141732283472" right="0.70866141732283472" top="0.74803149606299213" bottom="0.74803149606299213" header="0.31496062992125984" footer="0.31496062992125984"/>
  <pageSetup paperSize="9" scale="4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opLeftCell="A22" workbookViewId="0">
      <selection activeCell="G27" sqref="G27"/>
    </sheetView>
  </sheetViews>
  <sheetFormatPr defaultRowHeight="14.4" x14ac:dyDescent="0.3"/>
  <cols>
    <col min="1" max="1" width="7.5546875" customWidth="1"/>
    <col min="2" max="2" width="51.109375" customWidth="1"/>
    <col min="3" max="3" width="16.33203125" customWidth="1"/>
    <col min="4" max="4" width="14.88671875" customWidth="1"/>
    <col min="256" max="256" width="11.44140625" customWidth="1"/>
    <col min="257" max="257" width="51.109375" customWidth="1"/>
    <col min="258" max="258" width="19.109375" customWidth="1"/>
    <col min="259" max="259" width="18.109375" customWidth="1"/>
    <col min="512" max="512" width="11.44140625" customWidth="1"/>
    <col min="513" max="513" width="51.109375" customWidth="1"/>
    <col min="514" max="514" width="19.109375" customWidth="1"/>
    <col min="515" max="515" width="18.109375" customWidth="1"/>
    <col min="768" max="768" width="11.44140625" customWidth="1"/>
    <col min="769" max="769" width="51.109375" customWidth="1"/>
    <col min="770" max="770" width="19.109375" customWidth="1"/>
    <col min="771" max="771" width="18.109375" customWidth="1"/>
    <col min="1024" max="1024" width="11.44140625" customWidth="1"/>
    <col min="1025" max="1025" width="51.109375" customWidth="1"/>
    <col min="1026" max="1026" width="19.109375" customWidth="1"/>
    <col min="1027" max="1027" width="18.109375" customWidth="1"/>
    <col min="1280" max="1280" width="11.44140625" customWidth="1"/>
    <col min="1281" max="1281" width="51.109375" customWidth="1"/>
    <col min="1282" max="1282" width="19.109375" customWidth="1"/>
    <col min="1283" max="1283" width="18.109375" customWidth="1"/>
    <col min="1536" max="1536" width="11.44140625" customWidth="1"/>
    <col min="1537" max="1537" width="51.109375" customWidth="1"/>
    <col min="1538" max="1538" width="19.109375" customWidth="1"/>
    <col min="1539" max="1539" width="18.109375" customWidth="1"/>
    <col min="1792" max="1792" width="11.44140625" customWidth="1"/>
    <col min="1793" max="1793" width="51.109375" customWidth="1"/>
    <col min="1794" max="1794" width="19.109375" customWidth="1"/>
    <col min="1795" max="1795" width="18.109375" customWidth="1"/>
    <col min="2048" max="2048" width="11.44140625" customWidth="1"/>
    <col min="2049" max="2049" width="51.109375" customWidth="1"/>
    <col min="2050" max="2050" width="19.109375" customWidth="1"/>
    <col min="2051" max="2051" width="18.109375" customWidth="1"/>
    <col min="2304" max="2304" width="11.44140625" customWidth="1"/>
    <col min="2305" max="2305" width="51.109375" customWidth="1"/>
    <col min="2306" max="2306" width="19.109375" customWidth="1"/>
    <col min="2307" max="2307" width="18.109375" customWidth="1"/>
    <col min="2560" max="2560" width="11.44140625" customWidth="1"/>
    <col min="2561" max="2561" width="51.109375" customWidth="1"/>
    <col min="2562" max="2562" width="19.109375" customWidth="1"/>
    <col min="2563" max="2563" width="18.109375" customWidth="1"/>
    <col min="2816" max="2816" width="11.44140625" customWidth="1"/>
    <col min="2817" max="2817" width="51.109375" customWidth="1"/>
    <col min="2818" max="2818" width="19.109375" customWidth="1"/>
    <col min="2819" max="2819" width="18.109375" customWidth="1"/>
    <col min="3072" max="3072" width="11.44140625" customWidth="1"/>
    <col min="3073" max="3073" width="51.109375" customWidth="1"/>
    <col min="3074" max="3074" width="19.109375" customWidth="1"/>
    <col min="3075" max="3075" width="18.109375" customWidth="1"/>
    <col min="3328" max="3328" width="11.44140625" customWidth="1"/>
    <col min="3329" max="3329" width="51.109375" customWidth="1"/>
    <col min="3330" max="3330" width="19.109375" customWidth="1"/>
    <col min="3331" max="3331" width="18.109375" customWidth="1"/>
    <col min="3584" max="3584" width="11.44140625" customWidth="1"/>
    <col min="3585" max="3585" width="51.109375" customWidth="1"/>
    <col min="3586" max="3586" width="19.109375" customWidth="1"/>
    <col min="3587" max="3587" width="18.109375" customWidth="1"/>
    <col min="3840" max="3840" width="11.44140625" customWidth="1"/>
    <col min="3841" max="3841" width="51.109375" customWidth="1"/>
    <col min="3842" max="3842" width="19.109375" customWidth="1"/>
    <col min="3843" max="3843" width="18.109375" customWidth="1"/>
    <col min="4096" max="4096" width="11.44140625" customWidth="1"/>
    <col min="4097" max="4097" width="51.109375" customWidth="1"/>
    <col min="4098" max="4098" width="19.109375" customWidth="1"/>
    <col min="4099" max="4099" width="18.109375" customWidth="1"/>
    <col min="4352" max="4352" width="11.44140625" customWidth="1"/>
    <col min="4353" max="4353" width="51.109375" customWidth="1"/>
    <col min="4354" max="4354" width="19.109375" customWidth="1"/>
    <col min="4355" max="4355" width="18.109375" customWidth="1"/>
    <col min="4608" max="4608" width="11.44140625" customWidth="1"/>
    <col min="4609" max="4609" width="51.109375" customWidth="1"/>
    <col min="4610" max="4610" width="19.109375" customWidth="1"/>
    <col min="4611" max="4611" width="18.109375" customWidth="1"/>
    <col min="4864" max="4864" width="11.44140625" customWidth="1"/>
    <col min="4865" max="4865" width="51.109375" customWidth="1"/>
    <col min="4866" max="4866" width="19.109375" customWidth="1"/>
    <col min="4867" max="4867" width="18.109375" customWidth="1"/>
    <col min="5120" max="5120" width="11.44140625" customWidth="1"/>
    <col min="5121" max="5121" width="51.109375" customWidth="1"/>
    <col min="5122" max="5122" width="19.109375" customWidth="1"/>
    <col min="5123" max="5123" width="18.109375" customWidth="1"/>
    <col min="5376" max="5376" width="11.44140625" customWidth="1"/>
    <col min="5377" max="5377" width="51.109375" customWidth="1"/>
    <col min="5378" max="5378" width="19.109375" customWidth="1"/>
    <col min="5379" max="5379" width="18.109375" customWidth="1"/>
    <col min="5632" max="5632" width="11.44140625" customWidth="1"/>
    <col min="5633" max="5633" width="51.109375" customWidth="1"/>
    <col min="5634" max="5634" width="19.109375" customWidth="1"/>
    <col min="5635" max="5635" width="18.109375" customWidth="1"/>
    <col min="5888" max="5888" width="11.44140625" customWidth="1"/>
    <col min="5889" max="5889" width="51.109375" customWidth="1"/>
    <col min="5890" max="5890" width="19.109375" customWidth="1"/>
    <col min="5891" max="5891" width="18.109375" customWidth="1"/>
    <col min="6144" max="6144" width="11.44140625" customWidth="1"/>
    <col min="6145" max="6145" width="51.109375" customWidth="1"/>
    <col min="6146" max="6146" width="19.109375" customWidth="1"/>
    <col min="6147" max="6147" width="18.109375" customWidth="1"/>
    <col min="6400" max="6400" width="11.44140625" customWidth="1"/>
    <col min="6401" max="6401" width="51.109375" customWidth="1"/>
    <col min="6402" max="6402" width="19.109375" customWidth="1"/>
    <col min="6403" max="6403" width="18.109375" customWidth="1"/>
    <col min="6656" max="6656" width="11.44140625" customWidth="1"/>
    <col min="6657" max="6657" width="51.109375" customWidth="1"/>
    <col min="6658" max="6658" width="19.109375" customWidth="1"/>
    <col min="6659" max="6659" width="18.109375" customWidth="1"/>
    <col min="6912" max="6912" width="11.44140625" customWidth="1"/>
    <col min="6913" max="6913" width="51.109375" customWidth="1"/>
    <col min="6914" max="6914" width="19.109375" customWidth="1"/>
    <col min="6915" max="6915" width="18.109375" customWidth="1"/>
    <col min="7168" max="7168" width="11.44140625" customWidth="1"/>
    <col min="7169" max="7169" width="51.109375" customWidth="1"/>
    <col min="7170" max="7170" width="19.109375" customWidth="1"/>
    <col min="7171" max="7171" width="18.109375" customWidth="1"/>
    <col min="7424" max="7424" width="11.44140625" customWidth="1"/>
    <col min="7425" max="7425" width="51.109375" customWidth="1"/>
    <col min="7426" max="7426" width="19.109375" customWidth="1"/>
    <col min="7427" max="7427" width="18.109375" customWidth="1"/>
    <col min="7680" max="7680" width="11.44140625" customWidth="1"/>
    <col min="7681" max="7681" width="51.109375" customWidth="1"/>
    <col min="7682" max="7682" width="19.109375" customWidth="1"/>
    <col min="7683" max="7683" width="18.109375" customWidth="1"/>
    <col min="7936" max="7936" width="11.44140625" customWidth="1"/>
    <col min="7937" max="7937" width="51.109375" customWidth="1"/>
    <col min="7938" max="7938" width="19.109375" customWidth="1"/>
    <col min="7939" max="7939" width="18.109375" customWidth="1"/>
    <col min="8192" max="8192" width="11.44140625" customWidth="1"/>
    <col min="8193" max="8193" width="51.109375" customWidth="1"/>
    <col min="8194" max="8194" width="19.109375" customWidth="1"/>
    <col min="8195" max="8195" width="18.109375" customWidth="1"/>
    <col min="8448" max="8448" width="11.44140625" customWidth="1"/>
    <col min="8449" max="8449" width="51.109375" customWidth="1"/>
    <col min="8450" max="8450" width="19.109375" customWidth="1"/>
    <col min="8451" max="8451" width="18.109375" customWidth="1"/>
    <col min="8704" max="8704" width="11.44140625" customWidth="1"/>
    <col min="8705" max="8705" width="51.109375" customWidth="1"/>
    <col min="8706" max="8706" width="19.109375" customWidth="1"/>
    <col min="8707" max="8707" width="18.109375" customWidth="1"/>
    <col min="8960" max="8960" width="11.44140625" customWidth="1"/>
    <col min="8961" max="8961" width="51.109375" customWidth="1"/>
    <col min="8962" max="8962" width="19.109375" customWidth="1"/>
    <col min="8963" max="8963" width="18.109375" customWidth="1"/>
    <col min="9216" max="9216" width="11.44140625" customWidth="1"/>
    <col min="9217" max="9217" width="51.109375" customWidth="1"/>
    <col min="9218" max="9218" width="19.109375" customWidth="1"/>
    <col min="9219" max="9219" width="18.109375" customWidth="1"/>
    <col min="9472" max="9472" width="11.44140625" customWidth="1"/>
    <col min="9473" max="9473" width="51.109375" customWidth="1"/>
    <col min="9474" max="9474" width="19.109375" customWidth="1"/>
    <col min="9475" max="9475" width="18.109375" customWidth="1"/>
    <col min="9728" max="9728" width="11.44140625" customWidth="1"/>
    <col min="9729" max="9729" width="51.109375" customWidth="1"/>
    <col min="9730" max="9730" width="19.109375" customWidth="1"/>
    <col min="9731" max="9731" width="18.109375" customWidth="1"/>
    <col min="9984" max="9984" width="11.44140625" customWidth="1"/>
    <col min="9985" max="9985" width="51.109375" customWidth="1"/>
    <col min="9986" max="9986" width="19.109375" customWidth="1"/>
    <col min="9987" max="9987" width="18.109375" customWidth="1"/>
    <col min="10240" max="10240" width="11.44140625" customWidth="1"/>
    <col min="10241" max="10241" width="51.109375" customWidth="1"/>
    <col min="10242" max="10242" width="19.109375" customWidth="1"/>
    <col min="10243" max="10243" width="18.109375" customWidth="1"/>
    <col min="10496" max="10496" width="11.44140625" customWidth="1"/>
    <col min="10497" max="10497" width="51.109375" customWidth="1"/>
    <col min="10498" max="10498" width="19.109375" customWidth="1"/>
    <col min="10499" max="10499" width="18.109375" customWidth="1"/>
    <col min="10752" max="10752" width="11.44140625" customWidth="1"/>
    <col min="10753" max="10753" width="51.109375" customWidth="1"/>
    <col min="10754" max="10754" width="19.109375" customWidth="1"/>
    <col min="10755" max="10755" width="18.109375" customWidth="1"/>
    <col min="11008" max="11008" width="11.44140625" customWidth="1"/>
    <col min="11009" max="11009" width="51.109375" customWidth="1"/>
    <col min="11010" max="11010" width="19.109375" customWidth="1"/>
    <col min="11011" max="11011" width="18.109375" customWidth="1"/>
    <col min="11264" max="11264" width="11.44140625" customWidth="1"/>
    <col min="11265" max="11265" width="51.109375" customWidth="1"/>
    <col min="11266" max="11266" width="19.109375" customWidth="1"/>
    <col min="11267" max="11267" width="18.109375" customWidth="1"/>
    <col min="11520" max="11520" width="11.44140625" customWidth="1"/>
    <col min="11521" max="11521" width="51.109375" customWidth="1"/>
    <col min="11522" max="11522" width="19.109375" customWidth="1"/>
    <col min="11523" max="11523" width="18.109375" customWidth="1"/>
    <col min="11776" max="11776" width="11.44140625" customWidth="1"/>
    <col min="11777" max="11777" width="51.109375" customWidth="1"/>
    <col min="11778" max="11778" width="19.109375" customWidth="1"/>
    <col min="11779" max="11779" width="18.109375" customWidth="1"/>
    <col min="12032" max="12032" width="11.44140625" customWidth="1"/>
    <col min="12033" max="12033" width="51.109375" customWidth="1"/>
    <col min="12034" max="12034" width="19.109375" customWidth="1"/>
    <col min="12035" max="12035" width="18.109375" customWidth="1"/>
    <col min="12288" max="12288" width="11.44140625" customWidth="1"/>
    <col min="12289" max="12289" width="51.109375" customWidth="1"/>
    <col min="12290" max="12290" width="19.109375" customWidth="1"/>
    <col min="12291" max="12291" width="18.109375" customWidth="1"/>
    <col min="12544" max="12544" width="11.44140625" customWidth="1"/>
    <col min="12545" max="12545" width="51.109375" customWidth="1"/>
    <col min="12546" max="12546" width="19.109375" customWidth="1"/>
    <col min="12547" max="12547" width="18.109375" customWidth="1"/>
    <col min="12800" max="12800" width="11.44140625" customWidth="1"/>
    <col min="12801" max="12801" width="51.109375" customWidth="1"/>
    <col min="12802" max="12802" width="19.109375" customWidth="1"/>
    <col min="12803" max="12803" width="18.109375" customWidth="1"/>
    <col min="13056" max="13056" width="11.44140625" customWidth="1"/>
    <col min="13057" max="13057" width="51.109375" customWidth="1"/>
    <col min="13058" max="13058" width="19.109375" customWidth="1"/>
    <col min="13059" max="13059" width="18.109375" customWidth="1"/>
    <col min="13312" max="13312" width="11.44140625" customWidth="1"/>
    <col min="13313" max="13313" width="51.109375" customWidth="1"/>
    <col min="13314" max="13314" width="19.109375" customWidth="1"/>
    <col min="13315" max="13315" width="18.109375" customWidth="1"/>
    <col min="13568" max="13568" width="11.44140625" customWidth="1"/>
    <col min="13569" max="13569" width="51.109375" customWidth="1"/>
    <col min="13570" max="13570" width="19.109375" customWidth="1"/>
    <col min="13571" max="13571" width="18.109375" customWidth="1"/>
    <col min="13824" max="13824" width="11.44140625" customWidth="1"/>
    <col min="13825" max="13825" width="51.109375" customWidth="1"/>
    <col min="13826" max="13826" width="19.109375" customWidth="1"/>
    <col min="13827" max="13827" width="18.109375" customWidth="1"/>
    <col min="14080" max="14080" width="11.44140625" customWidth="1"/>
    <col min="14081" max="14081" width="51.109375" customWidth="1"/>
    <col min="14082" max="14082" width="19.109375" customWidth="1"/>
    <col min="14083" max="14083" width="18.109375" customWidth="1"/>
    <col min="14336" max="14336" width="11.44140625" customWidth="1"/>
    <col min="14337" max="14337" width="51.109375" customWidth="1"/>
    <col min="14338" max="14338" width="19.109375" customWidth="1"/>
    <col min="14339" max="14339" width="18.109375" customWidth="1"/>
    <col min="14592" max="14592" width="11.44140625" customWidth="1"/>
    <col min="14593" max="14593" width="51.109375" customWidth="1"/>
    <col min="14594" max="14594" width="19.109375" customWidth="1"/>
    <col min="14595" max="14595" width="18.109375" customWidth="1"/>
    <col min="14848" max="14848" width="11.44140625" customWidth="1"/>
    <col min="14849" max="14849" width="51.109375" customWidth="1"/>
    <col min="14850" max="14850" width="19.109375" customWidth="1"/>
    <col min="14851" max="14851" width="18.109375" customWidth="1"/>
    <col min="15104" max="15104" width="11.44140625" customWidth="1"/>
    <col min="15105" max="15105" width="51.109375" customWidth="1"/>
    <col min="15106" max="15106" width="19.109375" customWidth="1"/>
    <col min="15107" max="15107" width="18.109375" customWidth="1"/>
    <col min="15360" max="15360" width="11.44140625" customWidth="1"/>
    <col min="15361" max="15361" width="51.109375" customWidth="1"/>
    <col min="15362" max="15362" width="19.109375" customWidth="1"/>
    <col min="15363" max="15363" width="18.109375" customWidth="1"/>
    <col min="15616" max="15616" width="11.44140625" customWidth="1"/>
    <col min="15617" max="15617" width="51.109375" customWidth="1"/>
    <col min="15618" max="15618" width="19.109375" customWidth="1"/>
    <col min="15619" max="15619" width="18.109375" customWidth="1"/>
    <col min="15872" max="15872" width="11.44140625" customWidth="1"/>
    <col min="15873" max="15873" width="51.109375" customWidth="1"/>
    <col min="15874" max="15874" width="19.109375" customWidth="1"/>
    <col min="15875" max="15875" width="18.109375" customWidth="1"/>
    <col min="16128" max="16128" width="11.44140625" customWidth="1"/>
    <col min="16129" max="16129" width="51.109375" customWidth="1"/>
    <col min="16130" max="16130" width="19.109375" customWidth="1"/>
    <col min="16131" max="16131" width="18.109375" customWidth="1"/>
  </cols>
  <sheetData>
    <row r="1" spans="1:8" ht="15.6" x14ac:dyDescent="0.3">
      <c r="A1" s="1"/>
      <c r="B1" s="2"/>
      <c r="C1" s="2"/>
      <c r="D1" s="19" t="s">
        <v>325</v>
      </c>
    </row>
    <row r="2" spans="1:8" ht="24" customHeight="1" x14ac:dyDescent="0.3">
      <c r="A2" s="723" t="s">
        <v>324</v>
      </c>
      <c r="B2" s="723"/>
      <c r="C2" s="723"/>
      <c r="D2" s="828"/>
    </row>
    <row r="3" spans="1:8" ht="15.75" customHeight="1" x14ac:dyDescent="0.3">
      <c r="A3" s="926" t="s">
        <v>155</v>
      </c>
      <c r="B3" s="927"/>
      <c r="C3" s="927"/>
      <c r="D3" s="927"/>
      <c r="H3" s="20"/>
    </row>
    <row r="4" spans="1:8" ht="15.6" x14ac:dyDescent="0.3">
      <c r="A4" s="6"/>
      <c r="B4" s="7"/>
      <c r="C4" s="8"/>
      <c r="D4" s="9"/>
      <c r="H4" s="20"/>
    </row>
    <row r="5" spans="1:8" ht="15.6" x14ac:dyDescent="0.3">
      <c r="A5" s="726" t="s">
        <v>105</v>
      </c>
      <c r="B5" s="726" t="s">
        <v>0</v>
      </c>
      <c r="C5" s="209" t="s">
        <v>190</v>
      </c>
      <c r="D5" s="209">
        <v>2019</v>
      </c>
      <c r="H5" s="20"/>
    </row>
    <row r="6" spans="1:8" ht="51" customHeight="1" x14ac:dyDescent="0.3">
      <c r="A6" s="928"/>
      <c r="B6" s="924"/>
      <c r="C6" s="726" t="s">
        <v>327</v>
      </c>
      <c r="D6" s="617" t="s">
        <v>326</v>
      </c>
      <c r="F6" s="20"/>
      <c r="H6" s="20"/>
    </row>
    <row r="7" spans="1:8" ht="15" customHeight="1" x14ac:dyDescent="0.3">
      <c r="A7" s="928"/>
      <c r="B7" s="924"/>
      <c r="C7" s="731"/>
      <c r="D7" s="617" t="s">
        <v>183</v>
      </c>
      <c r="F7" s="20"/>
      <c r="H7" s="20"/>
    </row>
    <row r="8" spans="1:8" ht="19.5" customHeight="1" x14ac:dyDescent="0.3">
      <c r="A8" s="731"/>
      <c r="B8" s="851"/>
      <c r="C8" s="636" t="s">
        <v>1</v>
      </c>
      <c r="D8" s="617" t="s">
        <v>1</v>
      </c>
      <c r="E8" s="348"/>
    </row>
    <row r="9" spans="1:8" ht="15.6" x14ac:dyDescent="0.3">
      <c r="A9" s="10">
        <v>1</v>
      </c>
      <c r="B9" s="11">
        <v>2</v>
      </c>
      <c r="C9" s="693">
        <v>3</v>
      </c>
      <c r="D9" s="496">
        <v>4</v>
      </c>
      <c r="E9" s="348"/>
    </row>
    <row r="10" spans="1:8" ht="15.6" x14ac:dyDescent="0.3">
      <c r="A10" s="617">
        <v>1</v>
      </c>
      <c r="B10" s="12" t="s">
        <v>2</v>
      </c>
      <c r="C10" s="349">
        <f>(C11+C18+C20)</f>
        <v>1068.9677329043598</v>
      </c>
      <c r="D10" s="144">
        <f>D11+D18+D20</f>
        <v>1241.9804472015373</v>
      </c>
      <c r="E10" s="20"/>
    </row>
    <row r="11" spans="1:8" ht="15.6" x14ac:dyDescent="0.3">
      <c r="A11" s="617" t="s">
        <v>3</v>
      </c>
      <c r="B11" s="12" t="s">
        <v>4</v>
      </c>
      <c r="C11" s="349">
        <f>C12+C13+C16+C17</f>
        <v>921.84850230282552</v>
      </c>
      <c r="D11" s="144">
        <f>D12+D13+D16</f>
        <v>971.1489395373419</v>
      </c>
    </row>
    <row r="12" spans="1:8" ht="15.6" x14ac:dyDescent="0.3">
      <c r="A12" s="13" t="s">
        <v>5</v>
      </c>
      <c r="B12" s="12" t="s">
        <v>6</v>
      </c>
      <c r="C12" s="349">
        <f>3920.01/'[45]Д 3'!$F$35*1000</f>
        <v>899.56146490457093</v>
      </c>
      <c r="D12" s="694">
        <f>'[46]Повна собівартість'!E79/'[46]Д 3'!F35*1000</f>
        <v>926.4699939677148</v>
      </c>
    </row>
    <row r="13" spans="1:8" ht="15.6" x14ac:dyDescent="0.3">
      <c r="A13" s="13" t="s">
        <v>7</v>
      </c>
      <c r="B13" s="12" t="s">
        <v>8</v>
      </c>
      <c r="C13" s="349">
        <f>95.98/'[45]Д 3'!$F$35*1000</f>
        <v>22.025430904906038</v>
      </c>
      <c r="D13" s="14">
        <f>'[46]Повна собівартість'!E80/'[46]Д 3'!F35*1000</f>
        <v>44.412893999999994</v>
      </c>
    </row>
    <row r="14" spans="1:8" ht="15.6" x14ac:dyDescent="0.3">
      <c r="A14" s="13" t="s">
        <v>9</v>
      </c>
      <c r="B14" s="12" t="s">
        <v>10</v>
      </c>
      <c r="C14" s="349">
        <v>0</v>
      </c>
      <c r="D14" s="144">
        <v>0</v>
      </c>
    </row>
    <row r="15" spans="1:8" ht="31.2" x14ac:dyDescent="0.3">
      <c r="A15" s="13" t="s">
        <v>11</v>
      </c>
      <c r="B15" s="12" t="s">
        <v>12</v>
      </c>
      <c r="C15" s="349">
        <v>0</v>
      </c>
      <c r="D15" s="144">
        <v>0</v>
      </c>
    </row>
    <row r="16" spans="1:8" ht="15.6" x14ac:dyDescent="0.3">
      <c r="A16" s="13" t="s">
        <v>13</v>
      </c>
      <c r="B16" s="15" t="s">
        <v>14</v>
      </c>
      <c r="C16" s="349">
        <f>0.6/'[45]Д 3'!$F$35*1000</f>
        <v>0.137687628078179</v>
      </c>
      <c r="D16" s="21">
        <f>'[46]Повна собівартість'!E81/'[46]Д 3'!F35*1000</f>
        <v>0.2660515696271058</v>
      </c>
    </row>
    <row r="17" spans="1:4" ht="31.2" x14ac:dyDescent="0.3">
      <c r="A17" s="13" t="s">
        <v>15</v>
      </c>
      <c r="B17" s="15" t="s">
        <v>16</v>
      </c>
      <c r="C17" s="349">
        <f>0.54/'[45]Д 3'!$F$35*1000</f>
        <v>0.12391886527036113</v>
      </c>
      <c r="D17" s="21">
        <v>0</v>
      </c>
    </row>
    <row r="18" spans="1:4" ht="31.2" x14ac:dyDescent="0.3">
      <c r="A18" s="617" t="s">
        <v>17</v>
      </c>
      <c r="B18" s="15" t="s">
        <v>18</v>
      </c>
      <c r="C18" s="349">
        <f>175.46/'[45]Д 3'!$F$35*1000</f>
        <v>40.264452037662153</v>
      </c>
      <c r="D18" s="144">
        <f>('[46]Повна собівартість'!E83+'[46]Повна собівартість'!E84)/'[46]Д 3'!F35*1000</f>
        <v>95.324176272175492</v>
      </c>
    </row>
    <row r="19" spans="1:4" ht="15.6" x14ac:dyDescent="0.3">
      <c r="A19" s="617" t="s">
        <v>19</v>
      </c>
      <c r="B19" s="15" t="s">
        <v>20</v>
      </c>
      <c r="C19" s="349">
        <v>0</v>
      </c>
      <c r="D19" s="144">
        <v>0</v>
      </c>
    </row>
    <row r="20" spans="1:4" ht="15.6" x14ac:dyDescent="0.3">
      <c r="A20" s="617" t="s">
        <v>21</v>
      </c>
      <c r="B20" s="15" t="s">
        <v>22</v>
      </c>
      <c r="C20" s="349">
        <f>465.64/'[45]Д 3'!$F$35*1000</f>
        <v>106.85477856387213</v>
      </c>
      <c r="D20" s="144">
        <f>'[46]Повна собівартість'!E85/'[46]Д 3'!F35*1000</f>
        <v>175.50733139201992</v>
      </c>
    </row>
    <row r="21" spans="1:4" ht="15.6" x14ac:dyDescent="0.3">
      <c r="A21" s="617" t="s">
        <v>23</v>
      </c>
      <c r="B21" s="15" t="s">
        <v>24</v>
      </c>
      <c r="C21" s="349">
        <f>42.56/'[45]Д 3'!$F$35*1000</f>
        <v>9.7666424183454996</v>
      </c>
      <c r="D21" s="144">
        <f>'[46]Повна собівартість'!E86/'[46]Д 3'!F35*1000</f>
        <v>24.225740274513555</v>
      </c>
    </row>
    <row r="22" spans="1:4" ht="15.6" x14ac:dyDescent="0.3">
      <c r="A22" s="617">
        <v>3</v>
      </c>
      <c r="B22" s="15" t="s">
        <v>25</v>
      </c>
      <c r="C22" s="349">
        <v>0</v>
      </c>
      <c r="D22" s="144">
        <v>0</v>
      </c>
    </row>
    <row r="23" spans="1:4" ht="15.6" x14ac:dyDescent="0.3">
      <c r="A23" s="617">
        <v>4</v>
      </c>
      <c r="B23" s="15" t="s">
        <v>26</v>
      </c>
      <c r="C23" s="349">
        <v>0</v>
      </c>
      <c r="D23" s="144">
        <v>0</v>
      </c>
    </row>
    <row r="24" spans="1:4" ht="15.6" x14ac:dyDescent="0.3">
      <c r="A24" s="617">
        <v>5</v>
      </c>
      <c r="B24" s="15" t="s">
        <v>27</v>
      </c>
      <c r="C24" s="349">
        <v>0</v>
      </c>
      <c r="D24" s="144">
        <v>0</v>
      </c>
    </row>
    <row r="25" spans="1:4" ht="15.6" x14ac:dyDescent="0.3">
      <c r="A25" s="617">
        <v>6</v>
      </c>
      <c r="B25" s="15" t="s">
        <v>28</v>
      </c>
      <c r="C25" s="349">
        <f>+C10+C21</f>
        <v>1078.7343753227053</v>
      </c>
      <c r="D25" s="144">
        <f>D10+D21</f>
        <v>1266.2061874760509</v>
      </c>
    </row>
    <row r="26" spans="1:4" ht="15.6" x14ac:dyDescent="0.3">
      <c r="A26" s="617">
        <v>7</v>
      </c>
      <c r="B26" s="12" t="s">
        <v>29</v>
      </c>
      <c r="C26" s="349">
        <v>0</v>
      </c>
      <c r="D26" s="144">
        <v>0</v>
      </c>
    </row>
    <row r="27" spans="1:4" ht="15.6" x14ac:dyDescent="0.3">
      <c r="A27" s="617">
        <v>8</v>
      </c>
      <c r="B27" s="15" t="s">
        <v>30</v>
      </c>
      <c r="C27" s="349">
        <f>C25</f>
        <v>1078.7343753227053</v>
      </c>
      <c r="D27" s="144">
        <f>D25</f>
        <v>1266.2061874760509</v>
      </c>
    </row>
    <row r="28" spans="1:4" ht="15.6" x14ac:dyDescent="0.3">
      <c r="A28" s="617">
        <v>9</v>
      </c>
      <c r="B28" s="16" t="s">
        <v>31</v>
      </c>
      <c r="C28" s="349">
        <v>0</v>
      </c>
      <c r="D28" s="144">
        <f>D27*20%</f>
        <v>253.24123749521019</v>
      </c>
    </row>
    <row r="29" spans="1:4" ht="15.6" x14ac:dyDescent="0.3">
      <c r="A29" s="617">
        <v>10</v>
      </c>
      <c r="B29" s="15" t="s">
        <v>32</v>
      </c>
      <c r="C29" s="349" t="s">
        <v>174</v>
      </c>
      <c r="D29" s="144">
        <v>1519.45</v>
      </c>
    </row>
    <row r="30" spans="1:4" ht="23.25" customHeight="1" x14ac:dyDescent="0.3">
      <c r="A30" s="882" t="s">
        <v>446</v>
      </c>
      <c r="B30" s="925"/>
      <c r="C30" s="925"/>
      <c r="D30" s="925"/>
    </row>
    <row r="31" spans="1:4" ht="68.25" customHeight="1" x14ac:dyDescent="0.3">
      <c r="A31" s="729" t="s">
        <v>154</v>
      </c>
      <c r="B31" s="821"/>
      <c r="C31" s="821"/>
      <c r="D31" s="821"/>
    </row>
    <row r="32" spans="1:4" ht="15.6" x14ac:dyDescent="0.3">
      <c r="A32" s="635"/>
      <c r="B32" s="624"/>
      <c r="C32" s="624"/>
      <c r="D32" s="624"/>
    </row>
    <row r="33" spans="1:5" ht="15.6" x14ac:dyDescent="0.3">
      <c r="A33" s="350"/>
      <c r="B33" s="350"/>
      <c r="C33" s="351"/>
      <c r="D33" s="666"/>
    </row>
    <row r="34" spans="1:5" ht="15.6" x14ac:dyDescent="0.3">
      <c r="A34" s="350"/>
      <c r="B34" s="350"/>
      <c r="C34" s="352"/>
      <c r="D34" s="350"/>
      <c r="E34" s="350"/>
    </row>
    <row r="35" spans="1:5" ht="15.6" x14ac:dyDescent="0.3">
      <c r="A35" s="353"/>
      <c r="B35" s="354"/>
      <c r="C35" s="354"/>
      <c r="D35" s="354"/>
      <c r="E35" s="354"/>
    </row>
    <row r="36" spans="1:5" ht="15.6" x14ac:dyDescent="0.3">
      <c r="A36" s="350"/>
      <c r="B36" s="350"/>
      <c r="C36" s="350"/>
      <c r="D36" s="351"/>
      <c r="E36" s="666"/>
    </row>
    <row r="37" spans="1:5" ht="15.6" x14ac:dyDescent="0.3">
      <c r="A37" s="350"/>
      <c r="B37" s="350"/>
      <c r="C37" s="350"/>
      <c r="D37" s="355"/>
      <c r="E37" s="350"/>
    </row>
    <row r="38" spans="1:5" ht="15.6" x14ac:dyDescent="0.3">
      <c r="A38" s="353"/>
      <c r="B38" s="354"/>
      <c r="C38" s="354"/>
      <c r="D38" s="354"/>
      <c r="E38" s="354"/>
    </row>
  </sheetData>
  <mergeCells count="7">
    <mergeCell ref="A2:D2"/>
    <mergeCell ref="A30:D30"/>
    <mergeCell ref="A31:D31"/>
    <mergeCell ref="A3:D3"/>
    <mergeCell ref="C6:C7"/>
    <mergeCell ref="A5:A8"/>
    <mergeCell ref="B5:B8"/>
  </mergeCell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3"/>
  <sheetViews>
    <sheetView view="pageBreakPreview" topLeftCell="A19" zoomScale="51" zoomScaleNormal="100" zoomScaleSheetLayoutView="51" workbookViewId="0">
      <selection activeCell="E1" sqref="E1"/>
    </sheetView>
  </sheetViews>
  <sheetFormatPr defaultRowHeight="13.8" x14ac:dyDescent="0.25"/>
  <cols>
    <col min="1" max="1" width="9.109375" style="100"/>
    <col min="2" max="2" width="65.6640625" style="101" customWidth="1"/>
    <col min="3" max="3" width="45.88671875" style="101" customWidth="1"/>
    <col min="4" max="4" width="65.6640625" style="101" hidden="1" customWidth="1"/>
    <col min="5" max="5" width="43.6640625" style="124" customWidth="1"/>
    <col min="6" max="6" width="57" style="101" hidden="1" customWidth="1"/>
    <col min="7" max="7" width="9.109375" style="101"/>
    <col min="8" max="8" width="12" style="101" bestFit="1" customWidth="1"/>
    <col min="9" max="257" width="9.109375" style="101"/>
    <col min="258" max="258" width="46.6640625" style="101" customWidth="1"/>
    <col min="259" max="259" width="13.44140625" style="101" customWidth="1"/>
    <col min="260" max="260" width="13.33203125" style="101" customWidth="1"/>
    <col min="261" max="262" width="15.88671875" style="101" customWidth="1"/>
    <col min="263" max="513" width="9.109375" style="101"/>
    <col min="514" max="514" width="46.6640625" style="101" customWidth="1"/>
    <col min="515" max="515" width="13.44140625" style="101" customWidth="1"/>
    <col min="516" max="516" width="13.33203125" style="101" customWidth="1"/>
    <col min="517" max="518" width="15.88671875" style="101" customWidth="1"/>
    <col min="519" max="769" width="9.109375" style="101"/>
    <col min="770" max="770" width="46.6640625" style="101" customWidth="1"/>
    <col min="771" max="771" width="13.44140625" style="101" customWidth="1"/>
    <col min="772" max="772" width="13.33203125" style="101" customWidth="1"/>
    <col min="773" max="774" width="15.88671875" style="101" customWidth="1"/>
    <col min="775" max="1025" width="9.109375" style="101"/>
    <col min="1026" max="1026" width="46.6640625" style="101" customWidth="1"/>
    <col min="1027" max="1027" width="13.44140625" style="101" customWidth="1"/>
    <col min="1028" max="1028" width="13.33203125" style="101" customWidth="1"/>
    <col min="1029" max="1030" width="15.88671875" style="101" customWidth="1"/>
    <col min="1031" max="1281" width="9.109375" style="101"/>
    <col min="1282" max="1282" width="46.6640625" style="101" customWidth="1"/>
    <col min="1283" max="1283" width="13.44140625" style="101" customWidth="1"/>
    <col min="1284" max="1284" width="13.33203125" style="101" customWidth="1"/>
    <col min="1285" max="1286" width="15.88671875" style="101" customWidth="1"/>
    <col min="1287" max="1537" width="9.109375" style="101"/>
    <col min="1538" max="1538" width="46.6640625" style="101" customWidth="1"/>
    <col min="1539" max="1539" width="13.44140625" style="101" customWidth="1"/>
    <col min="1540" max="1540" width="13.33203125" style="101" customWidth="1"/>
    <col min="1541" max="1542" width="15.88671875" style="101" customWidth="1"/>
    <col min="1543" max="1793" width="9.109375" style="101"/>
    <col min="1794" max="1794" width="46.6640625" style="101" customWidth="1"/>
    <col min="1795" max="1795" width="13.44140625" style="101" customWidth="1"/>
    <col min="1796" max="1796" width="13.33203125" style="101" customWidth="1"/>
    <col min="1797" max="1798" width="15.88671875" style="101" customWidth="1"/>
    <col min="1799" max="2049" width="9.109375" style="101"/>
    <col min="2050" max="2050" width="46.6640625" style="101" customWidth="1"/>
    <col min="2051" max="2051" width="13.44140625" style="101" customWidth="1"/>
    <col min="2052" max="2052" width="13.33203125" style="101" customWidth="1"/>
    <col min="2053" max="2054" width="15.88671875" style="101" customWidth="1"/>
    <col min="2055" max="2305" width="9.109375" style="101"/>
    <col min="2306" max="2306" width="46.6640625" style="101" customWidth="1"/>
    <col min="2307" max="2307" width="13.44140625" style="101" customWidth="1"/>
    <col min="2308" max="2308" width="13.33203125" style="101" customWidth="1"/>
    <col min="2309" max="2310" width="15.88671875" style="101" customWidth="1"/>
    <col min="2311" max="2561" width="9.109375" style="101"/>
    <col min="2562" max="2562" width="46.6640625" style="101" customWidth="1"/>
    <col min="2563" max="2563" width="13.44140625" style="101" customWidth="1"/>
    <col min="2564" max="2564" width="13.33203125" style="101" customWidth="1"/>
    <col min="2565" max="2566" width="15.88671875" style="101" customWidth="1"/>
    <col min="2567" max="2817" width="9.109375" style="101"/>
    <col min="2818" max="2818" width="46.6640625" style="101" customWidth="1"/>
    <col min="2819" max="2819" width="13.44140625" style="101" customWidth="1"/>
    <col min="2820" max="2820" width="13.33203125" style="101" customWidth="1"/>
    <col min="2821" max="2822" width="15.88671875" style="101" customWidth="1"/>
    <col min="2823" max="3073" width="9.109375" style="101"/>
    <col min="3074" max="3074" width="46.6640625" style="101" customWidth="1"/>
    <col min="3075" max="3075" width="13.44140625" style="101" customWidth="1"/>
    <col min="3076" max="3076" width="13.33203125" style="101" customWidth="1"/>
    <col min="3077" max="3078" width="15.88671875" style="101" customWidth="1"/>
    <col min="3079" max="3329" width="9.109375" style="101"/>
    <col min="3330" max="3330" width="46.6640625" style="101" customWidth="1"/>
    <col min="3331" max="3331" width="13.44140625" style="101" customWidth="1"/>
    <col min="3332" max="3332" width="13.33203125" style="101" customWidth="1"/>
    <col min="3333" max="3334" width="15.88671875" style="101" customWidth="1"/>
    <col min="3335" max="3585" width="9.109375" style="101"/>
    <col min="3586" max="3586" width="46.6640625" style="101" customWidth="1"/>
    <col min="3587" max="3587" width="13.44140625" style="101" customWidth="1"/>
    <col min="3588" max="3588" width="13.33203125" style="101" customWidth="1"/>
    <col min="3589" max="3590" width="15.88671875" style="101" customWidth="1"/>
    <col min="3591" max="3841" width="9.109375" style="101"/>
    <col min="3842" max="3842" width="46.6640625" style="101" customWidth="1"/>
    <col min="3843" max="3843" width="13.44140625" style="101" customWidth="1"/>
    <col min="3844" max="3844" width="13.33203125" style="101" customWidth="1"/>
    <col min="3845" max="3846" width="15.88671875" style="101" customWidth="1"/>
    <col min="3847" max="4097" width="9.109375" style="101"/>
    <col min="4098" max="4098" width="46.6640625" style="101" customWidth="1"/>
    <col min="4099" max="4099" width="13.44140625" style="101" customWidth="1"/>
    <col min="4100" max="4100" width="13.33203125" style="101" customWidth="1"/>
    <col min="4101" max="4102" width="15.88671875" style="101" customWidth="1"/>
    <col min="4103" max="4353" width="9.109375" style="101"/>
    <col min="4354" max="4354" width="46.6640625" style="101" customWidth="1"/>
    <col min="4355" max="4355" width="13.44140625" style="101" customWidth="1"/>
    <col min="4356" max="4356" width="13.33203125" style="101" customWidth="1"/>
    <col min="4357" max="4358" width="15.88671875" style="101" customWidth="1"/>
    <col min="4359" max="4609" width="9.109375" style="101"/>
    <col min="4610" max="4610" width="46.6640625" style="101" customWidth="1"/>
    <col min="4611" max="4611" width="13.44140625" style="101" customWidth="1"/>
    <col min="4612" max="4612" width="13.33203125" style="101" customWidth="1"/>
    <col min="4613" max="4614" width="15.88671875" style="101" customWidth="1"/>
    <col min="4615" max="4865" width="9.109375" style="101"/>
    <col min="4866" max="4866" width="46.6640625" style="101" customWidth="1"/>
    <col min="4867" max="4867" width="13.44140625" style="101" customWidth="1"/>
    <col min="4868" max="4868" width="13.33203125" style="101" customWidth="1"/>
    <col min="4869" max="4870" width="15.88671875" style="101" customWidth="1"/>
    <col min="4871" max="5121" width="9.109375" style="101"/>
    <col min="5122" max="5122" width="46.6640625" style="101" customWidth="1"/>
    <col min="5123" max="5123" width="13.44140625" style="101" customWidth="1"/>
    <col min="5124" max="5124" width="13.33203125" style="101" customWidth="1"/>
    <col min="5125" max="5126" width="15.88671875" style="101" customWidth="1"/>
    <col min="5127" max="5377" width="9.109375" style="101"/>
    <col min="5378" max="5378" width="46.6640625" style="101" customWidth="1"/>
    <col min="5379" max="5379" width="13.44140625" style="101" customWidth="1"/>
    <col min="5380" max="5380" width="13.33203125" style="101" customWidth="1"/>
    <col min="5381" max="5382" width="15.88671875" style="101" customWidth="1"/>
    <col min="5383" max="5633" width="9.109375" style="101"/>
    <col min="5634" max="5634" width="46.6640625" style="101" customWidth="1"/>
    <col min="5635" max="5635" width="13.44140625" style="101" customWidth="1"/>
    <col min="5636" max="5636" width="13.33203125" style="101" customWidth="1"/>
    <col min="5637" max="5638" width="15.88671875" style="101" customWidth="1"/>
    <col min="5639" max="5889" width="9.109375" style="101"/>
    <col min="5890" max="5890" width="46.6640625" style="101" customWidth="1"/>
    <col min="5891" max="5891" width="13.44140625" style="101" customWidth="1"/>
    <col min="5892" max="5892" width="13.33203125" style="101" customWidth="1"/>
    <col min="5893" max="5894" width="15.88671875" style="101" customWidth="1"/>
    <col min="5895" max="6145" width="9.109375" style="101"/>
    <col min="6146" max="6146" width="46.6640625" style="101" customWidth="1"/>
    <col min="6147" max="6147" width="13.44140625" style="101" customWidth="1"/>
    <col min="6148" max="6148" width="13.33203125" style="101" customWidth="1"/>
    <col min="6149" max="6150" width="15.88671875" style="101" customWidth="1"/>
    <col min="6151" max="6401" width="9.109375" style="101"/>
    <col min="6402" max="6402" width="46.6640625" style="101" customWidth="1"/>
    <col min="6403" max="6403" width="13.44140625" style="101" customWidth="1"/>
    <col min="6404" max="6404" width="13.33203125" style="101" customWidth="1"/>
    <col min="6405" max="6406" width="15.88671875" style="101" customWidth="1"/>
    <col min="6407" max="6657" width="9.109375" style="101"/>
    <col min="6658" max="6658" width="46.6640625" style="101" customWidth="1"/>
    <col min="6659" max="6659" width="13.44140625" style="101" customWidth="1"/>
    <col min="6660" max="6660" width="13.33203125" style="101" customWidth="1"/>
    <col min="6661" max="6662" width="15.88671875" style="101" customWidth="1"/>
    <col min="6663" max="6913" width="9.109375" style="101"/>
    <col min="6914" max="6914" width="46.6640625" style="101" customWidth="1"/>
    <col min="6915" max="6915" width="13.44140625" style="101" customWidth="1"/>
    <col min="6916" max="6916" width="13.33203125" style="101" customWidth="1"/>
    <col min="6917" max="6918" width="15.88671875" style="101" customWidth="1"/>
    <col min="6919" max="7169" width="9.109375" style="101"/>
    <col min="7170" max="7170" width="46.6640625" style="101" customWidth="1"/>
    <col min="7171" max="7171" width="13.44140625" style="101" customWidth="1"/>
    <col min="7172" max="7172" width="13.33203125" style="101" customWidth="1"/>
    <col min="7173" max="7174" width="15.88671875" style="101" customWidth="1"/>
    <col min="7175" max="7425" width="9.109375" style="101"/>
    <col min="7426" max="7426" width="46.6640625" style="101" customWidth="1"/>
    <col min="7427" max="7427" width="13.44140625" style="101" customWidth="1"/>
    <col min="7428" max="7428" width="13.33203125" style="101" customWidth="1"/>
    <col min="7429" max="7430" width="15.88671875" style="101" customWidth="1"/>
    <col min="7431" max="7681" width="9.109375" style="101"/>
    <col min="7682" max="7682" width="46.6640625" style="101" customWidth="1"/>
    <col min="7683" max="7683" width="13.44140625" style="101" customWidth="1"/>
    <col min="7684" max="7684" width="13.33203125" style="101" customWidth="1"/>
    <col min="7685" max="7686" width="15.88671875" style="101" customWidth="1"/>
    <col min="7687" max="7937" width="9.109375" style="101"/>
    <col min="7938" max="7938" width="46.6640625" style="101" customWidth="1"/>
    <col min="7939" max="7939" width="13.44140625" style="101" customWidth="1"/>
    <col min="7940" max="7940" width="13.33203125" style="101" customWidth="1"/>
    <col min="7941" max="7942" width="15.88671875" style="101" customWidth="1"/>
    <col min="7943" max="8193" width="9.109375" style="101"/>
    <col min="8194" max="8194" width="46.6640625" style="101" customWidth="1"/>
    <col min="8195" max="8195" width="13.44140625" style="101" customWidth="1"/>
    <col min="8196" max="8196" width="13.33203125" style="101" customWidth="1"/>
    <col min="8197" max="8198" width="15.88671875" style="101" customWidth="1"/>
    <col min="8199" max="8449" width="9.109375" style="101"/>
    <col min="8450" max="8450" width="46.6640625" style="101" customWidth="1"/>
    <col min="8451" max="8451" width="13.44140625" style="101" customWidth="1"/>
    <col min="8452" max="8452" width="13.33203125" style="101" customWidth="1"/>
    <col min="8453" max="8454" width="15.88671875" style="101" customWidth="1"/>
    <col min="8455" max="8705" width="9.109375" style="101"/>
    <col min="8706" max="8706" width="46.6640625" style="101" customWidth="1"/>
    <col min="8707" max="8707" width="13.44140625" style="101" customWidth="1"/>
    <col min="8708" max="8708" width="13.33203125" style="101" customWidth="1"/>
    <col min="8709" max="8710" width="15.88671875" style="101" customWidth="1"/>
    <col min="8711" max="8961" width="9.109375" style="101"/>
    <col min="8962" max="8962" width="46.6640625" style="101" customWidth="1"/>
    <col min="8963" max="8963" width="13.44140625" style="101" customWidth="1"/>
    <col min="8964" max="8964" width="13.33203125" style="101" customWidth="1"/>
    <col min="8965" max="8966" width="15.88671875" style="101" customWidth="1"/>
    <col min="8967" max="9217" width="9.109375" style="101"/>
    <col min="9218" max="9218" width="46.6640625" style="101" customWidth="1"/>
    <col min="9219" max="9219" width="13.44140625" style="101" customWidth="1"/>
    <col min="9220" max="9220" width="13.33203125" style="101" customWidth="1"/>
    <col min="9221" max="9222" width="15.88671875" style="101" customWidth="1"/>
    <col min="9223" max="9473" width="9.109375" style="101"/>
    <col min="9474" max="9474" width="46.6640625" style="101" customWidth="1"/>
    <col min="9475" max="9475" width="13.44140625" style="101" customWidth="1"/>
    <col min="9476" max="9476" width="13.33203125" style="101" customWidth="1"/>
    <col min="9477" max="9478" width="15.88671875" style="101" customWidth="1"/>
    <col min="9479" max="9729" width="9.109375" style="101"/>
    <col min="9730" max="9730" width="46.6640625" style="101" customWidth="1"/>
    <col min="9731" max="9731" width="13.44140625" style="101" customWidth="1"/>
    <col min="9732" max="9732" width="13.33203125" style="101" customWidth="1"/>
    <col min="9733" max="9734" width="15.88671875" style="101" customWidth="1"/>
    <col min="9735" max="9985" width="9.109375" style="101"/>
    <col min="9986" max="9986" width="46.6640625" style="101" customWidth="1"/>
    <col min="9987" max="9987" width="13.44140625" style="101" customWidth="1"/>
    <col min="9988" max="9988" width="13.33203125" style="101" customWidth="1"/>
    <col min="9989" max="9990" width="15.88671875" style="101" customWidth="1"/>
    <col min="9991" max="10241" width="9.109375" style="101"/>
    <col min="10242" max="10242" width="46.6640625" style="101" customWidth="1"/>
    <col min="10243" max="10243" width="13.44140625" style="101" customWidth="1"/>
    <col min="10244" max="10244" width="13.33203125" style="101" customWidth="1"/>
    <col min="10245" max="10246" width="15.88671875" style="101" customWidth="1"/>
    <col min="10247" max="10497" width="9.109375" style="101"/>
    <col min="10498" max="10498" width="46.6640625" style="101" customWidth="1"/>
    <col min="10499" max="10499" width="13.44140625" style="101" customWidth="1"/>
    <col min="10500" max="10500" width="13.33203125" style="101" customWidth="1"/>
    <col min="10501" max="10502" width="15.88671875" style="101" customWidth="1"/>
    <col min="10503" max="10753" width="9.109375" style="101"/>
    <col min="10754" max="10754" width="46.6640625" style="101" customWidth="1"/>
    <col min="10755" max="10755" width="13.44140625" style="101" customWidth="1"/>
    <col min="10756" max="10756" width="13.33203125" style="101" customWidth="1"/>
    <col min="10757" max="10758" width="15.88671875" style="101" customWidth="1"/>
    <col min="10759" max="11009" width="9.109375" style="101"/>
    <col min="11010" max="11010" width="46.6640625" style="101" customWidth="1"/>
    <col min="11011" max="11011" width="13.44140625" style="101" customWidth="1"/>
    <col min="11012" max="11012" width="13.33203125" style="101" customWidth="1"/>
    <col min="11013" max="11014" width="15.88671875" style="101" customWidth="1"/>
    <col min="11015" max="11265" width="9.109375" style="101"/>
    <col min="11266" max="11266" width="46.6640625" style="101" customWidth="1"/>
    <col min="11267" max="11267" width="13.44140625" style="101" customWidth="1"/>
    <col min="11268" max="11268" width="13.33203125" style="101" customWidth="1"/>
    <col min="11269" max="11270" width="15.88671875" style="101" customWidth="1"/>
    <col min="11271" max="11521" width="9.109375" style="101"/>
    <col min="11522" max="11522" width="46.6640625" style="101" customWidth="1"/>
    <col min="11523" max="11523" width="13.44140625" style="101" customWidth="1"/>
    <col min="11524" max="11524" width="13.33203125" style="101" customWidth="1"/>
    <col min="11525" max="11526" width="15.88671875" style="101" customWidth="1"/>
    <col min="11527" max="11777" width="9.109375" style="101"/>
    <col min="11778" max="11778" width="46.6640625" style="101" customWidth="1"/>
    <col min="11779" max="11779" width="13.44140625" style="101" customWidth="1"/>
    <col min="11780" max="11780" width="13.33203125" style="101" customWidth="1"/>
    <col min="11781" max="11782" width="15.88671875" style="101" customWidth="1"/>
    <col min="11783" max="12033" width="9.109375" style="101"/>
    <col min="12034" max="12034" width="46.6640625" style="101" customWidth="1"/>
    <col min="12035" max="12035" width="13.44140625" style="101" customWidth="1"/>
    <col min="12036" max="12036" width="13.33203125" style="101" customWidth="1"/>
    <col min="12037" max="12038" width="15.88671875" style="101" customWidth="1"/>
    <col min="12039" max="12289" width="9.109375" style="101"/>
    <col min="12290" max="12290" width="46.6640625" style="101" customWidth="1"/>
    <col min="12291" max="12291" width="13.44140625" style="101" customWidth="1"/>
    <col min="12292" max="12292" width="13.33203125" style="101" customWidth="1"/>
    <col min="12293" max="12294" width="15.88671875" style="101" customWidth="1"/>
    <col min="12295" max="12545" width="9.109375" style="101"/>
    <col min="12546" max="12546" width="46.6640625" style="101" customWidth="1"/>
    <col min="12547" max="12547" width="13.44140625" style="101" customWidth="1"/>
    <col min="12548" max="12548" width="13.33203125" style="101" customWidth="1"/>
    <col min="12549" max="12550" width="15.88671875" style="101" customWidth="1"/>
    <col min="12551" max="12801" width="9.109375" style="101"/>
    <col min="12802" max="12802" width="46.6640625" style="101" customWidth="1"/>
    <col min="12803" max="12803" width="13.44140625" style="101" customWidth="1"/>
    <col min="12804" max="12804" width="13.33203125" style="101" customWidth="1"/>
    <col min="12805" max="12806" width="15.88671875" style="101" customWidth="1"/>
    <col min="12807" max="13057" width="9.109375" style="101"/>
    <col min="13058" max="13058" width="46.6640625" style="101" customWidth="1"/>
    <col min="13059" max="13059" width="13.44140625" style="101" customWidth="1"/>
    <col min="13060" max="13060" width="13.33203125" style="101" customWidth="1"/>
    <col min="13061" max="13062" width="15.88671875" style="101" customWidth="1"/>
    <col min="13063" max="13313" width="9.109375" style="101"/>
    <col min="13314" max="13314" width="46.6640625" style="101" customWidth="1"/>
    <col min="13315" max="13315" width="13.44140625" style="101" customWidth="1"/>
    <col min="13316" max="13316" width="13.33203125" style="101" customWidth="1"/>
    <col min="13317" max="13318" width="15.88671875" style="101" customWidth="1"/>
    <col min="13319" max="13569" width="9.109375" style="101"/>
    <col min="13570" max="13570" width="46.6640625" style="101" customWidth="1"/>
    <col min="13571" max="13571" width="13.44140625" style="101" customWidth="1"/>
    <col min="13572" max="13572" width="13.33203125" style="101" customWidth="1"/>
    <col min="13573" max="13574" width="15.88671875" style="101" customWidth="1"/>
    <col min="13575" max="13825" width="9.109375" style="101"/>
    <col min="13826" max="13826" width="46.6640625" style="101" customWidth="1"/>
    <col min="13827" max="13827" width="13.44140625" style="101" customWidth="1"/>
    <col min="13828" max="13828" width="13.33203125" style="101" customWidth="1"/>
    <col min="13829" max="13830" width="15.88671875" style="101" customWidth="1"/>
    <col min="13831" max="14081" width="9.109375" style="101"/>
    <col min="14082" max="14082" width="46.6640625" style="101" customWidth="1"/>
    <col min="14083" max="14083" width="13.44140625" style="101" customWidth="1"/>
    <col min="14084" max="14084" width="13.33203125" style="101" customWidth="1"/>
    <col min="14085" max="14086" width="15.88671875" style="101" customWidth="1"/>
    <col min="14087" max="14337" width="9.109375" style="101"/>
    <col min="14338" max="14338" width="46.6640625" style="101" customWidth="1"/>
    <col min="14339" max="14339" width="13.44140625" style="101" customWidth="1"/>
    <col min="14340" max="14340" width="13.33203125" style="101" customWidth="1"/>
    <col min="14341" max="14342" width="15.88671875" style="101" customWidth="1"/>
    <col min="14343" max="14593" width="9.109375" style="101"/>
    <col min="14594" max="14594" width="46.6640625" style="101" customWidth="1"/>
    <col min="14595" max="14595" width="13.44140625" style="101" customWidth="1"/>
    <col min="14596" max="14596" width="13.33203125" style="101" customWidth="1"/>
    <col min="14597" max="14598" width="15.88671875" style="101" customWidth="1"/>
    <col min="14599" max="14849" width="9.109375" style="101"/>
    <col min="14850" max="14850" width="46.6640625" style="101" customWidth="1"/>
    <col min="14851" max="14851" width="13.44140625" style="101" customWidth="1"/>
    <col min="14852" max="14852" width="13.33203125" style="101" customWidth="1"/>
    <col min="14853" max="14854" width="15.88671875" style="101" customWidth="1"/>
    <col min="14855" max="15105" width="9.109375" style="101"/>
    <col min="15106" max="15106" width="46.6640625" style="101" customWidth="1"/>
    <col min="15107" max="15107" width="13.44140625" style="101" customWidth="1"/>
    <col min="15108" max="15108" width="13.33203125" style="101" customWidth="1"/>
    <col min="15109" max="15110" width="15.88671875" style="101" customWidth="1"/>
    <col min="15111" max="15361" width="9.109375" style="101"/>
    <col min="15362" max="15362" width="46.6640625" style="101" customWidth="1"/>
    <col min="15363" max="15363" width="13.44140625" style="101" customWidth="1"/>
    <col min="15364" max="15364" width="13.33203125" style="101" customWidth="1"/>
    <col min="15365" max="15366" width="15.88671875" style="101" customWidth="1"/>
    <col min="15367" max="15617" width="9.109375" style="101"/>
    <col min="15618" max="15618" width="46.6640625" style="101" customWidth="1"/>
    <col min="15619" max="15619" width="13.44140625" style="101" customWidth="1"/>
    <col min="15620" max="15620" width="13.33203125" style="101" customWidth="1"/>
    <col min="15621" max="15622" width="15.88671875" style="101" customWidth="1"/>
    <col min="15623" max="15873" width="9.109375" style="101"/>
    <col min="15874" max="15874" width="46.6640625" style="101" customWidth="1"/>
    <col min="15875" max="15875" width="13.44140625" style="101" customWidth="1"/>
    <col min="15876" max="15876" width="13.33203125" style="101" customWidth="1"/>
    <col min="15877" max="15878" width="15.88671875" style="101" customWidth="1"/>
    <col min="15879" max="16129" width="9.109375" style="101"/>
    <col min="16130" max="16130" width="46.6640625" style="101" customWidth="1"/>
    <col min="16131" max="16131" width="13.44140625" style="101" customWidth="1"/>
    <col min="16132" max="16132" width="13.33203125" style="101" customWidth="1"/>
    <col min="16133" max="16134" width="15.88671875" style="101" customWidth="1"/>
    <col min="16135" max="16384" width="9.109375" style="101"/>
  </cols>
  <sheetData>
    <row r="1" spans="1:60" ht="22.8" x14ac:dyDescent="0.25">
      <c r="E1" s="102" t="s">
        <v>253</v>
      </c>
    </row>
    <row r="2" spans="1:60" ht="25.2" x14ac:dyDescent="0.45">
      <c r="E2" s="103"/>
      <c r="F2" s="104"/>
    </row>
    <row r="3" spans="1:60" ht="24.6" x14ac:dyDescent="0.25">
      <c r="A3" s="738" t="s">
        <v>71</v>
      </c>
      <c r="B3" s="738"/>
      <c r="C3" s="738"/>
      <c r="D3" s="738"/>
      <c r="E3" s="738"/>
      <c r="F3" s="738"/>
    </row>
    <row r="4" spans="1:60" ht="24.6" x14ac:dyDescent="0.25">
      <c r="A4" s="738" t="s">
        <v>73</v>
      </c>
      <c r="B4" s="738"/>
      <c r="C4" s="738"/>
      <c r="D4" s="738"/>
      <c r="E4" s="738"/>
      <c r="F4" s="738"/>
    </row>
    <row r="5" spans="1:60" ht="18" x14ac:dyDescent="0.25">
      <c r="A5" s="739"/>
      <c r="B5" s="739"/>
      <c r="C5" s="739"/>
      <c r="D5" s="739"/>
      <c r="E5" s="739"/>
      <c r="F5" s="739"/>
    </row>
    <row r="6" spans="1:60" x14ac:dyDescent="0.25">
      <c r="A6" s="517"/>
      <c r="B6" s="740"/>
      <c r="C6" s="740"/>
      <c r="D6" s="740"/>
      <c r="E6" s="740"/>
      <c r="F6" s="740"/>
      <c r="H6" s="105"/>
      <c r="I6" s="741"/>
      <c r="J6" s="741"/>
      <c r="K6" s="741"/>
      <c r="L6" s="741"/>
    </row>
    <row r="7" spans="1:60" ht="35.25" customHeight="1" x14ac:dyDescent="0.25">
      <c r="A7" s="742" t="s">
        <v>101</v>
      </c>
      <c r="B7" s="742" t="s">
        <v>38</v>
      </c>
      <c r="C7" s="112" t="s">
        <v>250</v>
      </c>
      <c r="D7" s="106" t="s">
        <v>70</v>
      </c>
      <c r="E7" s="107">
        <v>2019</v>
      </c>
      <c r="F7" s="106" t="s">
        <v>70</v>
      </c>
    </row>
    <row r="8" spans="1:60" ht="45.6" x14ac:dyDescent="0.25">
      <c r="A8" s="742"/>
      <c r="B8" s="742"/>
      <c r="C8" s="745" t="s">
        <v>251</v>
      </c>
      <c r="D8" s="106"/>
      <c r="E8" s="107" t="s">
        <v>252</v>
      </c>
      <c r="F8" s="521"/>
    </row>
    <row r="9" spans="1:60" ht="30.75" customHeight="1" x14ac:dyDescent="0.25">
      <c r="A9" s="742"/>
      <c r="B9" s="742"/>
      <c r="C9" s="731"/>
      <c r="D9" s="106"/>
      <c r="E9" s="107" t="s">
        <v>183</v>
      </c>
      <c r="F9" s="521"/>
    </row>
    <row r="10" spans="1:60" s="108" customFormat="1" ht="100.5" customHeight="1" x14ac:dyDescent="0.25">
      <c r="A10" s="742"/>
      <c r="B10" s="742"/>
      <c r="C10" s="107" t="s">
        <v>69</v>
      </c>
      <c r="D10" s="107" t="s">
        <v>77</v>
      </c>
      <c r="E10" s="107" t="s">
        <v>69</v>
      </c>
      <c r="F10" s="514" t="s">
        <v>74</v>
      </c>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515"/>
    </row>
    <row r="11" spans="1:60" ht="25.8" x14ac:dyDescent="0.25">
      <c r="A11" s="742"/>
      <c r="B11" s="742"/>
      <c r="C11" s="107" t="s">
        <v>1</v>
      </c>
      <c r="D11" s="518" t="s">
        <v>78</v>
      </c>
      <c r="E11" s="107" t="s">
        <v>1</v>
      </c>
      <c r="F11" s="518" t="s">
        <v>78</v>
      </c>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row>
    <row r="12" spans="1:60" ht="22.8" x14ac:dyDescent="0.3">
      <c r="A12" s="518">
        <v>1</v>
      </c>
      <c r="B12" s="518">
        <v>2</v>
      </c>
      <c r="C12" s="518">
        <v>3</v>
      </c>
      <c r="D12" s="518">
        <v>4</v>
      </c>
      <c r="E12" s="518">
        <v>4</v>
      </c>
      <c r="F12" s="518">
        <v>6</v>
      </c>
      <c r="I12" s="109"/>
      <c r="J12" s="109"/>
      <c r="K12" s="109"/>
      <c r="L12" s="109"/>
    </row>
    <row r="13" spans="1:60" ht="68.400000000000006" x14ac:dyDescent="0.3">
      <c r="A13" s="518">
        <v>1</v>
      </c>
      <c r="B13" s="110" t="s">
        <v>44</v>
      </c>
      <c r="C13" s="111">
        <v>1283.23</v>
      </c>
      <c r="D13" s="111">
        <v>12.3</v>
      </c>
      <c r="E13" s="112">
        <v>1500.93</v>
      </c>
      <c r="F13" s="112">
        <v>27.65</v>
      </c>
      <c r="I13" s="109"/>
      <c r="J13" s="109"/>
      <c r="K13" s="109"/>
      <c r="L13" s="109"/>
    </row>
    <row r="14" spans="1:60" ht="45.6" x14ac:dyDescent="0.25">
      <c r="A14" s="518">
        <v>2</v>
      </c>
      <c r="B14" s="110" t="s">
        <v>45</v>
      </c>
      <c r="C14" s="111">
        <f>E14</f>
        <v>0</v>
      </c>
      <c r="D14" s="111">
        <v>0.2</v>
      </c>
      <c r="E14" s="112">
        <f>E15+E16</f>
        <v>0</v>
      </c>
      <c r="F14" s="112">
        <f>F15+F16</f>
        <v>0</v>
      </c>
      <c r="I14" s="113"/>
      <c r="J14" s="113"/>
      <c r="K14" s="113"/>
      <c r="L14" s="113"/>
    </row>
    <row r="15" spans="1:60" ht="45.6" x14ac:dyDescent="0.3">
      <c r="A15" s="518" t="s">
        <v>46</v>
      </c>
      <c r="B15" s="110" t="s">
        <v>47</v>
      </c>
      <c r="C15" s="111">
        <f>E15</f>
        <v>0</v>
      </c>
      <c r="D15" s="111">
        <v>0.2</v>
      </c>
      <c r="E15" s="112">
        <v>0</v>
      </c>
      <c r="F15" s="112">
        <v>0</v>
      </c>
      <c r="I15" s="109"/>
      <c r="J15" s="109"/>
      <c r="K15" s="109"/>
      <c r="L15" s="109"/>
      <c r="M15" s="109"/>
      <c r="N15" s="109"/>
      <c r="O15" s="109"/>
      <c r="P15" s="109"/>
    </row>
    <row r="16" spans="1:60" ht="22.8" x14ac:dyDescent="0.3">
      <c r="A16" s="518" t="s">
        <v>48</v>
      </c>
      <c r="B16" s="110" t="s">
        <v>49</v>
      </c>
      <c r="C16" s="111">
        <f t="shared" ref="C16:C17" si="0">E16</f>
        <v>0</v>
      </c>
      <c r="D16" s="111">
        <v>0</v>
      </c>
      <c r="E16" s="112">
        <v>0</v>
      </c>
      <c r="F16" s="112">
        <v>0</v>
      </c>
      <c r="I16" s="109"/>
      <c r="J16" s="109"/>
      <c r="K16" s="109"/>
      <c r="L16" s="109"/>
    </row>
    <row r="17" spans="1:13" ht="22.8" x14ac:dyDescent="0.3">
      <c r="A17" s="518">
        <v>3</v>
      </c>
      <c r="B17" s="110" t="s">
        <v>52</v>
      </c>
      <c r="C17" s="111">
        <f t="shared" si="0"/>
        <v>0</v>
      </c>
      <c r="D17" s="111">
        <v>0</v>
      </c>
      <c r="E17" s="112">
        <v>0</v>
      </c>
      <c r="F17" s="112">
        <v>0</v>
      </c>
      <c r="I17" s="109"/>
      <c r="J17" s="109"/>
      <c r="K17" s="109"/>
      <c r="L17" s="109"/>
    </row>
    <row r="18" spans="1:13" ht="45.6" x14ac:dyDescent="0.25">
      <c r="A18" s="518">
        <v>4</v>
      </c>
      <c r="B18" s="110" t="s">
        <v>53</v>
      </c>
      <c r="C18" s="112">
        <f t="shared" ref="C18:D18" si="1">C13+C14</f>
        <v>1283.23</v>
      </c>
      <c r="D18" s="112">
        <f t="shared" si="1"/>
        <v>12.5</v>
      </c>
      <c r="E18" s="112">
        <f>E13+E14</f>
        <v>1500.93</v>
      </c>
      <c r="F18" s="112">
        <f>F13+F14</f>
        <v>27.65</v>
      </c>
      <c r="I18" s="113"/>
      <c r="J18" s="113"/>
      <c r="K18" s="113"/>
      <c r="L18" s="113"/>
    </row>
    <row r="19" spans="1:13" ht="22.8" x14ac:dyDescent="0.3">
      <c r="A19" s="518">
        <v>5</v>
      </c>
      <c r="B19" s="110" t="s">
        <v>54</v>
      </c>
      <c r="C19" s="111">
        <v>0</v>
      </c>
      <c r="D19" s="111">
        <v>0</v>
      </c>
      <c r="E19" s="112">
        <v>0</v>
      </c>
      <c r="F19" s="112">
        <v>0</v>
      </c>
      <c r="I19" s="109"/>
      <c r="J19" s="109"/>
      <c r="K19" s="109"/>
      <c r="L19" s="109"/>
    </row>
    <row r="20" spans="1:13" ht="45.6" x14ac:dyDescent="0.25">
      <c r="A20" s="518">
        <v>6</v>
      </c>
      <c r="B20" s="110" t="s">
        <v>55</v>
      </c>
      <c r="C20" s="112">
        <f t="shared" ref="C20:D20" si="2">C18+C19</f>
        <v>1283.23</v>
      </c>
      <c r="D20" s="112">
        <f t="shared" si="2"/>
        <v>12.5</v>
      </c>
      <c r="E20" s="112">
        <f>E18+E19</f>
        <v>1500.93</v>
      </c>
      <c r="F20" s="112">
        <f>F18+F19</f>
        <v>27.65</v>
      </c>
      <c r="I20" s="113"/>
      <c r="J20" s="113"/>
      <c r="K20" s="113"/>
      <c r="L20" s="113"/>
    </row>
    <row r="21" spans="1:13" ht="22.8" x14ac:dyDescent="0.25">
      <c r="A21" s="518">
        <v>7</v>
      </c>
      <c r="B21" s="110" t="s">
        <v>29</v>
      </c>
      <c r="C21" s="111">
        <v>0</v>
      </c>
      <c r="D21" s="111">
        <v>0</v>
      </c>
      <c r="E21" s="112">
        <v>0</v>
      </c>
      <c r="F21" s="112">
        <v>0</v>
      </c>
      <c r="I21" s="113"/>
      <c r="J21" s="113"/>
      <c r="K21" s="113"/>
      <c r="L21" s="113"/>
    </row>
    <row r="22" spans="1:13" ht="22.8" x14ac:dyDescent="0.3">
      <c r="A22" s="518">
        <v>8</v>
      </c>
      <c r="B22" s="110" t="s">
        <v>75</v>
      </c>
      <c r="C22" s="111">
        <f t="shared" ref="C22:F22" si="3">ROUND(C20*0.05/0.95,2)</f>
        <v>67.540000000000006</v>
      </c>
      <c r="D22" s="111">
        <f t="shared" si="3"/>
        <v>0.66</v>
      </c>
      <c r="E22" s="111">
        <f t="shared" si="3"/>
        <v>79</v>
      </c>
      <c r="F22" s="111">
        <f t="shared" si="3"/>
        <v>1.46</v>
      </c>
      <c r="I22" s="109"/>
      <c r="J22" s="109"/>
      <c r="K22" s="109"/>
      <c r="L22" s="109"/>
    </row>
    <row r="23" spans="1:13" ht="22.8" x14ac:dyDescent="0.25">
      <c r="A23" s="518">
        <v>9</v>
      </c>
      <c r="B23" s="110" t="s">
        <v>57</v>
      </c>
      <c r="C23" s="111">
        <f t="shared" ref="C23:F23" si="4">C20+C22</f>
        <v>1350.77</v>
      </c>
      <c r="D23" s="111">
        <f t="shared" si="4"/>
        <v>13.16</v>
      </c>
      <c r="E23" s="111">
        <f t="shared" si="4"/>
        <v>1579.93</v>
      </c>
      <c r="F23" s="111">
        <f t="shared" si="4"/>
        <v>29.11</v>
      </c>
      <c r="I23" s="113"/>
      <c r="J23" s="113"/>
      <c r="K23" s="113"/>
      <c r="L23" s="113"/>
    </row>
    <row r="24" spans="1:13" ht="72" x14ac:dyDescent="0.25">
      <c r="A24" s="518">
        <v>10</v>
      </c>
      <c r="B24" s="110" t="s">
        <v>79</v>
      </c>
      <c r="C24" s="111">
        <v>0</v>
      </c>
      <c r="D24" s="111">
        <v>15</v>
      </c>
      <c r="E24" s="112">
        <v>0</v>
      </c>
      <c r="F24" s="112">
        <f>F23</f>
        <v>29.11</v>
      </c>
      <c r="I24" s="113"/>
      <c r="J24" s="113"/>
      <c r="K24" s="113"/>
      <c r="L24" s="113"/>
    </row>
    <row r="25" spans="1:13" ht="45.6" x14ac:dyDescent="0.3">
      <c r="A25" s="518">
        <v>11</v>
      </c>
      <c r="B25" s="114" t="s">
        <v>63</v>
      </c>
      <c r="C25" s="111">
        <v>176</v>
      </c>
      <c r="D25" s="111">
        <v>176</v>
      </c>
      <c r="E25" s="112">
        <v>176</v>
      </c>
      <c r="F25" s="115">
        <v>176</v>
      </c>
      <c r="I25" s="109"/>
      <c r="J25" s="113"/>
      <c r="K25" s="113"/>
      <c r="L25" s="113"/>
    </row>
    <row r="26" spans="1:13" s="119" customFormat="1" ht="55.5" customHeight="1" x14ac:dyDescent="0.25">
      <c r="A26" s="743" t="s">
        <v>249</v>
      </c>
      <c r="B26" s="743"/>
      <c r="C26" s="743"/>
      <c r="D26" s="743"/>
      <c r="E26" s="743"/>
      <c r="F26" s="743"/>
    </row>
    <row r="27" spans="1:13" s="119" customFormat="1" ht="22.8" x14ac:dyDescent="0.4">
      <c r="A27" s="120"/>
      <c r="B27" s="519"/>
      <c r="C27" s="519"/>
      <c r="D27" s="519"/>
      <c r="E27" s="519"/>
      <c r="M27" s="125"/>
    </row>
    <row r="28" spans="1:13" ht="22.8" x14ac:dyDescent="0.4">
      <c r="A28" s="736"/>
      <c r="B28" s="744"/>
      <c r="C28" s="519"/>
      <c r="D28" s="519"/>
      <c r="E28" s="118"/>
      <c r="F28" s="121"/>
    </row>
    <row r="29" spans="1:13" ht="22.8" x14ac:dyDescent="0.4">
      <c r="A29" s="116"/>
      <c r="B29" s="117"/>
      <c r="C29" s="117"/>
      <c r="D29" s="117"/>
      <c r="E29" s="122"/>
      <c r="F29" s="121"/>
    </row>
    <row r="30" spans="1:13" ht="22.8" x14ac:dyDescent="0.4">
      <c r="A30" s="116"/>
      <c r="B30" s="117"/>
      <c r="C30" s="117"/>
      <c r="D30" s="117"/>
      <c r="E30" s="122"/>
      <c r="F30" s="121"/>
    </row>
    <row r="31" spans="1:13" ht="22.8" x14ac:dyDescent="0.4">
      <c r="A31" s="736"/>
      <c r="B31" s="737"/>
      <c r="C31" s="516"/>
      <c r="D31" s="516"/>
      <c r="E31" s="122"/>
      <c r="F31" s="121"/>
    </row>
    <row r="32" spans="1:13" ht="22.8" x14ac:dyDescent="0.4">
      <c r="B32" s="121"/>
      <c r="C32" s="121"/>
      <c r="D32" s="121"/>
      <c r="E32" s="122"/>
      <c r="F32" s="123"/>
    </row>
    <row r="33" spans="6:6" ht="22.8" x14ac:dyDescent="0.4">
      <c r="F33" s="123"/>
    </row>
  </sheetData>
  <mergeCells count="11">
    <mergeCell ref="I6:L6"/>
    <mergeCell ref="A7:A11"/>
    <mergeCell ref="B7:B11"/>
    <mergeCell ref="A26:F26"/>
    <mergeCell ref="A28:B28"/>
    <mergeCell ref="C8:C9"/>
    <mergeCell ref="A31:B31"/>
    <mergeCell ref="A3:F3"/>
    <mergeCell ref="A4:F4"/>
    <mergeCell ref="A5:F5"/>
    <mergeCell ref="B6:F6"/>
  </mergeCells>
  <pageMargins left="0.78740157480314965" right="0.39370078740157483" top="0.39370078740157483" bottom="0.39370078740157483" header="0" footer="0"/>
  <pageSetup paperSize="9" scale="4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workbookViewId="0">
      <selection activeCell="J32" sqref="J32"/>
    </sheetView>
  </sheetViews>
  <sheetFormatPr defaultRowHeight="14.4" x14ac:dyDescent="0.3"/>
  <cols>
    <col min="1" max="1" width="6.88671875" customWidth="1"/>
    <col min="2" max="2" width="51.109375" customWidth="1"/>
    <col min="3" max="3" width="17.6640625" customWidth="1"/>
    <col min="4" max="4" width="15.44140625" customWidth="1"/>
    <col min="256" max="256" width="11.44140625" customWidth="1"/>
    <col min="257" max="257" width="51.109375" customWidth="1"/>
    <col min="258" max="258" width="19.109375" customWidth="1"/>
    <col min="259" max="259" width="18.109375" customWidth="1"/>
    <col min="512" max="512" width="11.44140625" customWidth="1"/>
    <col min="513" max="513" width="51.109375" customWidth="1"/>
    <col min="514" max="514" width="19.109375" customWidth="1"/>
    <col min="515" max="515" width="18.109375" customWidth="1"/>
    <col min="768" max="768" width="11.44140625" customWidth="1"/>
    <col min="769" max="769" width="51.109375" customWidth="1"/>
    <col min="770" max="770" width="19.109375" customWidth="1"/>
    <col min="771" max="771" width="18.109375" customWidth="1"/>
    <col min="1024" max="1024" width="11.44140625" customWidth="1"/>
    <col min="1025" max="1025" width="51.109375" customWidth="1"/>
    <col min="1026" max="1026" width="19.109375" customWidth="1"/>
    <col min="1027" max="1027" width="18.109375" customWidth="1"/>
    <col min="1280" max="1280" width="11.44140625" customWidth="1"/>
    <col min="1281" max="1281" width="51.109375" customWidth="1"/>
    <col min="1282" max="1282" width="19.109375" customWidth="1"/>
    <col min="1283" max="1283" width="18.109375" customWidth="1"/>
    <col min="1536" max="1536" width="11.44140625" customWidth="1"/>
    <col min="1537" max="1537" width="51.109375" customWidth="1"/>
    <col min="1538" max="1538" width="19.109375" customWidth="1"/>
    <col min="1539" max="1539" width="18.109375" customWidth="1"/>
    <col min="1792" max="1792" width="11.44140625" customWidth="1"/>
    <col min="1793" max="1793" width="51.109375" customWidth="1"/>
    <col min="1794" max="1794" width="19.109375" customWidth="1"/>
    <col min="1795" max="1795" width="18.109375" customWidth="1"/>
    <col min="2048" max="2048" width="11.44140625" customWidth="1"/>
    <col min="2049" max="2049" width="51.109375" customWidth="1"/>
    <col min="2050" max="2050" width="19.109375" customWidth="1"/>
    <col min="2051" max="2051" width="18.109375" customWidth="1"/>
    <col min="2304" max="2304" width="11.44140625" customWidth="1"/>
    <col min="2305" max="2305" width="51.109375" customWidth="1"/>
    <col min="2306" max="2306" width="19.109375" customWidth="1"/>
    <col min="2307" max="2307" width="18.109375" customWidth="1"/>
    <col min="2560" max="2560" width="11.44140625" customWidth="1"/>
    <col min="2561" max="2561" width="51.109375" customWidth="1"/>
    <col min="2562" max="2562" width="19.109375" customWidth="1"/>
    <col min="2563" max="2563" width="18.109375" customWidth="1"/>
    <col min="2816" max="2816" width="11.44140625" customWidth="1"/>
    <col min="2817" max="2817" width="51.109375" customWidth="1"/>
    <col min="2818" max="2818" width="19.109375" customWidth="1"/>
    <col min="2819" max="2819" width="18.109375" customWidth="1"/>
    <col min="3072" max="3072" width="11.44140625" customWidth="1"/>
    <col min="3073" max="3073" width="51.109375" customWidth="1"/>
    <col min="3074" max="3074" width="19.109375" customWidth="1"/>
    <col min="3075" max="3075" width="18.109375" customWidth="1"/>
    <col min="3328" max="3328" width="11.44140625" customWidth="1"/>
    <col min="3329" max="3329" width="51.109375" customWidth="1"/>
    <col min="3330" max="3330" width="19.109375" customWidth="1"/>
    <col min="3331" max="3331" width="18.109375" customWidth="1"/>
    <col min="3584" max="3584" width="11.44140625" customWidth="1"/>
    <col min="3585" max="3585" width="51.109375" customWidth="1"/>
    <col min="3586" max="3586" width="19.109375" customWidth="1"/>
    <col min="3587" max="3587" width="18.109375" customWidth="1"/>
    <col min="3840" max="3840" width="11.44140625" customWidth="1"/>
    <col min="3841" max="3841" width="51.109375" customWidth="1"/>
    <col min="3842" max="3842" width="19.109375" customWidth="1"/>
    <col min="3843" max="3843" width="18.109375" customWidth="1"/>
    <col min="4096" max="4096" width="11.44140625" customWidth="1"/>
    <col min="4097" max="4097" width="51.109375" customWidth="1"/>
    <col min="4098" max="4098" width="19.109375" customWidth="1"/>
    <col min="4099" max="4099" width="18.109375" customWidth="1"/>
    <col min="4352" max="4352" width="11.44140625" customWidth="1"/>
    <col min="4353" max="4353" width="51.109375" customWidth="1"/>
    <col min="4354" max="4354" width="19.109375" customWidth="1"/>
    <col min="4355" max="4355" width="18.109375" customWidth="1"/>
    <col min="4608" max="4608" width="11.44140625" customWidth="1"/>
    <col min="4609" max="4609" width="51.109375" customWidth="1"/>
    <col min="4610" max="4610" width="19.109375" customWidth="1"/>
    <col min="4611" max="4611" width="18.109375" customWidth="1"/>
    <col min="4864" max="4864" width="11.44140625" customWidth="1"/>
    <col min="4865" max="4865" width="51.109375" customWidth="1"/>
    <col min="4866" max="4866" width="19.109375" customWidth="1"/>
    <col min="4867" max="4867" width="18.109375" customWidth="1"/>
    <col min="5120" max="5120" width="11.44140625" customWidth="1"/>
    <col min="5121" max="5121" width="51.109375" customWidth="1"/>
    <col min="5122" max="5122" width="19.109375" customWidth="1"/>
    <col min="5123" max="5123" width="18.109375" customWidth="1"/>
    <col min="5376" max="5376" width="11.44140625" customWidth="1"/>
    <col min="5377" max="5377" width="51.109375" customWidth="1"/>
    <col min="5378" max="5378" width="19.109375" customWidth="1"/>
    <col min="5379" max="5379" width="18.109375" customWidth="1"/>
    <col min="5632" max="5632" width="11.44140625" customWidth="1"/>
    <col min="5633" max="5633" width="51.109375" customWidth="1"/>
    <col min="5634" max="5634" width="19.109375" customWidth="1"/>
    <col min="5635" max="5635" width="18.109375" customWidth="1"/>
    <col min="5888" max="5888" width="11.44140625" customWidth="1"/>
    <col min="5889" max="5889" width="51.109375" customWidth="1"/>
    <col min="5890" max="5890" width="19.109375" customWidth="1"/>
    <col min="5891" max="5891" width="18.109375" customWidth="1"/>
    <col min="6144" max="6144" width="11.44140625" customWidth="1"/>
    <col min="6145" max="6145" width="51.109375" customWidth="1"/>
    <col min="6146" max="6146" width="19.109375" customWidth="1"/>
    <col min="6147" max="6147" width="18.109375" customWidth="1"/>
    <col min="6400" max="6400" width="11.44140625" customWidth="1"/>
    <col min="6401" max="6401" width="51.109375" customWidth="1"/>
    <col min="6402" max="6402" width="19.109375" customWidth="1"/>
    <col min="6403" max="6403" width="18.109375" customWidth="1"/>
    <col min="6656" max="6656" width="11.44140625" customWidth="1"/>
    <col min="6657" max="6657" width="51.109375" customWidth="1"/>
    <col min="6658" max="6658" width="19.109375" customWidth="1"/>
    <col min="6659" max="6659" width="18.109375" customWidth="1"/>
    <col min="6912" max="6912" width="11.44140625" customWidth="1"/>
    <col min="6913" max="6913" width="51.109375" customWidth="1"/>
    <col min="6914" max="6914" width="19.109375" customWidth="1"/>
    <col min="6915" max="6915" width="18.109375" customWidth="1"/>
    <col min="7168" max="7168" width="11.44140625" customWidth="1"/>
    <col min="7169" max="7169" width="51.109375" customWidth="1"/>
    <col min="7170" max="7170" width="19.109375" customWidth="1"/>
    <col min="7171" max="7171" width="18.109375" customWidth="1"/>
    <col min="7424" max="7424" width="11.44140625" customWidth="1"/>
    <col min="7425" max="7425" width="51.109375" customWidth="1"/>
    <col min="7426" max="7426" width="19.109375" customWidth="1"/>
    <col min="7427" max="7427" width="18.109375" customWidth="1"/>
    <col min="7680" max="7680" width="11.44140625" customWidth="1"/>
    <col min="7681" max="7681" width="51.109375" customWidth="1"/>
    <col min="7682" max="7682" width="19.109375" customWidth="1"/>
    <col min="7683" max="7683" width="18.109375" customWidth="1"/>
    <col min="7936" max="7936" width="11.44140625" customWidth="1"/>
    <col min="7937" max="7937" width="51.109375" customWidth="1"/>
    <col min="7938" max="7938" width="19.109375" customWidth="1"/>
    <col min="7939" max="7939" width="18.109375" customWidth="1"/>
    <col min="8192" max="8192" width="11.44140625" customWidth="1"/>
    <col min="8193" max="8193" width="51.109375" customWidth="1"/>
    <col min="8194" max="8194" width="19.109375" customWidth="1"/>
    <col min="8195" max="8195" width="18.109375" customWidth="1"/>
    <col min="8448" max="8448" width="11.44140625" customWidth="1"/>
    <col min="8449" max="8449" width="51.109375" customWidth="1"/>
    <col min="8450" max="8450" width="19.109375" customWidth="1"/>
    <col min="8451" max="8451" width="18.109375" customWidth="1"/>
    <col min="8704" max="8704" width="11.44140625" customWidth="1"/>
    <col min="8705" max="8705" width="51.109375" customWidth="1"/>
    <col min="8706" max="8706" width="19.109375" customWidth="1"/>
    <col min="8707" max="8707" width="18.109375" customWidth="1"/>
    <col min="8960" max="8960" width="11.44140625" customWidth="1"/>
    <col min="8961" max="8961" width="51.109375" customWidth="1"/>
    <col min="8962" max="8962" width="19.109375" customWidth="1"/>
    <col min="8963" max="8963" width="18.109375" customWidth="1"/>
    <col min="9216" max="9216" width="11.44140625" customWidth="1"/>
    <col min="9217" max="9217" width="51.109375" customWidth="1"/>
    <col min="9218" max="9218" width="19.109375" customWidth="1"/>
    <col min="9219" max="9219" width="18.109375" customWidth="1"/>
    <col min="9472" max="9472" width="11.44140625" customWidth="1"/>
    <col min="9473" max="9473" width="51.109375" customWidth="1"/>
    <col min="9474" max="9474" width="19.109375" customWidth="1"/>
    <col min="9475" max="9475" width="18.109375" customWidth="1"/>
    <col min="9728" max="9728" width="11.44140625" customWidth="1"/>
    <col min="9729" max="9729" width="51.109375" customWidth="1"/>
    <col min="9730" max="9730" width="19.109375" customWidth="1"/>
    <col min="9731" max="9731" width="18.109375" customWidth="1"/>
    <col min="9984" max="9984" width="11.44140625" customWidth="1"/>
    <col min="9985" max="9985" width="51.109375" customWidth="1"/>
    <col min="9986" max="9986" width="19.109375" customWidth="1"/>
    <col min="9987" max="9987" width="18.109375" customWidth="1"/>
    <col min="10240" max="10240" width="11.44140625" customWidth="1"/>
    <col min="10241" max="10241" width="51.109375" customWidth="1"/>
    <col min="10242" max="10242" width="19.109375" customWidth="1"/>
    <col min="10243" max="10243" width="18.109375" customWidth="1"/>
    <col min="10496" max="10496" width="11.44140625" customWidth="1"/>
    <col min="10497" max="10497" width="51.109375" customWidth="1"/>
    <col min="10498" max="10498" width="19.109375" customWidth="1"/>
    <col min="10499" max="10499" width="18.109375" customWidth="1"/>
    <col min="10752" max="10752" width="11.44140625" customWidth="1"/>
    <col min="10753" max="10753" width="51.109375" customWidth="1"/>
    <col min="10754" max="10754" width="19.109375" customWidth="1"/>
    <col min="10755" max="10755" width="18.109375" customWidth="1"/>
    <col min="11008" max="11008" width="11.44140625" customWidth="1"/>
    <col min="11009" max="11009" width="51.109375" customWidth="1"/>
    <col min="11010" max="11010" width="19.109375" customWidth="1"/>
    <col min="11011" max="11011" width="18.109375" customWidth="1"/>
    <col min="11264" max="11264" width="11.44140625" customWidth="1"/>
    <col min="11265" max="11265" width="51.109375" customWidth="1"/>
    <col min="11266" max="11266" width="19.109375" customWidth="1"/>
    <col min="11267" max="11267" width="18.109375" customWidth="1"/>
    <col min="11520" max="11520" width="11.44140625" customWidth="1"/>
    <col min="11521" max="11521" width="51.109375" customWidth="1"/>
    <col min="11522" max="11522" width="19.109375" customWidth="1"/>
    <col min="11523" max="11523" width="18.109375" customWidth="1"/>
    <col min="11776" max="11776" width="11.44140625" customWidth="1"/>
    <col min="11777" max="11777" width="51.109375" customWidth="1"/>
    <col min="11778" max="11778" width="19.109375" customWidth="1"/>
    <col min="11779" max="11779" width="18.109375" customWidth="1"/>
    <col min="12032" max="12032" width="11.44140625" customWidth="1"/>
    <col min="12033" max="12033" width="51.109375" customWidth="1"/>
    <col min="12034" max="12034" width="19.109375" customWidth="1"/>
    <col min="12035" max="12035" width="18.109375" customWidth="1"/>
    <col min="12288" max="12288" width="11.44140625" customWidth="1"/>
    <col min="12289" max="12289" width="51.109375" customWidth="1"/>
    <col min="12290" max="12290" width="19.109375" customWidth="1"/>
    <col min="12291" max="12291" width="18.109375" customWidth="1"/>
    <col min="12544" max="12544" width="11.44140625" customWidth="1"/>
    <col min="12545" max="12545" width="51.109375" customWidth="1"/>
    <col min="12546" max="12546" width="19.109375" customWidth="1"/>
    <col min="12547" max="12547" width="18.109375" customWidth="1"/>
    <col min="12800" max="12800" width="11.44140625" customWidth="1"/>
    <col min="12801" max="12801" width="51.109375" customWidth="1"/>
    <col min="12802" max="12802" width="19.109375" customWidth="1"/>
    <col min="12803" max="12803" width="18.109375" customWidth="1"/>
    <col min="13056" max="13056" width="11.44140625" customWidth="1"/>
    <col min="13057" max="13057" width="51.109375" customWidth="1"/>
    <col min="13058" max="13058" width="19.109375" customWidth="1"/>
    <col min="13059" max="13059" width="18.109375" customWidth="1"/>
    <col min="13312" max="13312" width="11.44140625" customWidth="1"/>
    <col min="13313" max="13313" width="51.109375" customWidth="1"/>
    <col min="13314" max="13314" width="19.109375" customWidth="1"/>
    <col min="13315" max="13315" width="18.109375" customWidth="1"/>
    <col min="13568" max="13568" width="11.44140625" customWidth="1"/>
    <col min="13569" max="13569" width="51.109375" customWidth="1"/>
    <col min="13570" max="13570" width="19.109375" customWidth="1"/>
    <col min="13571" max="13571" width="18.109375" customWidth="1"/>
    <col min="13824" max="13824" width="11.44140625" customWidth="1"/>
    <col min="13825" max="13825" width="51.109375" customWidth="1"/>
    <col min="13826" max="13826" width="19.109375" customWidth="1"/>
    <col min="13827" max="13827" width="18.109375" customWidth="1"/>
    <col min="14080" max="14080" width="11.44140625" customWidth="1"/>
    <col min="14081" max="14081" width="51.109375" customWidth="1"/>
    <col min="14082" max="14082" width="19.109375" customWidth="1"/>
    <col min="14083" max="14083" width="18.109375" customWidth="1"/>
    <col min="14336" max="14336" width="11.44140625" customWidth="1"/>
    <col min="14337" max="14337" width="51.109375" customWidth="1"/>
    <col min="14338" max="14338" width="19.109375" customWidth="1"/>
    <col min="14339" max="14339" width="18.109375" customWidth="1"/>
    <col min="14592" max="14592" width="11.44140625" customWidth="1"/>
    <col min="14593" max="14593" width="51.109375" customWidth="1"/>
    <col min="14594" max="14594" width="19.109375" customWidth="1"/>
    <col min="14595" max="14595" width="18.109375" customWidth="1"/>
    <col min="14848" max="14848" width="11.44140625" customWidth="1"/>
    <col min="14849" max="14849" width="51.109375" customWidth="1"/>
    <col min="14850" max="14850" width="19.109375" customWidth="1"/>
    <col min="14851" max="14851" width="18.109375" customWidth="1"/>
    <col min="15104" max="15104" width="11.44140625" customWidth="1"/>
    <col min="15105" max="15105" width="51.109375" customWidth="1"/>
    <col min="15106" max="15106" width="19.109375" customWidth="1"/>
    <col min="15107" max="15107" width="18.109375" customWidth="1"/>
    <col min="15360" max="15360" width="11.44140625" customWidth="1"/>
    <col min="15361" max="15361" width="51.109375" customWidth="1"/>
    <col min="15362" max="15362" width="19.109375" customWidth="1"/>
    <col min="15363" max="15363" width="18.109375" customWidth="1"/>
    <col min="15616" max="15616" width="11.44140625" customWidth="1"/>
    <col min="15617" max="15617" width="51.109375" customWidth="1"/>
    <col min="15618" max="15618" width="19.109375" customWidth="1"/>
    <col min="15619" max="15619" width="18.109375" customWidth="1"/>
    <col min="15872" max="15872" width="11.44140625" customWidth="1"/>
    <col min="15873" max="15873" width="51.109375" customWidth="1"/>
    <col min="15874" max="15874" width="19.109375" customWidth="1"/>
    <col min="15875" max="15875" width="18.109375" customWidth="1"/>
    <col min="16128" max="16128" width="11.44140625" customWidth="1"/>
    <col min="16129" max="16129" width="51.109375" customWidth="1"/>
    <col min="16130" max="16130" width="19.109375" customWidth="1"/>
    <col min="16131" max="16131" width="18.109375" customWidth="1"/>
  </cols>
  <sheetData>
    <row r="1" spans="1:8" ht="15.6" x14ac:dyDescent="0.3">
      <c r="A1" s="1"/>
      <c r="B1" s="2"/>
      <c r="C1" s="2"/>
      <c r="D1" s="629" t="s">
        <v>329</v>
      </c>
    </row>
    <row r="2" spans="1:8" ht="15.6" x14ac:dyDescent="0.3">
      <c r="A2" s="1"/>
      <c r="B2" s="2"/>
      <c r="C2" s="2"/>
      <c r="D2" s="4"/>
    </row>
    <row r="3" spans="1:8" ht="15.6" x14ac:dyDescent="0.3">
      <c r="A3" s="723" t="s">
        <v>33</v>
      </c>
      <c r="B3" s="723"/>
      <c r="C3" s="723"/>
      <c r="D3" s="929"/>
    </row>
    <row r="4" spans="1:8" x14ac:dyDescent="0.3">
      <c r="A4" s="723" t="s">
        <v>328</v>
      </c>
      <c r="B4" s="829"/>
      <c r="C4" s="829"/>
      <c r="D4" s="829"/>
      <c r="G4" s="20"/>
    </row>
    <row r="5" spans="1:8" ht="15.6" x14ac:dyDescent="0.3">
      <c r="A5" s="6"/>
      <c r="B5" s="7"/>
      <c r="C5" s="8"/>
      <c r="D5" s="9"/>
      <c r="H5" s="20"/>
    </row>
    <row r="6" spans="1:8" ht="15.6" x14ac:dyDescent="0.3">
      <c r="A6" s="726" t="s">
        <v>105</v>
      </c>
      <c r="B6" s="726" t="s">
        <v>0</v>
      </c>
      <c r="C6" s="209" t="s">
        <v>190</v>
      </c>
      <c r="D6" s="209">
        <v>2019</v>
      </c>
      <c r="H6" s="20"/>
    </row>
    <row r="7" spans="1:8" ht="46.8" x14ac:dyDescent="0.3">
      <c r="A7" s="928"/>
      <c r="B7" s="924"/>
      <c r="C7" s="726" t="s">
        <v>331</v>
      </c>
      <c r="D7" s="617" t="s">
        <v>330</v>
      </c>
      <c r="F7" s="20"/>
      <c r="H7" s="20"/>
    </row>
    <row r="8" spans="1:8" ht="15.6" x14ac:dyDescent="0.3">
      <c r="A8" s="928"/>
      <c r="B8" s="924"/>
      <c r="C8" s="731"/>
      <c r="D8" s="617" t="s">
        <v>183</v>
      </c>
      <c r="F8" s="20"/>
      <c r="H8" s="20"/>
    </row>
    <row r="9" spans="1:8" ht="15.6" x14ac:dyDescent="0.3">
      <c r="A9" s="731"/>
      <c r="B9" s="851"/>
      <c r="C9" s="617" t="s">
        <v>1</v>
      </c>
      <c r="D9" s="617" t="s">
        <v>107</v>
      </c>
      <c r="E9" s="348"/>
    </row>
    <row r="10" spans="1:8" ht="15.6" x14ac:dyDescent="0.3">
      <c r="A10" s="10">
        <v>1</v>
      </c>
      <c r="B10" s="11">
        <v>2</v>
      </c>
      <c r="C10" s="10">
        <v>3</v>
      </c>
      <c r="D10" s="496">
        <v>4</v>
      </c>
    </row>
    <row r="11" spans="1:8" ht="15.6" x14ac:dyDescent="0.3">
      <c r="A11" s="617">
        <v>1</v>
      </c>
      <c r="B11" s="12" t="s">
        <v>2</v>
      </c>
      <c r="C11" s="144">
        <f>C12+C19+C21</f>
        <v>1295.0198004561801</v>
      </c>
      <c r="D11" s="144">
        <f>D12+D19+D21</f>
        <v>1241.9766630997235</v>
      </c>
    </row>
    <row r="12" spans="1:8" ht="15.6" x14ac:dyDescent="0.3">
      <c r="A12" s="617" t="s">
        <v>3</v>
      </c>
      <c r="B12" s="12" t="s">
        <v>4</v>
      </c>
      <c r="C12" s="144">
        <f>C13+C14+C17+C18</f>
        <v>1148.6923302967969</v>
      </c>
      <c r="D12" s="144">
        <f>D13+D14+D17</f>
        <v>971.1489395373419</v>
      </c>
    </row>
    <row r="13" spans="1:8" ht="15.6" x14ac:dyDescent="0.3">
      <c r="A13" s="13" t="s">
        <v>5</v>
      </c>
      <c r="B13" s="12" t="s">
        <v>6</v>
      </c>
      <c r="C13" s="144">
        <f>804.96/'[45]Д 3'!$F$39*1000</f>
        <v>1126.4010746820031</v>
      </c>
      <c r="D13" s="21">
        <f>'[46]Повна собівартість'!G79/'[46]Д 3'!F39*1000</f>
        <v>926.4699939677148</v>
      </c>
    </row>
    <row r="14" spans="1:8" ht="15.6" x14ac:dyDescent="0.3">
      <c r="A14" s="13" t="s">
        <v>7</v>
      </c>
      <c r="B14" s="12" t="s">
        <v>8</v>
      </c>
      <c r="C14" s="144">
        <f>15.74/'[45]Д 3'!$F$39*1000</f>
        <v>22.025383765025257</v>
      </c>
      <c r="D14" s="21">
        <f>'[46]Повна собівартість'!G80/'[46]Д 3'!F39*1000</f>
        <v>44.412894000000044</v>
      </c>
    </row>
    <row r="15" spans="1:8" ht="15.6" x14ac:dyDescent="0.3">
      <c r="A15" s="13" t="s">
        <v>9</v>
      </c>
      <c r="B15" s="12" t="s">
        <v>10</v>
      </c>
      <c r="C15" s="144">
        <v>0</v>
      </c>
      <c r="D15" s="144">
        <v>0</v>
      </c>
    </row>
    <row r="16" spans="1:8" ht="31.2" x14ac:dyDescent="0.3">
      <c r="A16" s="13" t="s">
        <v>11</v>
      </c>
      <c r="B16" s="12" t="s">
        <v>12</v>
      </c>
      <c r="C16" s="144">
        <v>0</v>
      </c>
      <c r="D16" s="144">
        <v>0</v>
      </c>
    </row>
    <row r="17" spans="1:4" ht="15.6" x14ac:dyDescent="0.3">
      <c r="A17" s="13" t="s">
        <v>13</v>
      </c>
      <c r="B17" s="15" t="s">
        <v>14</v>
      </c>
      <c r="C17" s="144">
        <f>0.1/'[45]Д 3'!$F$39*1000</f>
        <v>0.13993255250969033</v>
      </c>
      <c r="D17" s="21">
        <f>'[46]Повна собівартість'!G81/'[46]Д 3'!F39*1000</f>
        <v>0.26605156962710608</v>
      </c>
    </row>
    <row r="18" spans="1:4" ht="31.2" x14ac:dyDescent="0.3">
      <c r="A18" s="13" t="s">
        <v>15</v>
      </c>
      <c r="B18" s="15" t="s">
        <v>16</v>
      </c>
      <c r="C18" s="144">
        <f>0.09/'[45]Д 3'!$F$39*1000</f>
        <v>0.1259392972587213</v>
      </c>
      <c r="D18" s="21">
        <v>0</v>
      </c>
    </row>
    <row r="19" spans="1:4" ht="31.2" x14ac:dyDescent="0.3">
      <c r="A19" s="617" t="s">
        <v>17</v>
      </c>
      <c r="B19" s="15" t="s">
        <v>18</v>
      </c>
      <c r="C19" s="144">
        <f>28.77/'[45]Д 3'!$F$39*1000</f>
        <v>40.258595357037905</v>
      </c>
      <c r="D19" s="144">
        <f>('[46]Повна собівартість'!G83+'[46]Повна собівартість'!G84)/'[46]Д 3'!F39*1000</f>
        <v>95.324176272175578</v>
      </c>
    </row>
    <row r="20" spans="1:4" ht="15.6" x14ac:dyDescent="0.3">
      <c r="A20" s="617" t="s">
        <v>19</v>
      </c>
      <c r="B20" s="15" t="s">
        <v>20</v>
      </c>
      <c r="C20" s="144">
        <v>0</v>
      </c>
      <c r="D20" s="144">
        <v>0</v>
      </c>
    </row>
    <row r="21" spans="1:4" ht="15.6" x14ac:dyDescent="0.3">
      <c r="A21" s="617" t="s">
        <v>21</v>
      </c>
      <c r="B21" s="15" t="s">
        <v>22</v>
      </c>
      <c r="C21" s="144">
        <f>75.8/'[45]Д 3'!$F$39*1000</f>
        <v>106.06887480234526</v>
      </c>
      <c r="D21" s="144">
        <f>'[46]Повна собівартість'!G85/'[46]Д 3'!F39*1000</f>
        <v>175.50354729020614</v>
      </c>
    </row>
    <row r="22" spans="1:4" ht="15.6" x14ac:dyDescent="0.3">
      <c r="A22" s="617" t="s">
        <v>23</v>
      </c>
      <c r="B22" s="15" t="s">
        <v>24</v>
      </c>
      <c r="C22" s="144">
        <f>6.93/'[45]Д 3'!$F$39*1000</f>
        <v>9.6973258889215401</v>
      </c>
      <c r="D22" s="144">
        <f>'[46]Повна собівартість'!G86/'[46]Д 3'!F39*1000</f>
        <v>24.225217944950536</v>
      </c>
    </row>
    <row r="23" spans="1:4" ht="15.6" x14ac:dyDescent="0.3">
      <c r="A23" s="617">
        <v>3</v>
      </c>
      <c r="B23" s="15" t="s">
        <v>25</v>
      </c>
      <c r="C23" s="144">
        <v>0</v>
      </c>
      <c r="D23" s="144">
        <v>0</v>
      </c>
    </row>
    <row r="24" spans="1:4" ht="15.6" x14ac:dyDescent="0.3">
      <c r="A24" s="617">
        <v>4</v>
      </c>
      <c r="B24" s="15" t="s">
        <v>26</v>
      </c>
      <c r="C24" s="144">
        <v>0</v>
      </c>
      <c r="D24" s="144">
        <v>0</v>
      </c>
    </row>
    <row r="25" spans="1:4" ht="15.6" x14ac:dyDescent="0.3">
      <c r="A25" s="617">
        <v>5</v>
      </c>
      <c r="B25" s="15" t="s">
        <v>27</v>
      </c>
      <c r="C25" s="144">
        <v>0</v>
      </c>
      <c r="D25" s="144">
        <v>0</v>
      </c>
    </row>
    <row r="26" spans="1:4" ht="15.6" x14ac:dyDescent="0.3">
      <c r="A26" s="617">
        <v>6</v>
      </c>
      <c r="B26" s="15" t="s">
        <v>28</v>
      </c>
      <c r="C26" s="144">
        <f>+C11+C22</f>
        <v>1304.7171263451016</v>
      </c>
      <c r="D26" s="144">
        <f>D11+D22+0.01</f>
        <v>1266.2118810446741</v>
      </c>
    </row>
    <row r="27" spans="1:4" ht="15.6" x14ac:dyDescent="0.3">
      <c r="A27" s="617">
        <v>7</v>
      </c>
      <c r="B27" s="12" t="s">
        <v>29</v>
      </c>
      <c r="C27" s="144">
        <v>0</v>
      </c>
      <c r="D27" s="144">
        <v>0</v>
      </c>
    </row>
    <row r="28" spans="1:4" ht="15.6" x14ac:dyDescent="0.3">
      <c r="A28" s="617">
        <v>8</v>
      </c>
      <c r="B28" s="15" t="s">
        <v>30</v>
      </c>
      <c r="C28" s="144">
        <f>C26</f>
        <v>1304.7171263451016</v>
      </c>
      <c r="D28" s="144">
        <f>D26</f>
        <v>1266.2118810446741</v>
      </c>
    </row>
    <row r="29" spans="1:4" ht="15.6" x14ac:dyDescent="0.3">
      <c r="A29" s="617">
        <v>9</v>
      </c>
      <c r="B29" s="16" t="s">
        <v>31</v>
      </c>
      <c r="C29" s="144">
        <v>0</v>
      </c>
      <c r="D29" s="144">
        <f>D26*20%</f>
        <v>253.24237620893484</v>
      </c>
    </row>
    <row r="30" spans="1:4" ht="15.6" x14ac:dyDescent="0.3">
      <c r="A30" s="617">
        <v>10</v>
      </c>
      <c r="B30" s="15" t="s">
        <v>32</v>
      </c>
      <c r="C30" s="144" t="s">
        <v>175</v>
      </c>
      <c r="D30" s="144">
        <f>D28*1.2</f>
        <v>1519.4542572536088</v>
      </c>
    </row>
    <row r="31" spans="1:4" ht="15.6" x14ac:dyDescent="0.3">
      <c r="A31" s="882" t="s">
        <v>446</v>
      </c>
      <c r="B31" s="925"/>
      <c r="C31" s="925"/>
      <c r="D31" s="925"/>
    </row>
    <row r="32" spans="1:4" ht="72" customHeight="1" x14ac:dyDescent="0.3">
      <c r="A32" s="729" t="s">
        <v>435</v>
      </c>
      <c r="B32" s="821"/>
      <c r="C32" s="821"/>
      <c r="D32" s="821"/>
    </row>
    <row r="33" spans="1:5" ht="15.6" x14ac:dyDescent="0.3">
      <c r="A33" s="635"/>
      <c r="B33" s="624"/>
      <c r="C33" s="624"/>
      <c r="D33" s="624"/>
    </row>
    <row r="34" spans="1:5" ht="15.6" x14ac:dyDescent="0.3">
      <c r="A34" s="350"/>
      <c r="B34" s="350"/>
      <c r="C34" s="351"/>
      <c r="D34" s="666"/>
    </row>
    <row r="35" spans="1:5" ht="15.6" x14ac:dyDescent="0.3">
      <c r="A35" s="350"/>
      <c r="B35" s="350"/>
      <c r="C35" s="352"/>
      <c r="D35" s="350"/>
      <c r="E35" s="350"/>
    </row>
    <row r="36" spans="1:5" ht="15.6" x14ac:dyDescent="0.3">
      <c r="A36" s="353"/>
      <c r="B36" s="354"/>
      <c r="C36" s="354"/>
      <c r="D36" s="354"/>
      <c r="E36" s="354"/>
    </row>
    <row r="37" spans="1:5" ht="15.6" x14ac:dyDescent="0.3">
      <c r="A37" s="848"/>
      <c r="B37" s="887"/>
      <c r="C37" s="219"/>
      <c r="D37" s="346"/>
    </row>
    <row r="38" spans="1:5" ht="15.6" x14ac:dyDescent="0.3">
      <c r="A38" s="683"/>
      <c r="B38" s="143"/>
      <c r="C38" s="346"/>
      <c r="D38" s="143"/>
    </row>
    <row r="39" spans="1:5" ht="15.6" x14ac:dyDescent="0.3">
      <c r="A39" s="683"/>
      <c r="B39" s="683"/>
      <c r="C39" s="683"/>
      <c r="D39" s="143"/>
    </row>
  </sheetData>
  <mergeCells count="8">
    <mergeCell ref="A37:B37"/>
    <mergeCell ref="A3:D3"/>
    <mergeCell ref="A31:D31"/>
    <mergeCell ref="A32:D32"/>
    <mergeCell ref="A4:D4"/>
    <mergeCell ref="A6:A9"/>
    <mergeCell ref="B6:B9"/>
    <mergeCell ref="C7:C8"/>
  </mergeCells>
  <pageMargins left="0.7" right="0.7" top="0.75" bottom="0.75" header="0.3" footer="0.3"/>
  <pageSetup paperSize="9" scale="8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33"/>
  <sheetViews>
    <sheetView topLeftCell="A13" workbookViewId="0">
      <selection activeCell="A26" sqref="A26:D26"/>
    </sheetView>
  </sheetViews>
  <sheetFormatPr defaultRowHeight="13.8" x14ac:dyDescent="0.25"/>
  <cols>
    <col min="1" max="1" width="9.109375" style="52"/>
    <col min="2" max="2" width="63.88671875" style="159" customWidth="1"/>
    <col min="3" max="3" width="16.44140625" style="182" customWidth="1"/>
    <col min="4" max="4" width="14.6640625" style="159" customWidth="1"/>
    <col min="5" max="257" width="9.109375" style="159"/>
    <col min="258" max="258" width="65.6640625" style="159" customWidth="1"/>
    <col min="259" max="259" width="28.5546875" style="159" customWidth="1"/>
    <col min="260" max="260" width="27.44140625" style="159" customWidth="1"/>
    <col min="261" max="513" width="9.109375" style="159"/>
    <col min="514" max="514" width="65.6640625" style="159" customWidth="1"/>
    <col min="515" max="515" width="28.5546875" style="159" customWidth="1"/>
    <col min="516" max="516" width="27.44140625" style="159" customWidth="1"/>
    <col min="517" max="769" width="9.109375" style="159"/>
    <col min="770" max="770" width="65.6640625" style="159" customWidth="1"/>
    <col min="771" max="771" width="28.5546875" style="159" customWidth="1"/>
    <col min="772" max="772" width="27.44140625" style="159" customWidth="1"/>
    <col min="773" max="1025" width="9.109375" style="159"/>
    <col min="1026" max="1026" width="65.6640625" style="159" customWidth="1"/>
    <col min="1027" max="1027" width="28.5546875" style="159" customWidth="1"/>
    <col min="1028" max="1028" width="27.44140625" style="159" customWidth="1"/>
    <col min="1029" max="1281" width="9.109375" style="159"/>
    <col min="1282" max="1282" width="65.6640625" style="159" customWidth="1"/>
    <col min="1283" max="1283" width="28.5546875" style="159" customWidth="1"/>
    <col min="1284" max="1284" width="27.44140625" style="159" customWidth="1"/>
    <col min="1285" max="1537" width="9.109375" style="159"/>
    <col min="1538" max="1538" width="65.6640625" style="159" customWidth="1"/>
    <col min="1539" max="1539" width="28.5546875" style="159" customWidth="1"/>
    <col min="1540" max="1540" width="27.44140625" style="159" customWidth="1"/>
    <col min="1541" max="1793" width="9.109375" style="159"/>
    <col min="1794" max="1794" width="65.6640625" style="159" customWidth="1"/>
    <col min="1795" max="1795" width="28.5546875" style="159" customWidth="1"/>
    <col min="1796" max="1796" width="27.44140625" style="159" customWidth="1"/>
    <col min="1797" max="2049" width="9.109375" style="159"/>
    <col min="2050" max="2050" width="65.6640625" style="159" customWidth="1"/>
    <col min="2051" max="2051" width="28.5546875" style="159" customWidth="1"/>
    <col min="2052" max="2052" width="27.44140625" style="159" customWidth="1"/>
    <col min="2053" max="2305" width="9.109375" style="159"/>
    <col min="2306" max="2306" width="65.6640625" style="159" customWidth="1"/>
    <col min="2307" max="2307" width="28.5546875" style="159" customWidth="1"/>
    <col min="2308" max="2308" width="27.44140625" style="159" customWidth="1"/>
    <col min="2309" max="2561" width="9.109375" style="159"/>
    <col min="2562" max="2562" width="65.6640625" style="159" customWidth="1"/>
    <col min="2563" max="2563" width="28.5546875" style="159" customWidth="1"/>
    <col min="2564" max="2564" width="27.44140625" style="159" customWidth="1"/>
    <col min="2565" max="2817" width="9.109375" style="159"/>
    <col min="2818" max="2818" width="65.6640625" style="159" customWidth="1"/>
    <col min="2819" max="2819" width="28.5546875" style="159" customWidth="1"/>
    <col min="2820" max="2820" width="27.44140625" style="159" customWidth="1"/>
    <col min="2821" max="3073" width="9.109375" style="159"/>
    <col min="3074" max="3074" width="65.6640625" style="159" customWidth="1"/>
    <col min="3075" max="3075" width="28.5546875" style="159" customWidth="1"/>
    <col min="3076" max="3076" width="27.44140625" style="159" customWidth="1"/>
    <col min="3077" max="3329" width="9.109375" style="159"/>
    <col min="3330" max="3330" width="65.6640625" style="159" customWidth="1"/>
    <col min="3331" max="3331" width="28.5546875" style="159" customWidth="1"/>
    <col min="3332" max="3332" width="27.44140625" style="159" customWidth="1"/>
    <col min="3333" max="3585" width="9.109375" style="159"/>
    <col min="3586" max="3586" width="65.6640625" style="159" customWidth="1"/>
    <col min="3587" max="3587" width="28.5546875" style="159" customWidth="1"/>
    <col min="3588" max="3588" width="27.44140625" style="159" customWidth="1"/>
    <col min="3589" max="3841" width="9.109375" style="159"/>
    <col min="3842" max="3842" width="65.6640625" style="159" customWidth="1"/>
    <col min="3843" max="3843" width="28.5546875" style="159" customWidth="1"/>
    <col min="3844" max="3844" width="27.44140625" style="159" customWidth="1"/>
    <col min="3845" max="4097" width="9.109375" style="159"/>
    <col min="4098" max="4098" width="65.6640625" style="159" customWidth="1"/>
    <col min="4099" max="4099" width="28.5546875" style="159" customWidth="1"/>
    <col min="4100" max="4100" width="27.44140625" style="159" customWidth="1"/>
    <col min="4101" max="4353" width="9.109375" style="159"/>
    <col min="4354" max="4354" width="65.6640625" style="159" customWidth="1"/>
    <col min="4355" max="4355" width="28.5546875" style="159" customWidth="1"/>
    <col min="4356" max="4356" width="27.44140625" style="159" customWidth="1"/>
    <col min="4357" max="4609" width="9.109375" style="159"/>
    <col min="4610" max="4610" width="65.6640625" style="159" customWidth="1"/>
    <col min="4611" max="4611" width="28.5546875" style="159" customWidth="1"/>
    <col min="4612" max="4612" width="27.44140625" style="159" customWidth="1"/>
    <col min="4613" max="4865" width="9.109375" style="159"/>
    <col min="4866" max="4866" width="65.6640625" style="159" customWidth="1"/>
    <col min="4867" max="4867" width="28.5546875" style="159" customWidth="1"/>
    <col min="4868" max="4868" width="27.44140625" style="159" customWidth="1"/>
    <col min="4869" max="5121" width="9.109375" style="159"/>
    <col min="5122" max="5122" width="65.6640625" style="159" customWidth="1"/>
    <col min="5123" max="5123" width="28.5546875" style="159" customWidth="1"/>
    <col min="5124" max="5124" width="27.44140625" style="159" customWidth="1"/>
    <col min="5125" max="5377" width="9.109375" style="159"/>
    <col min="5378" max="5378" width="65.6640625" style="159" customWidth="1"/>
    <col min="5379" max="5379" width="28.5546875" style="159" customWidth="1"/>
    <col min="5380" max="5380" width="27.44140625" style="159" customWidth="1"/>
    <col min="5381" max="5633" width="9.109375" style="159"/>
    <col min="5634" max="5634" width="65.6640625" style="159" customWidth="1"/>
    <col min="5635" max="5635" width="28.5546875" style="159" customWidth="1"/>
    <col min="5636" max="5636" width="27.44140625" style="159" customWidth="1"/>
    <col min="5637" max="5889" width="9.109375" style="159"/>
    <col min="5890" max="5890" width="65.6640625" style="159" customWidth="1"/>
    <col min="5891" max="5891" width="28.5546875" style="159" customWidth="1"/>
    <col min="5892" max="5892" width="27.44140625" style="159" customWidth="1"/>
    <col min="5893" max="6145" width="9.109375" style="159"/>
    <col min="6146" max="6146" width="65.6640625" style="159" customWidth="1"/>
    <col min="6147" max="6147" width="28.5546875" style="159" customWidth="1"/>
    <col min="6148" max="6148" width="27.44140625" style="159" customWidth="1"/>
    <col min="6149" max="6401" width="9.109375" style="159"/>
    <col min="6402" max="6402" width="65.6640625" style="159" customWidth="1"/>
    <col min="6403" max="6403" width="28.5546875" style="159" customWidth="1"/>
    <col min="6404" max="6404" width="27.44140625" style="159" customWidth="1"/>
    <col min="6405" max="6657" width="9.109375" style="159"/>
    <col min="6658" max="6658" width="65.6640625" style="159" customWidth="1"/>
    <col min="6659" max="6659" width="28.5546875" style="159" customWidth="1"/>
    <col min="6660" max="6660" width="27.44140625" style="159" customWidth="1"/>
    <col min="6661" max="6913" width="9.109375" style="159"/>
    <col min="6914" max="6914" width="65.6640625" style="159" customWidth="1"/>
    <col min="6915" max="6915" width="28.5546875" style="159" customWidth="1"/>
    <col min="6916" max="6916" width="27.44140625" style="159" customWidth="1"/>
    <col min="6917" max="7169" width="9.109375" style="159"/>
    <col min="7170" max="7170" width="65.6640625" style="159" customWidth="1"/>
    <col min="7171" max="7171" width="28.5546875" style="159" customWidth="1"/>
    <col min="7172" max="7172" width="27.44140625" style="159" customWidth="1"/>
    <col min="7173" max="7425" width="9.109375" style="159"/>
    <col min="7426" max="7426" width="65.6640625" style="159" customWidth="1"/>
    <col min="7427" max="7427" width="28.5546875" style="159" customWidth="1"/>
    <col min="7428" max="7428" width="27.44140625" style="159" customWidth="1"/>
    <col min="7429" max="7681" width="9.109375" style="159"/>
    <col min="7682" max="7682" width="65.6640625" style="159" customWidth="1"/>
    <col min="7683" max="7683" width="28.5546875" style="159" customWidth="1"/>
    <col min="7684" max="7684" width="27.44140625" style="159" customWidth="1"/>
    <col min="7685" max="7937" width="9.109375" style="159"/>
    <col min="7938" max="7938" width="65.6640625" style="159" customWidth="1"/>
    <col min="7939" max="7939" width="28.5546875" style="159" customWidth="1"/>
    <col min="7940" max="7940" width="27.44140625" style="159" customWidth="1"/>
    <col min="7941" max="8193" width="9.109375" style="159"/>
    <col min="8194" max="8194" width="65.6640625" style="159" customWidth="1"/>
    <col min="8195" max="8195" width="28.5546875" style="159" customWidth="1"/>
    <col min="8196" max="8196" width="27.44140625" style="159" customWidth="1"/>
    <col min="8197" max="8449" width="9.109375" style="159"/>
    <col min="8450" max="8450" width="65.6640625" style="159" customWidth="1"/>
    <col min="8451" max="8451" width="28.5546875" style="159" customWidth="1"/>
    <col min="8452" max="8452" width="27.44140625" style="159" customWidth="1"/>
    <col min="8453" max="8705" width="9.109375" style="159"/>
    <col min="8706" max="8706" width="65.6640625" style="159" customWidth="1"/>
    <col min="8707" max="8707" width="28.5546875" style="159" customWidth="1"/>
    <col min="8708" max="8708" width="27.44140625" style="159" customWidth="1"/>
    <col min="8709" max="8961" width="9.109375" style="159"/>
    <col min="8962" max="8962" width="65.6640625" style="159" customWidth="1"/>
    <col min="8963" max="8963" width="28.5546875" style="159" customWidth="1"/>
    <col min="8964" max="8964" width="27.44140625" style="159" customWidth="1"/>
    <col min="8965" max="9217" width="9.109375" style="159"/>
    <col min="9218" max="9218" width="65.6640625" style="159" customWidth="1"/>
    <col min="9219" max="9219" width="28.5546875" style="159" customWidth="1"/>
    <col min="9220" max="9220" width="27.44140625" style="159" customWidth="1"/>
    <col min="9221" max="9473" width="9.109375" style="159"/>
    <col min="9474" max="9474" width="65.6640625" style="159" customWidth="1"/>
    <col min="9475" max="9475" width="28.5546875" style="159" customWidth="1"/>
    <col min="9476" max="9476" width="27.44140625" style="159" customWidth="1"/>
    <col min="9477" max="9729" width="9.109375" style="159"/>
    <col min="9730" max="9730" width="65.6640625" style="159" customWidth="1"/>
    <col min="9731" max="9731" width="28.5546875" style="159" customWidth="1"/>
    <col min="9732" max="9732" width="27.44140625" style="159" customWidth="1"/>
    <col min="9733" max="9985" width="9.109375" style="159"/>
    <col min="9986" max="9986" width="65.6640625" style="159" customWidth="1"/>
    <col min="9987" max="9987" width="28.5546875" style="159" customWidth="1"/>
    <col min="9988" max="9988" width="27.44140625" style="159" customWidth="1"/>
    <col min="9989" max="10241" width="9.109375" style="159"/>
    <col min="10242" max="10242" width="65.6640625" style="159" customWidth="1"/>
    <col min="10243" max="10243" width="28.5546875" style="159" customWidth="1"/>
    <col min="10244" max="10244" width="27.44140625" style="159" customWidth="1"/>
    <col min="10245" max="10497" width="9.109375" style="159"/>
    <col min="10498" max="10498" width="65.6640625" style="159" customWidth="1"/>
    <col min="10499" max="10499" width="28.5546875" style="159" customWidth="1"/>
    <col min="10500" max="10500" width="27.44140625" style="159" customWidth="1"/>
    <col min="10501" max="10753" width="9.109375" style="159"/>
    <col min="10754" max="10754" width="65.6640625" style="159" customWidth="1"/>
    <col min="10755" max="10755" width="28.5546875" style="159" customWidth="1"/>
    <col min="10756" max="10756" width="27.44140625" style="159" customWidth="1"/>
    <col min="10757" max="11009" width="9.109375" style="159"/>
    <col min="11010" max="11010" width="65.6640625" style="159" customWidth="1"/>
    <col min="11011" max="11011" width="28.5546875" style="159" customWidth="1"/>
    <col min="11012" max="11012" width="27.44140625" style="159" customWidth="1"/>
    <col min="11013" max="11265" width="9.109375" style="159"/>
    <col min="11266" max="11266" width="65.6640625" style="159" customWidth="1"/>
    <col min="11267" max="11267" width="28.5546875" style="159" customWidth="1"/>
    <col min="11268" max="11268" width="27.44140625" style="159" customWidth="1"/>
    <col min="11269" max="11521" width="9.109375" style="159"/>
    <col min="11522" max="11522" width="65.6640625" style="159" customWidth="1"/>
    <col min="11523" max="11523" width="28.5546875" style="159" customWidth="1"/>
    <col min="11524" max="11524" width="27.44140625" style="159" customWidth="1"/>
    <col min="11525" max="11777" width="9.109375" style="159"/>
    <col min="11778" max="11778" width="65.6640625" style="159" customWidth="1"/>
    <col min="11779" max="11779" width="28.5546875" style="159" customWidth="1"/>
    <col min="11780" max="11780" width="27.44140625" style="159" customWidth="1"/>
    <col min="11781" max="12033" width="9.109375" style="159"/>
    <col min="12034" max="12034" width="65.6640625" style="159" customWidth="1"/>
    <col min="12035" max="12035" width="28.5546875" style="159" customWidth="1"/>
    <col min="12036" max="12036" width="27.44140625" style="159" customWidth="1"/>
    <col min="12037" max="12289" width="9.109375" style="159"/>
    <col min="12290" max="12290" width="65.6640625" style="159" customWidth="1"/>
    <col min="12291" max="12291" width="28.5546875" style="159" customWidth="1"/>
    <col min="12292" max="12292" width="27.44140625" style="159" customWidth="1"/>
    <col min="12293" max="12545" width="9.109375" style="159"/>
    <col min="12546" max="12546" width="65.6640625" style="159" customWidth="1"/>
    <col min="12547" max="12547" width="28.5546875" style="159" customWidth="1"/>
    <col min="12548" max="12548" width="27.44140625" style="159" customWidth="1"/>
    <col min="12549" max="12801" width="9.109375" style="159"/>
    <col min="12802" max="12802" width="65.6640625" style="159" customWidth="1"/>
    <col min="12803" max="12803" width="28.5546875" style="159" customWidth="1"/>
    <col min="12804" max="12804" width="27.44140625" style="159" customWidth="1"/>
    <col min="12805" max="13057" width="9.109375" style="159"/>
    <col min="13058" max="13058" width="65.6640625" style="159" customWidth="1"/>
    <col min="13059" max="13059" width="28.5546875" style="159" customWidth="1"/>
    <col min="13060" max="13060" width="27.44140625" style="159" customWidth="1"/>
    <col min="13061" max="13313" width="9.109375" style="159"/>
    <col min="13314" max="13314" width="65.6640625" style="159" customWidth="1"/>
    <col min="13315" max="13315" width="28.5546875" style="159" customWidth="1"/>
    <col min="13316" max="13316" width="27.44140625" style="159" customWidth="1"/>
    <col min="13317" max="13569" width="9.109375" style="159"/>
    <col min="13570" max="13570" width="65.6640625" style="159" customWidth="1"/>
    <col min="13571" max="13571" width="28.5546875" style="159" customWidth="1"/>
    <col min="13572" max="13572" width="27.44140625" style="159" customWidth="1"/>
    <col min="13573" max="13825" width="9.109375" style="159"/>
    <col min="13826" max="13826" width="65.6640625" style="159" customWidth="1"/>
    <col min="13827" max="13827" width="28.5546875" style="159" customWidth="1"/>
    <col min="13828" max="13828" width="27.44140625" style="159" customWidth="1"/>
    <col min="13829" max="14081" width="9.109375" style="159"/>
    <col min="14082" max="14082" width="65.6640625" style="159" customWidth="1"/>
    <col min="14083" max="14083" width="28.5546875" style="159" customWidth="1"/>
    <col min="14084" max="14084" width="27.44140625" style="159" customWidth="1"/>
    <col min="14085" max="14337" width="9.109375" style="159"/>
    <col min="14338" max="14338" width="65.6640625" style="159" customWidth="1"/>
    <col min="14339" max="14339" width="28.5546875" style="159" customWidth="1"/>
    <col min="14340" max="14340" width="27.44140625" style="159" customWidth="1"/>
    <col min="14341" max="14593" width="9.109375" style="159"/>
    <col min="14594" max="14594" width="65.6640625" style="159" customWidth="1"/>
    <col min="14595" max="14595" width="28.5546875" style="159" customWidth="1"/>
    <col min="14596" max="14596" width="27.44140625" style="159" customWidth="1"/>
    <col min="14597" max="14849" width="9.109375" style="159"/>
    <col min="14850" max="14850" width="65.6640625" style="159" customWidth="1"/>
    <col min="14851" max="14851" width="28.5546875" style="159" customWidth="1"/>
    <col min="14852" max="14852" width="27.44140625" style="159" customWidth="1"/>
    <col min="14853" max="15105" width="9.109375" style="159"/>
    <col min="15106" max="15106" width="65.6640625" style="159" customWidth="1"/>
    <col min="15107" max="15107" width="28.5546875" style="159" customWidth="1"/>
    <col min="15108" max="15108" width="27.44140625" style="159" customWidth="1"/>
    <col min="15109" max="15361" width="9.109375" style="159"/>
    <col min="15362" max="15362" width="65.6640625" style="159" customWidth="1"/>
    <col min="15363" max="15363" width="28.5546875" style="159" customWidth="1"/>
    <col min="15364" max="15364" width="27.44140625" style="159" customWidth="1"/>
    <col min="15365" max="15617" width="9.109375" style="159"/>
    <col min="15618" max="15618" width="65.6640625" style="159" customWidth="1"/>
    <col min="15619" max="15619" width="28.5546875" style="159" customWidth="1"/>
    <col min="15620" max="15620" width="27.44140625" style="159" customWidth="1"/>
    <col min="15621" max="15873" width="9.109375" style="159"/>
    <col min="15874" max="15874" width="65.6640625" style="159" customWidth="1"/>
    <col min="15875" max="15875" width="28.5546875" style="159" customWidth="1"/>
    <col min="15876" max="15876" width="27.44140625" style="159" customWidth="1"/>
    <col min="15877" max="16129" width="9.109375" style="159"/>
    <col min="16130" max="16130" width="65.6640625" style="159" customWidth="1"/>
    <col min="16131" max="16131" width="28.5546875" style="159" customWidth="1"/>
    <col min="16132" max="16132" width="27.44140625" style="159" customWidth="1"/>
    <col min="16133" max="16384" width="9.109375" style="159"/>
  </cols>
  <sheetData>
    <row r="1" spans="1:250" ht="14.4" x14ac:dyDescent="0.3">
      <c r="A1" s="890" t="s">
        <v>332</v>
      </c>
      <c r="B1" s="896"/>
      <c r="C1" s="896"/>
      <c r="D1" s="896"/>
    </row>
    <row r="2" spans="1:250" ht="15.6" x14ac:dyDescent="0.3">
      <c r="A2" s="645"/>
      <c r="B2" s="651"/>
      <c r="C2" s="651"/>
      <c r="D2" s="651"/>
    </row>
    <row r="3" spans="1:250" ht="15.6" x14ac:dyDescent="0.25">
      <c r="A3" s="835" t="s">
        <v>108</v>
      </c>
      <c r="B3" s="835"/>
      <c r="C3" s="835"/>
      <c r="D3" s="835"/>
    </row>
    <row r="4" spans="1:250" s="166" customFormat="1" ht="22.8" x14ac:dyDescent="0.4">
      <c r="A4" s="723" t="s">
        <v>153</v>
      </c>
      <c r="B4" s="833"/>
      <c r="C4" s="833"/>
      <c r="D4" s="833"/>
    </row>
    <row r="5" spans="1:250" s="356" customFormat="1" ht="15" customHeight="1" x14ac:dyDescent="0.4">
      <c r="A5" s="930"/>
      <c r="B5" s="931"/>
      <c r="C5" s="931"/>
      <c r="D5" s="931"/>
    </row>
    <row r="6" spans="1:250" s="356" customFormat="1" ht="15" customHeight="1" x14ac:dyDescent="0.4">
      <c r="A6" s="820" t="s">
        <v>101</v>
      </c>
      <c r="B6" s="923" t="s">
        <v>38</v>
      </c>
      <c r="C6" s="18" t="s">
        <v>190</v>
      </c>
      <c r="D6" s="18">
        <v>2019</v>
      </c>
    </row>
    <row r="7" spans="1:250" s="157" customFormat="1" ht="43.5" customHeight="1" x14ac:dyDescent="0.35">
      <c r="A7" s="933"/>
      <c r="B7" s="933"/>
      <c r="C7" s="727" t="s">
        <v>333</v>
      </c>
      <c r="D7" s="620" t="s">
        <v>334</v>
      </c>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357"/>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8"/>
      <c r="DP7" s="358"/>
      <c r="DQ7" s="358"/>
      <c r="DR7" s="358"/>
      <c r="DS7" s="358"/>
      <c r="DT7" s="358"/>
      <c r="DU7" s="358"/>
      <c r="DV7" s="358"/>
      <c r="DW7" s="358"/>
      <c r="DX7" s="358"/>
      <c r="DY7" s="358"/>
      <c r="DZ7" s="358"/>
      <c r="EA7" s="358"/>
      <c r="EB7" s="358"/>
      <c r="EC7" s="358"/>
      <c r="ED7" s="358"/>
      <c r="EE7" s="358"/>
      <c r="EF7" s="358"/>
      <c r="EG7" s="358"/>
      <c r="EH7" s="358"/>
      <c r="EI7" s="358"/>
      <c r="EJ7" s="358"/>
      <c r="EK7" s="358"/>
      <c r="EL7" s="358"/>
      <c r="EM7" s="358"/>
      <c r="EN7" s="358"/>
      <c r="EO7" s="358"/>
      <c r="EP7" s="358"/>
      <c r="EQ7" s="358"/>
      <c r="ER7" s="358"/>
      <c r="ES7" s="358"/>
      <c r="ET7" s="358"/>
      <c r="EU7" s="358"/>
      <c r="EV7" s="358"/>
      <c r="EW7" s="358"/>
      <c r="EX7" s="358"/>
      <c r="EY7" s="358"/>
      <c r="EZ7" s="358"/>
      <c r="FA7" s="358"/>
      <c r="FB7" s="358"/>
      <c r="FC7" s="358"/>
      <c r="FD7" s="358"/>
      <c r="FE7" s="358"/>
      <c r="FF7" s="358"/>
      <c r="FG7" s="358"/>
      <c r="FH7" s="358"/>
      <c r="FI7" s="358"/>
      <c r="FJ7" s="358"/>
      <c r="FK7" s="358"/>
      <c r="FL7" s="358"/>
      <c r="FM7" s="358"/>
      <c r="FN7" s="358"/>
      <c r="FO7" s="358"/>
      <c r="FP7" s="358"/>
      <c r="FQ7" s="358"/>
      <c r="FR7" s="358"/>
      <c r="FS7" s="358"/>
      <c r="FT7" s="358"/>
      <c r="FU7" s="358"/>
      <c r="FV7" s="358"/>
      <c r="FW7" s="358"/>
      <c r="FX7" s="358"/>
      <c r="FY7" s="358"/>
      <c r="FZ7" s="358"/>
      <c r="GA7" s="358"/>
      <c r="GB7" s="358"/>
      <c r="GC7" s="358"/>
      <c r="GD7" s="358"/>
      <c r="GE7" s="358"/>
      <c r="GF7" s="358"/>
      <c r="GG7" s="358"/>
      <c r="GH7" s="358"/>
      <c r="GI7" s="358"/>
      <c r="GJ7" s="358"/>
      <c r="GK7" s="358"/>
      <c r="GL7" s="358"/>
      <c r="GM7" s="358"/>
      <c r="GN7" s="358"/>
      <c r="GO7" s="358"/>
      <c r="GP7" s="358"/>
      <c r="GQ7" s="358"/>
      <c r="GR7" s="358"/>
      <c r="GS7" s="358"/>
      <c r="GT7" s="358"/>
      <c r="GU7" s="358"/>
      <c r="GV7" s="358"/>
      <c r="GW7" s="358"/>
      <c r="GX7" s="358"/>
      <c r="GY7" s="358"/>
      <c r="GZ7" s="358"/>
      <c r="HA7" s="358"/>
      <c r="HB7" s="358"/>
      <c r="HC7" s="358"/>
      <c r="HD7" s="358"/>
      <c r="HE7" s="358"/>
      <c r="HF7" s="358"/>
      <c r="HG7" s="358"/>
      <c r="HH7" s="358"/>
      <c r="HI7" s="358"/>
      <c r="HJ7" s="358"/>
      <c r="HK7" s="358"/>
      <c r="HL7" s="358"/>
      <c r="HM7" s="358"/>
      <c r="HN7" s="358"/>
      <c r="HO7" s="358"/>
      <c r="HP7" s="358"/>
      <c r="HQ7" s="358"/>
      <c r="HR7" s="358"/>
      <c r="HS7" s="358"/>
      <c r="HT7" s="358"/>
      <c r="HU7" s="358"/>
      <c r="HV7" s="358"/>
      <c r="HW7" s="358"/>
      <c r="HX7" s="358"/>
      <c r="HY7" s="358"/>
      <c r="HZ7" s="358"/>
      <c r="IA7" s="358"/>
      <c r="IB7" s="358"/>
      <c r="IC7" s="358"/>
      <c r="ID7" s="358"/>
      <c r="IE7" s="358"/>
      <c r="IF7" s="358"/>
      <c r="IG7" s="358"/>
      <c r="IH7" s="358"/>
      <c r="II7" s="358"/>
      <c r="IJ7" s="358"/>
      <c r="IK7" s="358"/>
      <c r="IL7" s="358"/>
      <c r="IM7" s="358"/>
      <c r="IN7" s="358"/>
      <c r="IO7" s="358"/>
      <c r="IP7" s="358"/>
    </row>
    <row r="8" spans="1:250" s="157" customFormat="1" ht="17.25" customHeight="1" x14ac:dyDescent="0.35">
      <c r="A8" s="933"/>
      <c r="B8" s="933"/>
      <c r="C8" s="731"/>
      <c r="D8" s="617" t="s">
        <v>183</v>
      </c>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c r="GH8" s="225"/>
      <c r="GI8" s="225"/>
      <c r="GJ8" s="225"/>
      <c r="GK8" s="225"/>
      <c r="GL8" s="225"/>
      <c r="GM8" s="225"/>
      <c r="GN8" s="225"/>
      <c r="GO8" s="225"/>
      <c r="GP8" s="225"/>
      <c r="GQ8" s="225"/>
      <c r="GR8" s="225"/>
      <c r="GS8" s="225"/>
      <c r="GT8" s="225"/>
      <c r="GU8" s="225"/>
      <c r="GV8" s="225"/>
      <c r="GW8" s="225"/>
      <c r="GX8" s="225"/>
      <c r="GY8" s="225"/>
      <c r="GZ8" s="225"/>
      <c r="HA8" s="225"/>
      <c r="HB8" s="225"/>
      <c r="HC8" s="225"/>
      <c r="HD8" s="225"/>
      <c r="HE8" s="225"/>
      <c r="HF8" s="225"/>
      <c r="HG8" s="225"/>
      <c r="HH8" s="225"/>
      <c r="HI8" s="225"/>
      <c r="HJ8" s="225"/>
      <c r="HK8" s="225"/>
      <c r="HL8" s="225"/>
      <c r="HM8" s="225"/>
      <c r="HN8" s="225"/>
      <c r="HO8" s="225"/>
      <c r="HP8" s="225"/>
      <c r="HQ8" s="225"/>
      <c r="HR8" s="225"/>
      <c r="HS8" s="225"/>
      <c r="HT8" s="225"/>
      <c r="HU8" s="225"/>
      <c r="HV8" s="225"/>
      <c r="HW8" s="225"/>
      <c r="HX8" s="225"/>
      <c r="HY8" s="225"/>
      <c r="HZ8" s="225"/>
      <c r="IA8" s="225"/>
      <c r="IB8" s="225"/>
      <c r="IC8" s="225"/>
      <c r="ID8" s="225"/>
      <c r="IE8" s="225"/>
      <c r="IF8" s="225"/>
      <c r="IG8" s="225"/>
      <c r="IH8" s="225"/>
      <c r="II8" s="225"/>
      <c r="IJ8" s="225"/>
      <c r="IK8" s="225"/>
      <c r="IL8" s="225"/>
      <c r="IM8" s="225"/>
      <c r="IN8" s="225"/>
      <c r="IO8" s="225"/>
      <c r="IP8" s="225"/>
    </row>
    <row r="9" spans="1:250" s="157" customFormat="1" ht="63.75" customHeight="1" x14ac:dyDescent="0.35">
      <c r="A9" s="933"/>
      <c r="B9" s="933"/>
      <c r="C9" s="843" t="s">
        <v>40</v>
      </c>
      <c r="D9" s="932"/>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c r="CB9" s="225"/>
      <c r="CC9" s="225"/>
      <c r="CD9" s="225"/>
      <c r="CE9" s="225"/>
      <c r="CF9" s="225"/>
      <c r="CG9" s="225"/>
      <c r="CH9" s="225"/>
      <c r="CI9" s="225"/>
      <c r="CJ9" s="225"/>
      <c r="CK9" s="225"/>
      <c r="CL9" s="225"/>
      <c r="CM9" s="225"/>
      <c r="CN9" s="225"/>
      <c r="CO9" s="225"/>
      <c r="CP9" s="225"/>
      <c r="CQ9" s="225"/>
      <c r="CR9" s="225"/>
      <c r="CS9" s="225"/>
      <c r="CT9" s="225"/>
      <c r="CU9" s="225"/>
      <c r="CV9" s="225"/>
      <c r="CW9" s="225"/>
      <c r="CX9" s="225"/>
      <c r="CY9" s="225"/>
      <c r="CZ9" s="225"/>
      <c r="DA9" s="225"/>
      <c r="DB9" s="225"/>
      <c r="DC9" s="225"/>
      <c r="DD9" s="225"/>
      <c r="DE9" s="225"/>
      <c r="DF9" s="225"/>
      <c r="DG9" s="225"/>
      <c r="DH9" s="225"/>
      <c r="DI9" s="225"/>
      <c r="DJ9" s="225"/>
      <c r="DK9" s="225"/>
      <c r="DL9" s="225"/>
      <c r="DM9" s="225"/>
      <c r="DN9" s="225"/>
      <c r="DO9" s="225"/>
      <c r="DP9" s="225"/>
      <c r="DQ9" s="225"/>
      <c r="DR9" s="225"/>
      <c r="DS9" s="225"/>
      <c r="DT9" s="225"/>
      <c r="DU9" s="225"/>
      <c r="DV9" s="225"/>
      <c r="DW9" s="225"/>
      <c r="DX9" s="225"/>
      <c r="DY9" s="225"/>
      <c r="DZ9" s="225"/>
      <c r="EA9" s="225"/>
      <c r="EB9" s="225"/>
      <c r="EC9" s="225"/>
      <c r="ED9" s="225"/>
      <c r="EE9" s="225"/>
      <c r="EF9" s="225"/>
      <c r="EG9" s="225"/>
      <c r="EH9" s="225"/>
      <c r="EI9" s="225"/>
      <c r="EJ9" s="225"/>
      <c r="EK9" s="225"/>
      <c r="EL9" s="225"/>
      <c r="EM9" s="225"/>
      <c r="EN9" s="225"/>
      <c r="EO9" s="225"/>
      <c r="EP9" s="225"/>
      <c r="EQ9" s="225"/>
      <c r="ER9" s="225"/>
      <c r="ES9" s="225"/>
      <c r="ET9" s="225"/>
      <c r="EU9" s="225"/>
      <c r="EV9" s="225"/>
      <c r="EW9" s="225"/>
      <c r="EX9" s="225"/>
      <c r="EY9" s="225"/>
      <c r="EZ9" s="225"/>
      <c r="FA9" s="225"/>
      <c r="FB9" s="225"/>
      <c r="FC9" s="225"/>
      <c r="FD9" s="225"/>
      <c r="FE9" s="225"/>
      <c r="FF9" s="225"/>
      <c r="FG9" s="225"/>
      <c r="FH9" s="225"/>
      <c r="FI9" s="225"/>
      <c r="FJ9" s="225"/>
      <c r="FK9" s="225"/>
      <c r="FL9" s="225"/>
      <c r="FM9" s="225"/>
      <c r="FN9" s="225"/>
      <c r="FO9" s="225"/>
      <c r="FP9" s="225"/>
      <c r="FQ9" s="225"/>
      <c r="FR9" s="225"/>
      <c r="FS9" s="225"/>
      <c r="FT9" s="225"/>
      <c r="FU9" s="225"/>
      <c r="FV9" s="225"/>
      <c r="FW9" s="225"/>
      <c r="FX9" s="225"/>
      <c r="FY9" s="225"/>
      <c r="FZ9" s="225"/>
      <c r="GA9" s="225"/>
      <c r="GB9" s="225"/>
      <c r="GC9" s="225"/>
      <c r="GD9" s="225"/>
      <c r="GE9" s="225"/>
      <c r="GF9" s="225"/>
      <c r="GG9" s="225"/>
      <c r="GH9" s="225"/>
      <c r="GI9" s="225"/>
      <c r="GJ9" s="225"/>
      <c r="GK9" s="225"/>
      <c r="GL9" s="225"/>
      <c r="GM9" s="225"/>
      <c r="GN9" s="225"/>
      <c r="GO9" s="225"/>
      <c r="GP9" s="225"/>
      <c r="GQ9" s="225"/>
      <c r="GR9" s="225"/>
      <c r="GS9" s="225"/>
      <c r="GT9" s="225"/>
      <c r="GU9" s="225"/>
      <c r="GV9" s="225"/>
      <c r="GW9" s="225"/>
      <c r="GX9" s="225"/>
      <c r="GY9" s="225"/>
      <c r="GZ9" s="225"/>
      <c r="HA9" s="225"/>
      <c r="HB9" s="225"/>
      <c r="HC9" s="225"/>
      <c r="HD9" s="225"/>
      <c r="HE9" s="225"/>
      <c r="HF9" s="225"/>
      <c r="HG9" s="225"/>
      <c r="HH9" s="225"/>
      <c r="HI9" s="225"/>
      <c r="HJ9" s="225"/>
      <c r="HK9" s="225"/>
      <c r="HL9" s="225"/>
      <c r="HM9" s="225"/>
      <c r="HN9" s="225"/>
      <c r="HO9" s="225"/>
      <c r="HP9" s="225"/>
      <c r="HQ9" s="225"/>
      <c r="HR9" s="225"/>
      <c r="HS9" s="225"/>
      <c r="HT9" s="225"/>
      <c r="HU9" s="225"/>
      <c r="HV9" s="225"/>
      <c r="HW9" s="225"/>
      <c r="HX9" s="225"/>
      <c r="HY9" s="225"/>
      <c r="HZ9" s="225"/>
      <c r="IA9" s="225"/>
      <c r="IB9" s="225"/>
      <c r="IC9" s="225"/>
      <c r="ID9" s="225"/>
      <c r="IE9" s="225"/>
      <c r="IF9" s="225"/>
      <c r="IG9" s="225"/>
      <c r="IH9" s="225"/>
      <c r="II9" s="225"/>
      <c r="IJ9" s="225"/>
      <c r="IK9" s="225"/>
      <c r="IL9" s="225"/>
      <c r="IM9" s="225"/>
      <c r="IN9" s="225"/>
      <c r="IO9" s="225"/>
      <c r="IP9" s="225"/>
    </row>
    <row r="10" spans="1:250" s="157" customFormat="1" ht="18" x14ac:dyDescent="0.35">
      <c r="A10" s="934"/>
      <c r="B10" s="934"/>
      <c r="C10" s="245" t="s">
        <v>1</v>
      </c>
      <c r="D10" s="184" t="s">
        <v>1</v>
      </c>
      <c r="E10" s="359"/>
      <c r="F10" s="359"/>
      <c r="G10" s="359"/>
      <c r="H10" s="359"/>
    </row>
    <row r="11" spans="1:250" s="157" customFormat="1" ht="18" x14ac:dyDescent="0.35">
      <c r="A11" s="147">
        <v>1</v>
      </c>
      <c r="B11" s="147">
        <v>2</v>
      </c>
      <c r="C11" s="185">
        <v>3</v>
      </c>
      <c r="D11" s="185">
        <v>4</v>
      </c>
      <c r="E11" s="359"/>
      <c r="F11" s="359"/>
      <c r="G11" s="359"/>
      <c r="H11" s="359"/>
    </row>
    <row r="12" spans="1:250" s="157" customFormat="1" ht="31.2" x14ac:dyDescent="0.35">
      <c r="A12" s="642">
        <v>1</v>
      </c>
      <c r="B12" s="16" t="s">
        <v>44</v>
      </c>
      <c r="C12" s="369">
        <f>4029.59/[45]Д14!$D$32*1000</f>
        <v>1078.7341921252423</v>
      </c>
      <c r="D12" s="171">
        <f>[46]Д14!H10</f>
        <v>1266.2074478342581</v>
      </c>
      <c r="E12" s="360"/>
      <c r="F12" s="360"/>
      <c r="G12" s="360"/>
      <c r="H12" s="360"/>
    </row>
    <row r="13" spans="1:250" s="157" customFormat="1" ht="31.2" x14ac:dyDescent="0.35">
      <c r="A13" s="642">
        <v>2</v>
      </c>
      <c r="B13" s="16" t="s">
        <v>62</v>
      </c>
      <c r="C13" s="171">
        <f>C14</f>
        <v>4.5348924368488115</v>
      </c>
      <c r="D13" s="171">
        <f>D14</f>
        <v>12.918781105671719</v>
      </c>
      <c r="E13" s="359"/>
      <c r="F13" s="359"/>
      <c r="G13" s="359"/>
      <c r="H13" s="359"/>
      <c r="I13" s="359"/>
      <c r="J13" s="359"/>
      <c r="K13" s="359"/>
      <c r="L13" s="359"/>
    </row>
    <row r="14" spans="1:250" s="157" customFormat="1" ht="18" x14ac:dyDescent="0.35">
      <c r="A14" s="642" t="s">
        <v>46</v>
      </c>
      <c r="B14" s="16" t="s">
        <v>47</v>
      </c>
      <c r="C14" s="171">
        <f>16.94/[45]Д14!$D$32*1000</f>
        <v>4.5348924368488115</v>
      </c>
      <c r="D14" s="171">
        <f>[46]Д14!H11</f>
        <v>12.918781105671719</v>
      </c>
      <c r="E14" s="359"/>
      <c r="F14" s="359"/>
      <c r="G14" s="359"/>
      <c r="H14" s="359"/>
    </row>
    <row r="15" spans="1:250" s="157" customFormat="1" ht="18" x14ac:dyDescent="0.35">
      <c r="A15" s="642" t="s">
        <v>48</v>
      </c>
      <c r="B15" s="16" t="s">
        <v>49</v>
      </c>
      <c r="C15" s="171">
        <v>0</v>
      </c>
      <c r="D15" s="171">
        <v>0</v>
      </c>
      <c r="E15" s="359"/>
      <c r="F15" s="359"/>
      <c r="G15" s="359"/>
      <c r="H15" s="359"/>
    </row>
    <row r="16" spans="1:250" s="157" customFormat="1" ht="18" x14ac:dyDescent="0.35">
      <c r="A16" s="642">
        <v>3</v>
      </c>
      <c r="B16" s="16" t="s">
        <v>52</v>
      </c>
      <c r="C16" s="171">
        <v>0</v>
      </c>
      <c r="D16" s="171">
        <v>0</v>
      </c>
      <c r="E16" s="360"/>
      <c r="F16" s="360"/>
      <c r="G16" s="360"/>
      <c r="H16" s="360"/>
    </row>
    <row r="17" spans="1:250" s="157" customFormat="1" ht="18" x14ac:dyDescent="0.35">
      <c r="A17" s="642">
        <v>4</v>
      </c>
      <c r="B17" s="16" t="s">
        <v>53</v>
      </c>
      <c r="C17" s="171">
        <f>C12+C13</f>
        <v>1083.2690845620912</v>
      </c>
      <c r="D17" s="171">
        <f>D12+D13</f>
        <v>1279.1262289399299</v>
      </c>
      <c r="E17" s="359"/>
      <c r="F17" s="359"/>
      <c r="G17" s="359"/>
      <c r="H17" s="359"/>
    </row>
    <row r="18" spans="1:250" s="157" customFormat="1" ht="18" x14ac:dyDescent="0.35">
      <c r="A18" s="642">
        <v>5</v>
      </c>
      <c r="B18" s="16" t="s">
        <v>54</v>
      </c>
      <c r="C18" s="171">
        <f>26.88/[45]Д14!$D$32*1000</f>
        <v>7.1958623791319996</v>
      </c>
      <c r="D18" s="171">
        <v>10.31</v>
      </c>
      <c r="E18" s="360"/>
      <c r="F18" s="360"/>
      <c r="G18" s="360"/>
      <c r="H18" s="360"/>
    </row>
    <row r="19" spans="1:250" s="157" customFormat="1" ht="18" x14ac:dyDescent="0.35">
      <c r="A19" s="642">
        <v>6</v>
      </c>
      <c r="B19" s="16" t="s">
        <v>55</v>
      </c>
      <c r="C19" s="171">
        <f>C17+C18</f>
        <v>1090.4649469412232</v>
      </c>
      <c r="D19" s="171">
        <f>D17+D18</f>
        <v>1289.4362289399298</v>
      </c>
      <c r="E19" s="359"/>
      <c r="F19" s="359"/>
      <c r="G19" s="359"/>
      <c r="H19" s="359"/>
    </row>
    <row r="20" spans="1:250" s="157" customFormat="1" ht="18" x14ac:dyDescent="0.35">
      <c r="A20" s="642">
        <v>7</v>
      </c>
      <c r="B20" s="16" t="s">
        <v>56</v>
      </c>
      <c r="C20" s="171">
        <v>0</v>
      </c>
      <c r="D20" s="171">
        <v>0</v>
      </c>
      <c r="E20" s="360"/>
      <c r="F20" s="360"/>
      <c r="G20" s="360"/>
      <c r="H20" s="360"/>
    </row>
    <row r="21" spans="1:250" s="157" customFormat="1" ht="18" x14ac:dyDescent="0.35">
      <c r="A21" s="642">
        <v>8</v>
      </c>
      <c r="B21" s="16" t="s">
        <v>57</v>
      </c>
      <c r="C21" s="17">
        <f>C19</f>
        <v>1090.4649469412232</v>
      </c>
      <c r="D21" s="17">
        <f>D19</f>
        <v>1289.4362289399298</v>
      </c>
      <c r="E21" s="360"/>
      <c r="F21" s="360"/>
      <c r="G21" s="360"/>
      <c r="H21" s="360"/>
    </row>
    <row r="22" spans="1:250" s="157" customFormat="1" ht="18" x14ac:dyDescent="0.35">
      <c r="A22" s="642">
        <v>9</v>
      </c>
      <c r="B22" s="16" t="s">
        <v>31</v>
      </c>
      <c r="C22" s="17">
        <v>0</v>
      </c>
      <c r="D22" s="17">
        <f>D21*20%</f>
        <v>257.88724578798599</v>
      </c>
      <c r="E22" s="360"/>
      <c r="F22" s="360"/>
      <c r="G22" s="360"/>
      <c r="H22" s="360"/>
    </row>
    <row r="23" spans="1:250" s="157" customFormat="1" ht="18" x14ac:dyDescent="0.35">
      <c r="A23" s="642">
        <v>10</v>
      </c>
      <c r="B23" s="16" t="s">
        <v>58</v>
      </c>
      <c r="C23" s="17" t="s">
        <v>176</v>
      </c>
      <c r="D23" s="17">
        <v>1547.33</v>
      </c>
      <c r="E23" s="360"/>
      <c r="F23" s="360"/>
      <c r="G23" s="360"/>
      <c r="H23" s="360"/>
    </row>
    <row r="24" spans="1:250" s="157" customFormat="1" ht="31.2" x14ac:dyDescent="0.35">
      <c r="A24" s="642">
        <v>11</v>
      </c>
      <c r="B24" s="16" t="s">
        <v>437</v>
      </c>
      <c r="C24" s="17">
        <f>[45]Д14!$D$26/[45]Д14!$D$36/5.79</f>
        <v>20.761725756940631</v>
      </c>
      <c r="D24" s="17">
        <f>[46]Д14!G26/5.786*1.2</f>
        <v>28.079472155628718</v>
      </c>
      <c r="E24" s="359"/>
      <c r="F24" s="360"/>
      <c r="G24" s="360"/>
      <c r="H24" s="360"/>
    </row>
    <row r="25" spans="1:250" s="157" customFormat="1" ht="31.2" x14ac:dyDescent="0.35">
      <c r="A25" s="642">
        <v>12</v>
      </c>
      <c r="B25" s="176" t="s">
        <v>63</v>
      </c>
      <c r="C25" s="177">
        <v>176</v>
      </c>
      <c r="D25" s="177">
        <v>176</v>
      </c>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225"/>
      <c r="CH25" s="225"/>
      <c r="CI25" s="225"/>
      <c r="CJ25" s="225"/>
      <c r="CK25" s="225"/>
      <c r="CL25" s="225"/>
      <c r="CM25" s="225"/>
      <c r="CN25" s="225"/>
      <c r="CO25" s="225"/>
      <c r="CP25" s="225"/>
      <c r="CQ25" s="225"/>
      <c r="CR25" s="225"/>
      <c r="CS25" s="225"/>
      <c r="CT25" s="225"/>
      <c r="CU25" s="225"/>
      <c r="CV25" s="225"/>
      <c r="CW25" s="225"/>
      <c r="CX25" s="225"/>
      <c r="CY25" s="225"/>
      <c r="CZ25" s="225"/>
      <c r="DA25" s="225"/>
      <c r="DB25" s="225"/>
      <c r="DC25" s="225"/>
      <c r="DD25" s="225"/>
      <c r="DE25" s="225"/>
      <c r="DF25" s="225"/>
      <c r="DG25" s="225"/>
      <c r="DH25" s="225"/>
      <c r="DI25" s="225"/>
      <c r="DJ25" s="225"/>
      <c r="DK25" s="225"/>
      <c r="DL25" s="225"/>
      <c r="DM25" s="225"/>
      <c r="DN25" s="225"/>
      <c r="DO25" s="225"/>
      <c r="DP25" s="225"/>
      <c r="DQ25" s="225"/>
      <c r="DR25" s="225"/>
      <c r="DS25" s="225"/>
      <c r="DT25" s="225"/>
      <c r="DU25" s="225"/>
      <c r="DV25" s="225"/>
      <c r="DW25" s="225"/>
      <c r="DX25" s="225"/>
      <c r="DY25" s="225"/>
      <c r="DZ25" s="225"/>
      <c r="EA25" s="225"/>
      <c r="EB25" s="225"/>
      <c r="EC25" s="225"/>
      <c r="ED25" s="225"/>
      <c r="EE25" s="225"/>
      <c r="EF25" s="225"/>
      <c r="EG25" s="225"/>
      <c r="EH25" s="225"/>
      <c r="EI25" s="225"/>
      <c r="EJ25" s="225"/>
      <c r="EK25" s="225"/>
      <c r="EL25" s="225"/>
      <c r="EM25" s="225"/>
      <c r="EN25" s="225"/>
      <c r="EO25" s="225"/>
      <c r="EP25" s="225"/>
      <c r="EQ25" s="225"/>
      <c r="ER25" s="225"/>
      <c r="ES25" s="225"/>
      <c r="ET25" s="225"/>
      <c r="EU25" s="225"/>
      <c r="EV25" s="225"/>
      <c r="EW25" s="225"/>
      <c r="EX25" s="225"/>
      <c r="EY25" s="225"/>
      <c r="EZ25" s="225"/>
      <c r="FA25" s="225"/>
      <c r="FB25" s="225"/>
      <c r="FC25" s="225"/>
      <c r="FD25" s="225"/>
      <c r="FE25" s="225"/>
      <c r="FF25" s="225"/>
      <c r="FG25" s="225"/>
      <c r="FH25" s="225"/>
      <c r="FI25" s="225"/>
      <c r="FJ25" s="225"/>
      <c r="FK25" s="225"/>
      <c r="FL25" s="225"/>
      <c r="FM25" s="225"/>
      <c r="FN25" s="225"/>
      <c r="FO25" s="225"/>
      <c r="FP25" s="225"/>
      <c r="FQ25" s="225"/>
      <c r="FR25" s="225"/>
      <c r="FS25" s="225"/>
      <c r="FT25" s="225"/>
      <c r="FU25" s="225"/>
      <c r="FV25" s="225"/>
      <c r="FW25" s="225"/>
      <c r="FX25" s="225"/>
      <c r="FY25" s="225"/>
      <c r="FZ25" s="225"/>
      <c r="GA25" s="225"/>
      <c r="GB25" s="225"/>
      <c r="GC25" s="225"/>
      <c r="GD25" s="225"/>
      <c r="GE25" s="225"/>
      <c r="GF25" s="225"/>
      <c r="GG25" s="225"/>
      <c r="GH25" s="225"/>
      <c r="GI25" s="225"/>
      <c r="GJ25" s="225"/>
      <c r="GK25" s="225"/>
      <c r="GL25" s="225"/>
      <c r="GM25" s="225"/>
      <c r="GN25" s="225"/>
      <c r="GO25" s="225"/>
      <c r="GP25" s="225"/>
      <c r="GQ25" s="225"/>
      <c r="GR25" s="225"/>
      <c r="GS25" s="225"/>
      <c r="GT25" s="225"/>
      <c r="GU25" s="225"/>
      <c r="GV25" s="225"/>
      <c r="GW25" s="225"/>
      <c r="GX25" s="225"/>
      <c r="GY25" s="225"/>
      <c r="GZ25" s="225"/>
      <c r="HA25" s="225"/>
      <c r="HB25" s="225"/>
      <c r="HC25" s="225"/>
      <c r="HD25" s="225"/>
      <c r="HE25" s="225"/>
      <c r="HF25" s="225"/>
      <c r="HG25" s="225"/>
      <c r="HH25" s="225"/>
      <c r="HI25" s="225"/>
      <c r="HJ25" s="225"/>
      <c r="HK25" s="225"/>
      <c r="HL25" s="225"/>
      <c r="HM25" s="225"/>
      <c r="HN25" s="225"/>
      <c r="HO25" s="225"/>
      <c r="HP25" s="225"/>
      <c r="HQ25" s="225"/>
      <c r="HR25" s="225"/>
      <c r="HS25" s="225"/>
      <c r="HT25" s="225"/>
      <c r="HU25" s="225"/>
      <c r="HV25" s="225"/>
      <c r="HW25" s="225"/>
      <c r="HX25" s="225"/>
      <c r="HY25" s="225"/>
      <c r="HZ25" s="225"/>
      <c r="IA25" s="225"/>
      <c r="IB25" s="225"/>
      <c r="IC25" s="225"/>
      <c r="ID25" s="225"/>
      <c r="IE25" s="225"/>
      <c r="IF25" s="225"/>
      <c r="IG25" s="225"/>
      <c r="IH25" s="225"/>
      <c r="II25" s="225"/>
      <c r="IJ25" s="225"/>
      <c r="IK25" s="225"/>
      <c r="IL25" s="225"/>
      <c r="IM25" s="225"/>
      <c r="IN25" s="225"/>
      <c r="IO25" s="225"/>
      <c r="IP25" s="225"/>
    </row>
    <row r="26" spans="1:250" s="157" customFormat="1" ht="23.25" customHeight="1" x14ac:dyDescent="0.35">
      <c r="A26" s="882" t="s">
        <v>447</v>
      </c>
      <c r="B26" s="925"/>
      <c r="C26" s="925"/>
      <c r="D26" s="9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c r="GY26" s="225"/>
      <c r="GZ26" s="225"/>
      <c r="HA26" s="225"/>
      <c r="HB26" s="225"/>
      <c r="HC26" s="225"/>
      <c r="HD26" s="225"/>
      <c r="HE26" s="225"/>
      <c r="HF26" s="225"/>
      <c r="HG26" s="225"/>
      <c r="HH26" s="225"/>
      <c r="HI26" s="225"/>
      <c r="HJ26" s="225"/>
      <c r="HK26" s="225"/>
      <c r="HL26" s="225"/>
      <c r="HM26" s="225"/>
      <c r="HN26" s="225"/>
      <c r="HO26" s="225"/>
      <c r="HP26" s="225"/>
      <c r="HQ26" s="225"/>
      <c r="HR26" s="225"/>
      <c r="HS26" s="225"/>
      <c r="HT26" s="225"/>
      <c r="HU26" s="225"/>
      <c r="HV26" s="225"/>
      <c r="HW26" s="225"/>
      <c r="HX26" s="225"/>
      <c r="HY26" s="225"/>
      <c r="HZ26" s="225"/>
      <c r="IA26" s="225"/>
      <c r="IB26" s="225"/>
      <c r="IC26" s="225"/>
      <c r="ID26" s="225"/>
      <c r="IE26" s="225"/>
      <c r="IF26" s="225"/>
      <c r="IG26" s="225"/>
      <c r="IH26" s="225"/>
      <c r="II26" s="225"/>
      <c r="IJ26" s="225"/>
      <c r="IK26" s="225"/>
      <c r="IL26" s="225"/>
      <c r="IM26" s="225"/>
      <c r="IN26" s="225"/>
      <c r="IO26" s="225"/>
      <c r="IP26" s="225"/>
    </row>
    <row r="27" spans="1:250" s="158" customFormat="1" ht="54" customHeight="1" x14ac:dyDescent="0.3">
      <c r="A27" s="729" t="s">
        <v>436</v>
      </c>
      <c r="B27" s="821"/>
      <c r="C27" s="821"/>
      <c r="D27" s="821"/>
    </row>
    <row r="28" spans="1:250" s="158" customFormat="1" ht="18" x14ac:dyDescent="0.35">
      <c r="A28" s="361"/>
      <c r="B28" s="362"/>
      <c r="C28" s="362"/>
      <c r="D28" s="362"/>
    </row>
    <row r="29" spans="1:250" s="158" customFormat="1" ht="22.8" x14ac:dyDescent="0.4">
      <c r="A29" s="363"/>
      <c r="B29" s="363"/>
      <c r="C29" s="364"/>
      <c r="D29" s="365"/>
    </row>
    <row r="30" spans="1:250" s="356" customFormat="1" ht="22.8" x14ac:dyDescent="0.4">
      <c r="A30" s="363"/>
      <c r="B30" s="363"/>
      <c r="C30" s="366"/>
      <c r="D30" s="363"/>
    </row>
    <row r="31" spans="1:250" s="356" customFormat="1" ht="22.8" x14ac:dyDescent="0.4">
      <c r="A31" s="367"/>
      <c r="B31" s="368"/>
      <c r="C31" s="368"/>
      <c r="D31" s="368"/>
    </row>
    <row r="32" spans="1:250" s="356" customFormat="1" ht="22.8" x14ac:dyDescent="0.4">
      <c r="A32" s="848"/>
      <c r="B32" s="887"/>
      <c r="C32" s="219"/>
      <c r="D32" s="346"/>
    </row>
    <row r="33" spans="1:4" customFormat="1" ht="14.4" x14ac:dyDescent="0.3">
      <c r="A33" s="52"/>
      <c r="B33" s="159"/>
      <c r="C33" s="182"/>
      <c r="D33" s="159"/>
    </row>
  </sheetData>
  <mergeCells count="11">
    <mergeCell ref="A32:B32"/>
    <mergeCell ref="A1:D1"/>
    <mergeCell ref="A3:D3"/>
    <mergeCell ref="A4:D4"/>
    <mergeCell ref="A5:D5"/>
    <mergeCell ref="A26:D26"/>
    <mergeCell ref="A27:D27"/>
    <mergeCell ref="C9:D9"/>
    <mergeCell ref="C7:C8"/>
    <mergeCell ref="A6:A10"/>
    <mergeCell ref="B6:B10"/>
  </mergeCells>
  <pageMargins left="0.70866141732283472" right="0.70866141732283472" top="0.74803149606299213" bottom="0.74803149606299213" header="0.31496062992125984" footer="0.31496062992125984"/>
  <pageSetup paperSize="9" scale="7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30"/>
  <sheetViews>
    <sheetView workbookViewId="0">
      <selection activeCell="C36" sqref="C36"/>
    </sheetView>
  </sheetViews>
  <sheetFormatPr defaultRowHeight="18" x14ac:dyDescent="0.35"/>
  <cols>
    <col min="1" max="1" width="9.109375" style="622"/>
    <col min="2" max="2" width="45.109375" style="157" customWidth="1"/>
    <col min="3" max="3" width="24.44140625" style="157" customWidth="1"/>
    <col min="4" max="4" width="22.6640625" style="157" customWidth="1"/>
    <col min="5" max="5" width="9.109375" style="157"/>
    <col min="6" max="6" width="12" style="157" bestFit="1" customWidth="1"/>
    <col min="7" max="257" width="9.109375" style="157"/>
    <col min="258" max="258" width="65.6640625" style="157" customWidth="1"/>
    <col min="259" max="259" width="43.6640625" style="157" customWidth="1"/>
    <col min="260" max="260" width="37.109375" style="157" customWidth="1"/>
    <col min="261" max="261" width="9.109375" style="157"/>
    <col min="262" max="262" width="12" style="157" bestFit="1" customWidth="1"/>
    <col min="263" max="513" width="9.109375" style="157"/>
    <col min="514" max="514" width="65.6640625" style="157" customWidth="1"/>
    <col min="515" max="515" width="43.6640625" style="157" customWidth="1"/>
    <col min="516" max="516" width="37.109375" style="157" customWidth="1"/>
    <col min="517" max="517" width="9.109375" style="157"/>
    <col min="518" max="518" width="12" style="157" bestFit="1" customWidth="1"/>
    <col min="519" max="769" width="9.109375" style="157"/>
    <col min="770" max="770" width="65.6640625" style="157" customWidth="1"/>
    <col min="771" max="771" width="43.6640625" style="157" customWidth="1"/>
    <col min="772" max="772" width="37.109375" style="157" customWidth="1"/>
    <col min="773" max="773" width="9.109375" style="157"/>
    <col min="774" max="774" width="12" style="157" bestFit="1" customWidth="1"/>
    <col min="775" max="1025" width="9.109375" style="157"/>
    <col min="1026" max="1026" width="65.6640625" style="157" customWidth="1"/>
    <col min="1027" max="1027" width="43.6640625" style="157" customWidth="1"/>
    <col min="1028" max="1028" width="37.109375" style="157" customWidth="1"/>
    <col min="1029" max="1029" width="9.109375" style="157"/>
    <col min="1030" max="1030" width="12" style="157" bestFit="1" customWidth="1"/>
    <col min="1031" max="1281" width="9.109375" style="157"/>
    <col min="1282" max="1282" width="65.6640625" style="157" customWidth="1"/>
    <col min="1283" max="1283" width="43.6640625" style="157" customWidth="1"/>
    <col min="1284" max="1284" width="37.109375" style="157" customWidth="1"/>
    <col min="1285" max="1285" width="9.109375" style="157"/>
    <col min="1286" max="1286" width="12" style="157" bestFit="1" customWidth="1"/>
    <col min="1287" max="1537" width="9.109375" style="157"/>
    <col min="1538" max="1538" width="65.6640625" style="157" customWidth="1"/>
    <col min="1539" max="1539" width="43.6640625" style="157" customWidth="1"/>
    <col min="1540" max="1540" width="37.109375" style="157" customWidth="1"/>
    <col min="1541" max="1541" width="9.109375" style="157"/>
    <col min="1542" max="1542" width="12" style="157" bestFit="1" customWidth="1"/>
    <col min="1543" max="1793" width="9.109375" style="157"/>
    <col min="1794" max="1794" width="65.6640625" style="157" customWidth="1"/>
    <col min="1795" max="1795" width="43.6640625" style="157" customWidth="1"/>
    <col min="1796" max="1796" width="37.109375" style="157" customWidth="1"/>
    <col min="1797" max="1797" width="9.109375" style="157"/>
    <col min="1798" max="1798" width="12" style="157" bestFit="1" customWidth="1"/>
    <col min="1799" max="2049" width="9.109375" style="157"/>
    <col min="2050" max="2050" width="65.6640625" style="157" customWidth="1"/>
    <col min="2051" max="2051" width="43.6640625" style="157" customWidth="1"/>
    <col min="2052" max="2052" width="37.109375" style="157" customWidth="1"/>
    <col min="2053" max="2053" width="9.109375" style="157"/>
    <col min="2054" max="2054" width="12" style="157" bestFit="1" customWidth="1"/>
    <col min="2055" max="2305" width="9.109375" style="157"/>
    <col min="2306" max="2306" width="65.6640625" style="157" customWidth="1"/>
    <col min="2307" max="2307" width="43.6640625" style="157" customWidth="1"/>
    <col min="2308" max="2308" width="37.109375" style="157" customWidth="1"/>
    <col min="2309" max="2309" width="9.109375" style="157"/>
    <col min="2310" max="2310" width="12" style="157" bestFit="1" customWidth="1"/>
    <col min="2311" max="2561" width="9.109375" style="157"/>
    <col min="2562" max="2562" width="65.6640625" style="157" customWidth="1"/>
    <col min="2563" max="2563" width="43.6640625" style="157" customWidth="1"/>
    <col min="2564" max="2564" width="37.109375" style="157" customWidth="1"/>
    <col min="2565" max="2565" width="9.109375" style="157"/>
    <col min="2566" max="2566" width="12" style="157" bestFit="1" customWidth="1"/>
    <col min="2567" max="2817" width="9.109375" style="157"/>
    <col min="2818" max="2818" width="65.6640625" style="157" customWidth="1"/>
    <col min="2819" max="2819" width="43.6640625" style="157" customWidth="1"/>
    <col min="2820" max="2820" width="37.109375" style="157" customWidth="1"/>
    <col min="2821" max="2821" width="9.109375" style="157"/>
    <col min="2822" max="2822" width="12" style="157" bestFit="1" customWidth="1"/>
    <col min="2823" max="3073" width="9.109375" style="157"/>
    <col min="3074" max="3074" width="65.6640625" style="157" customWidth="1"/>
    <col min="3075" max="3075" width="43.6640625" style="157" customWidth="1"/>
    <col min="3076" max="3076" width="37.109375" style="157" customWidth="1"/>
    <col min="3077" max="3077" width="9.109375" style="157"/>
    <col min="3078" max="3078" width="12" style="157" bestFit="1" customWidth="1"/>
    <col min="3079" max="3329" width="9.109375" style="157"/>
    <col min="3330" max="3330" width="65.6640625" style="157" customWidth="1"/>
    <col min="3331" max="3331" width="43.6640625" style="157" customWidth="1"/>
    <col min="3332" max="3332" width="37.109375" style="157" customWidth="1"/>
    <col min="3333" max="3333" width="9.109375" style="157"/>
    <col min="3334" max="3334" width="12" style="157" bestFit="1" customWidth="1"/>
    <col min="3335" max="3585" width="9.109375" style="157"/>
    <col min="3586" max="3586" width="65.6640625" style="157" customWidth="1"/>
    <col min="3587" max="3587" width="43.6640625" style="157" customWidth="1"/>
    <col min="3588" max="3588" width="37.109375" style="157" customWidth="1"/>
    <col min="3589" max="3589" width="9.109375" style="157"/>
    <col min="3590" max="3590" width="12" style="157" bestFit="1" customWidth="1"/>
    <col min="3591" max="3841" width="9.109375" style="157"/>
    <col min="3842" max="3842" width="65.6640625" style="157" customWidth="1"/>
    <col min="3843" max="3843" width="43.6640625" style="157" customWidth="1"/>
    <col min="3844" max="3844" width="37.109375" style="157" customWidth="1"/>
    <col min="3845" max="3845" width="9.109375" style="157"/>
    <col min="3846" max="3846" width="12" style="157" bestFit="1" customWidth="1"/>
    <col min="3847" max="4097" width="9.109375" style="157"/>
    <col min="4098" max="4098" width="65.6640625" style="157" customWidth="1"/>
    <col min="4099" max="4099" width="43.6640625" style="157" customWidth="1"/>
    <col min="4100" max="4100" width="37.109375" style="157" customWidth="1"/>
    <col min="4101" max="4101" width="9.109375" style="157"/>
    <col min="4102" max="4102" width="12" style="157" bestFit="1" customWidth="1"/>
    <col min="4103" max="4353" width="9.109375" style="157"/>
    <col min="4354" max="4354" width="65.6640625" style="157" customWidth="1"/>
    <col min="4355" max="4355" width="43.6640625" style="157" customWidth="1"/>
    <col min="4356" max="4356" width="37.109375" style="157" customWidth="1"/>
    <col min="4357" max="4357" width="9.109375" style="157"/>
    <col min="4358" max="4358" width="12" style="157" bestFit="1" customWidth="1"/>
    <col min="4359" max="4609" width="9.109375" style="157"/>
    <col min="4610" max="4610" width="65.6640625" style="157" customWidth="1"/>
    <col min="4611" max="4611" width="43.6640625" style="157" customWidth="1"/>
    <col min="4612" max="4612" width="37.109375" style="157" customWidth="1"/>
    <col min="4613" max="4613" width="9.109375" style="157"/>
    <col min="4614" max="4614" width="12" style="157" bestFit="1" customWidth="1"/>
    <col min="4615" max="4865" width="9.109375" style="157"/>
    <col min="4866" max="4866" width="65.6640625" style="157" customWidth="1"/>
    <col min="4867" max="4867" width="43.6640625" style="157" customWidth="1"/>
    <col min="4868" max="4868" width="37.109375" style="157" customWidth="1"/>
    <col min="4869" max="4869" width="9.109375" style="157"/>
    <col min="4870" max="4870" width="12" style="157" bestFit="1" customWidth="1"/>
    <col min="4871" max="5121" width="9.109375" style="157"/>
    <col min="5122" max="5122" width="65.6640625" style="157" customWidth="1"/>
    <col min="5123" max="5123" width="43.6640625" style="157" customWidth="1"/>
    <col min="5124" max="5124" width="37.109375" style="157" customWidth="1"/>
    <col min="5125" max="5125" width="9.109375" style="157"/>
    <col min="5126" max="5126" width="12" style="157" bestFit="1" customWidth="1"/>
    <col min="5127" max="5377" width="9.109375" style="157"/>
    <col min="5378" max="5378" width="65.6640625" style="157" customWidth="1"/>
    <col min="5379" max="5379" width="43.6640625" style="157" customWidth="1"/>
    <col min="5380" max="5380" width="37.109375" style="157" customWidth="1"/>
    <col min="5381" max="5381" width="9.109375" style="157"/>
    <col min="5382" max="5382" width="12" style="157" bestFit="1" customWidth="1"/>
    <col min="5383" max="5633" width="9.109375" style="157"/>
    <col min="5634" max="5634" width="65.6640625" style="157" customWidth="1"/>
    <col min="5635" max="5635" width="43.6640625" style="157" customWidth="1"/>
    <col min="5636" max="5636" width="37.109375" style="157" customWidth="1"/>
    <col min="5637" max="5637" width="9.109375" style="157"/>
    <col min="5638" max="5638" width="12" style="157" bestFit="1" customWidth="1"/>
    <col min="5639" max="5889" width="9.109375" style="157"/>
    <col min="5890" max="5890" width="65.6640625" style="157" customWidth="1"/>
    <col min="5891" max="5891" width="43.6640625" style="157" customWidth="1"/>
    <col min="5892" max="5892" width="37.109375" style="157" customWidth="1"/>
    <col min="5893" max="5893" width="9.109375" style="157"/>
    <col min="5894" max="5894" width="12" style="157" bestFit="1" customWidth="1"/>
    <col min="5895" max="6145" width="9.109375" style="157"/>
    <col min="6146" max="6146" width="65.6640625" style="157" customWidth="1"/>
    <col min="6147" max="6147" width="43.6640625" style="157" customWidth="1"/>
    <col min="6148" max="6148" width="37.109375" style="157" customWidth="1"/>
    <col min="6149" max="6149" width="9.109375" style="157"/>
    <col min="6150" max="6150" width="12" style="157" bestFit="1" customWidth="1"/>
    <col min="6151" max="6401" width="9.109375" style="157"/>
    <col min="6402" max="6402" width="65.6640625" style="157" customWidth="1"/>
    <col min="6403" max="6403" width="43.6640625" style="157" customWidth="1"/>
    <col min="6404" max="6404" width="37.109375" style="157" customWidth="1"/>
    <col min="6405" max="6405" width="9.109375" style="157"/>
    <col min="6406" max="6406" width="12" style="157" bestFit="1" customWidth="1"/>
    <col min="6407" max="6657" width="9.109375" style="157"/>
    <col min="6658" max="6658" width="65.6640625" style="157" customWidth="1"/>
    <col min="6659" max="6659" width="43.6640625" style="157" customWidth="1"/>
    <col min="6660" max="6660" width="37.109375" style="157" customWidth="1"/>
    <col min="6661" max="6661" width="9.109375" style="157"/>
    <col min="6662" max="6662" width="12" style="157" bestFit="1" customWidth="1"/>
    <col min="6663" max="6913" width="9.109375" style="157"/>
    <col min="6914" max="6914" width="65.6640625" style="157" customWidth="1"/>
    <col min="6915" max="6915" width="43.6640625" style="157" customWidth="1"/>
    <col min="6916" max="6916" width="37.109375" style="157" customWidth="1"/>
    <col min="6917" max="6917" width="9.109375" style="157"/>
    <col min="6918" max="6918" width="12" style="157" bestFit="1" customWidth="1"/>
    <col min="6919" max="7169" width="9.109375" style="157"/>
    <col min="7170" max="7170" width="65.6640625" style="157" customWidth="1"/>
    <col min="7171" max="7171" width="43.6640625" style="157" customWidth="1"/>
    <col min="7172" max="7172" width="37.109375" style="157" customWidth="1"/>
    <col min="7173" max="7173" width="9.109375" style="157"/>
    <col min="7174" max="7174" width="12" style="157" bestFit="1" customWidth="1"/>
    <col min="7175" max="7425" width="9.109375" style="157"/>
    <col min="7426" max="7426" width="65.6640625" style="157" customWidth="1"/>
    <col min="7427" max="7427" width="43.6640625" style="157" customWidth="1"/>
    <col min="7428" max="7428" width="37.109375" style="157" customWidth="1"/>
    <col min="7429" max="7429" width="9.109375" style="157"/>
    <col min="7430" max="7430" width="12" style="157" bestFit="1" customWidth="1"/>
    <col min="7431" max="7681" width="9.109375" style="157"/>
    <col min="7682" max="7682" width="65.6640625" style="157" customWidth="1"/>
    <col min="7683" max="7683" width="43.6640625" style="157" customWidth="1"/>
    <col min="7684" max="7684" width="37.109375" style="157" customWidth="1"/>
    <col min="7685" max="7685" width="9.109375" style="157"/>
    <col min="7686" max="7686" width="12" style="157" bestFit="1" customWidth="1"/>
    <col min="7687" max="7937" width="9.109375" style="157"/>
    <col min="7938" max="7938" width="65.6640625" style="157" customWidth="1"/>
    <col min="7939" max="7939" width="43.6640625" style="157" customWidth="1"/>
    <col min="7940" max="7940" width="37.109375" style="157" customWidth="1"/>
    <col min="7941" max="7941" width="9.109375" style="157"/>
    <col min="7942" max="7942" width="12" style="157" bestFit="1" customWidth="1"/>
    <col min="7943" max="8193" width="9.109375" style="157"/>
    <col min="8194" max="8194" width="65.6640625" style="157" customWidth="1"/>
    <col min="8195" max="8195" width="43.6640625" style="157" customWidth="1"/>
    <col min="8196" max="8196" width="37.109375" style="157" customWidth="1"/>
    <col min="8197" max="8197" width="9.109375" style="157"/>
    <col min="8198" max="8198" width="12" style="157" bestFit="1" customWidth="1"/>
    <col min="8199" max="8449" width="9.109375" style="157"/>
    <col min="8450" max="8450" width="65.6640625" style="157" customWidth="1"/>
    <col min="8451" max="8451" width="43.6640625" style="157" customWidth="1"/>
    <col min="8452" max="8452" width="37.109375" style="157" customWidth="1"/>
    <col min="8453" max="8453" width="9.109375" style="157"/>
    <col min="8454" max="8454" width="12" style="157" bestFit="1" customWidth="1"/>
    <col min="8455" max="8705" width="9.109375" style="157"/>
    <col min="8706" max="8706" width="65.6640625" style="157" customWidth="1"/>
    <col min="8707" max="8707" width="43.6640625" style="157" customWidth="1"/>
    <col min="8708" max="8708" width="37.109375" style="157" customWidth="1"/>
    <col min="8709" max="8709" width="9.109375" style="157"/>
    <col min="8710" max="8710" width="12" style="157" bestFit="1" customWidth="1"/>
    <col min="8711" max="8961" width="9.109375" style="157"/>
    <col min="8962" max="8962" width="65.6640625" style="157" customWidth="1"/>
    <col min="8963" max="8963" width="43.6640625" style="157" customWidth="1"/>
    <col min="8964" max="8964" width="37.109375" style="157" customWidth="1"/>
    <col min="8965" max="8965" width="9.109375" style="157"/>
    <col min="8966" max="8966" width="12" style="157" bestFit="1" customWidth="1"/>
    <col min="8967" max="9217" width="9.109375" style="157"/>
    <col min="9218" max="9218" width="65.6640625" style="157" customWidth="1"/>
    <col min="9219" max="9219" width="43.6640625" style="157" customWidth="1"/>
    <col min="9220" max="9220" width="37.109375" style="157" customWidth="1"/>
    <col min="9221" max="9221" width="9.109375" style="157"/>
    <col min="9222" max="9222" width="12" style="157" bestFit="1" customWidth="1"/>
    <col min="9223" max="9473" width="9.109375" style="157"/>
    <col min="9474" max="9474" width="65.6640625" style="157" customWidth="1"/>
    <col min="9475" max="9475" width="43.6640625" style="157" customWidth="1"/>
    <col min="9476" max="9476" width="37.109375" style="157" customWidth="1"/>
    <col min="9477" max="9477" width="9.109375" style="157"/>
    <col min="9478" max="9478" width="12" style="157" bestFit="1" customWidth="1"/>
    <col min="9479" max="9729" width="9.109375" style="157"/>
    <col min="9730" max="9730" width="65.6640625" style="157" customWidth="1"/>
    <col min="9731" max="9731" width="43.6640625" style="157" customWidth="1"/>
    <col min="9732" max="9732" width="37.109375" style="157" customWidth="1"/>
    <col min="9733" max="9733" width="9.109375" style="157"/>
    <col min="9734" max="9734" width="12" style="157" bestFit="1" customWidth="1"/>
    <col min="9735" max="9985" width="9.109375" style="157"/>
    <col min="9986" max="9986" width="65.6640625" style="157" customWidth="1"/>
    <col min="9987" max="9987" width="43.6640625" style="157" customWidth="1"/>
    <col min="9988" max="9988" width="37.109375" style="157" customWidth="1"/>
    <col min="9989" max="9989" width="9.109375" style="157"/>
    <col min="9990" max="9990" width="12" style="157" bestFit="1" customWidth="1"/>
    <col min="9991" max="10241" width="9.109375" style="157"/>
    <col min="10242" max="10242" width="65.6640625" style="157" customWidth="1"/>
    <col min="10243" max="10243" width="43.6640625" style="157" customWidth="1"/>
    <col min="10244" max="10244" width="37.109375" style="157" customWidth="1"/>
    <col min="10245" max="10245" width="9.109375" style="157"/>
    <col min="10246" max="10246" width="12" style="157" bestFit="1" customWidth="1"/>
    <col min="10247" max="10497" width="9.109375" style="157"/>
    <col min="10498" max="10498" width="65.6640625" style="157" customWidth="1"/>
    <col min="10499" max="10499" width="43.6640625" style="157" customWidth="1"/>
    <col min="10500" max="10500" width="37.109375" style="157" customWidth="1"/>
    <col min="10501" max="10501" width="9.109375" style="157"/>
    <col min="10502" max="10502" width="12" style="157" bestFit="1" customWidth="1"/>
    <col min="10503" max="10753" width="9.109375" style="157"/>
    <col min="10754" max="10754" width="65.6640625" style="157" customWidth="1"/>
    <col min="10755" max="10755" width="43.6640625" style="157" customWidth="1"/>
    <col min="10756" max="10756" width="37.109375" style="157" customWidth="1"/>
    <col min="10757" max="10757" width="9.109375" style="157"/>
    <col min="10758" max="10758" width="12" style="157" bestFit="1" customWidth="1"/>
    <col min="10759" max="11009" width="9.109375" style="157"/>
    <col min="11010" max="11010" width="65.6640625" style="157" customWidth="1"/>
    <col min="11011" max="11011" width="43.6640625" style="157" customWidth="1"/>
    <col min="11012" max="11012" width="37.109375" style="157" customWidth="1"/>
    <col min="11013" max="11013" width="9.109375" style="157"/>
    <col min="11014" max="11014" width="12" style="157" bestFit="1" customWidth="1"/>
    <col min="11015" max="11265" width="9.109375" style="157"/>
    <col min="11266" max="11266" width="65.6640625" style="157" customWidth="1"/>
    <col min="11267" max="11267" width="43.6640625" style="157" customWidth="1"/>
    <col min="11268" max="11268" width="37.109375" style="157" customWidth="1"/>
    <col min="11269" max="11269" width="9.109375" style="157"/>
    <col min="11270" max="11270" width="12" style="157" bestFit="1" customWidth="1"/>
    <col min="11271" max="11521" width="9.109375" style="157"/>
    <col min="11522" max="11522" width="65.6640625" style="157" customWidth="1"/>
    <col min="11523" max="11523" width="43.6640625" style="157" customWidth="1"/>
    <col min="11524" max="11524" width="37.109375" style="157" customWidth="1"/>
    <col min="11525" max="11525" width="9.109375" style="157"/>
    <col min="11526" max="11526" width="12" style="157" bestFit="1" customWidth="1"/>
    <col min="11527" max="11777" width="9.109375" style="157"/>
    <col min="11778" max="11778" width="65.6640625" style="157" customWidth="1"/>
    <col min="11779" max="11779" width="43.6640625" style="157" customWidth="1"/>
    <col min="11780" max="11780" width="37.109375" style="157" customWidth="1"/>
    <col min="11781" max="11781" width="9.109375" style="157"/>
    <col min="11782" max="11782" width="12" style="157" bestFit="1" customWidth="1"/>
    <col min="11783" max="12033" width="9.109375" style="157"/>
    <col min="12034" max="12034" width="65.6640625" style="157" customWidth="1"/>
    <col min="12035" max="12035" width="43.6640625" style="157" customWidth="1"/>
    <col min="12036" max="12036" width="37.109375" style="157" customWidth="1"/>
    <col min="12037" max="12037" width="9.109375" style="157"/>
    <col min="12038" max="12038" width="12" style="157" bestFit="1" customWidth="1"/>
    <col min="12039" max="12289" width="9.109375" style="157"/>
    <col min="12290" max="12290" width="65.6640625" style="157" customWidth="1"/>
    <col min="12291" max="12291" width="43.6640625" style="157" customWidth="1"/>
    <col min="12292" max="12292" width="37.109375" style="157" customWidth="1"/>
    <col min="12293" max="12293" width="9.109375" style="157"/>
    <col min="12294" max="12294" width="12" style="157" bestFit="1" customWidth="1"/>
    <col min="12295" max="12545" width="9.109375" style="157"/>
    <col min="12546" max="12546" width="65.6640625" style="157" customWidth="1"/>
    <col min="12547" max="12547" width="43.6640625" style="157" customWidth="1"/>
    <col min="12548" max="12548" width="37.109375" style="157" customWidth="1"/>
    <col min="12549" max="12549" width="9.109375" style="157"/>
    <col min="12550" max="12550" width="12" style="157" bestFit="1" customWidth="1"/>
    <col min="12551" max="12801" width="9.109375" style="157"/>
    <col min="12802" max="12802" width="65.6640625" style="157" customWidth="1"/>
    <col min="12803" max="12803" width="43.6640625" style="157" customWidth="1"/>
    <col min="12804" max="12804" width="37.109375" style="157" customWidth="1"/>
    <col min="12805" max="12805" width="9.109375" style="157"/>
    <col min="12806" max="12806" width="12" style="157" bestFit="1" customWidth="1"/>
    <col min="12807" max="13057" width="9.109375" style="157"/>
    <col min="13058" max="13058" width="65.6640625" style="157" customWidth="1"/>
    <col min="13059" max="13059" width="43.6640625" style="157" customWidth="1"/>
    <col min="13060" max="13060" width="37.109375" style="157" customWidth="1"/>
    <col min="13061" max="13061" width="9.109375" style="157"/>
    <col min="13062" max="13062" width="12" style="157" bestFit="1" customWidth="1"/>
    <col min="13063" max="13313" width="9.109375" style="157"/>
    <col min="13314" max="13314" width="65.6640625" style="157" customWidth="1"/>
    <col min="13315" max="13315" width="43.6640625" style="157" customWidth="1"/>
    <col min="13316" max="13316" width="37.109375" style="157" customWidth="1"/>
    <col min="13317" max="13317" width="9.109375" style="157"/>
    <col min="13318" max="13318" width="12" style="157" bestFit="1" customWidth="1"/>
    <col min="13319" max="13569" width="9.109375" style="157"/>
    <col min="13570" max="13570" width="65.6640625" style="157" customWidth="1"/>
    <col min="13571" max="13571" width="43.6640625" style="157" customWidth="1"/>
    <col min="13572" max="13572" width="37.109375" style="157" customWidth="1"/>
    <col min="13573" max="13573" width="9.109375" style="157"/>
    <col min="13574" max="13574" width="12" style="157" bestFit="1" customWidth="1"/>
    <col min="13575" max="13825" width="9.109375" style="157"/>
    <col min="13826" max="13826" width="65.6640625" style="157" customWidth="1"/>
    <col min="13827" max="13827" width="43.6640625" style="157" customWidth="1"/>
    <col min="13828" max="13828" width="37.109375" style="157" customWidth="1"/>
    <col min="13829" max="13829" width="9.109375" style="157"/>
    <col min="13830" max="13830" width="12" style="157" bestFit="1" customWidth="1"/>
    <col min="13831" max="14081" width="9.109375" style="157"/>
    <col min="14082" max="14082" width="65.6640625" style="157" customWidth="1"/>
    <col min="14083" max="14083" width="43.6640625" style="157" customWidth="1"/>
    <col min="14084" max="14084" width="37.109375" style="157" customWidth="1"/>
    <col min="14085" max="14085" width="9.109375" style="157"/>
    <col min="14086" max="14086" width="12" style="157" bestFit="1" customWidth="1"/>
    <col min="14087" max="14337" width="9.109375" style="157"/>
    <col min="14338" max="14338" width="65.6640625" style="157" customWidth="1"/>
    <col min="14339" max="14339" width="43.6640625" style="157" customWidth="1"/>
    <col min="14340" max="14340" width="37.109375" style="157" customWidth="1"/>
    <col min="14341" max="14341" width="9.109375" style="157"/>
    <col min="14342" max="14342" width="12" style="157" bestFit="1" customWidth="1"/>
    <col min="14343" max="14593" width="9.109375" style="157"/>
    <col min="14594" max="14594" width="65.6640625" style="157" customWidth="1"/>
    <col min="14595" max="14595" width="43.6640625" style="157" customWidth="1"/>
    <col min="14596" max="14596" width="37.109375" style="157" customWidth="1"/>
    <col min="14597" max="14597" width="9.109375" style="157"/>
    <col min="14598" max="14598" width="12" style="157" bestFit="1" customWidth="1"/>
    <col min="14599" max="14849" width="9.109375" style="157"/>
    <col min="14850" max="14850" width="65.6640625" style="157" customWidth="1"/>
    <col min="14851" max="14851" width="43.6640625" style="157" customWidth="1"/>
    <col min="14852" max="14852" width="37.109375" style="157" customWidth="1"/>
    <col min="14853" max="14853" width="9.109375" style="157"/>
    <col min="14854" max="14854" width="12" style="157" bestFit="1" customWidth="1"/>
    <col min="14855" max="15105" width="9.109375" style="157"/>
    <col min="15106" max="15106" width="65.6640625" style="157" customWidth="1"/>
    <col min="15107" max="15107" width="43.6640625" style="157" customWidth="1"/>
    <col min="15108" max="15108" width="37.109375" style="157" customWidth="1"/>
    <col min="15109" max="15109" width="9.109375" style="157"/>
    <col min="15110" max="15110" width="12" style="157" bestFit="1" customWidth="1"/>
    <col min="15111" max="15361" width="9.109375" style="157"/>
    <col min="15362" max="15362" width="65.6640625" style="157" customWidth="1"/>
    <col min="15363" max="15363" width="43.6640625" style="157" customWidth="1"/>
    <col min="15364" max="15364" width="37.109375" style="157" customWidth="1"/>
    <col min="15365" max="15365" width="9.109375" style="157"/>
    <col min="15366" max="15366" width="12" style="157" bestFit="1" customWidth="1"/>
    <col min="15367" max="15617" width="9.109375" style="157"/>
    <col min="15618" max="15618" width="65.6640625" style="157" customWidth="1"/>
    <col min="15619" max="15619" width="43.6640625" style="157" customWidth="1"/>
    <col min="15620" max="15620" width="37.109375" style="157" customWidth="1"/>
    <col min="15621" max="15621" width="9.109375" style="157"/>
    <col min="15622" max="15622" width="12" style="157" bestFit="1" customWidth="1"/>
    <col min="15623" max="15873" width="9.109375" style="157"/>
    <col min="15874" max="15874" width="65.6640625" style="157" customWidth="1"/>
    <col min="15875" max="15875" width="43.6640625" style="157" customWidth="1"/>
    <col min="15876" max="15876" width="37.109375" style="157" customWidth="1"/>
    <col min="15877" max="15877" width="9.109375" style="157"/>
    <col min="15878" max="15878" width="12" style="157" bestFit="1" customWidth="1"/>
    <col min="15879" max="16129" width="9.109375" style="157"/>
    <col min="16130" max="16130" width="65.6640625" style="157" customWidth="1"/>
    <col min="16131" max="16131" width="43.6640625" style="157" customWidth="1"/>
    <col min="16132" max="16132" width="37.109375" style="157" customWidth="1"/>
    <col min="16133" max="16133" width="9.109375" style="157"/>
    <col min="16134" max="16134" width="12" style="157" bestFit="1" customWidth="1"/>
    <col min="16135" max="16384" width="9.109375" style="157"/>
  </cols>
  <sheetData>
    <row r="1" spans="1:252" x14ac:dyDescent="0.35">
      <c r="A1" s="652"/>
      <c r="B1" s="170"/>
      <c r="C1" s="645"/>
      <c r="D1" s="649" t="s">
        <v>335</v>
      </c>
    </row>
    <row r="2" spans="1:252" x14ac:dyDescent="0.35">
      <c r="A2" s="652"/>
      <c r="B2" s="170"/>
      <c r="C2" s="645"/>
      <c r="D2" s="649"/>
    </row>
    <row r="3" spans="1:252" ht="36.75" customHeight="1" x14ac:dyDescent="0.35">
      <c r="A3" s="835" t="s">
        <v>336</v>
      </c>
      <c r="B3" s="835"/>
      <c r="C3" s="835"/>
      <c r="D3" s="937"/>
    </row>
    <row r="4" spans="1:252" x14ac:dyDescent="0.35">
      <c r="A4" s="632"/>
      <c r="B4" s="836"/>
      <c r="C4" s="836"/>
      <c r="D4" s="632"/>
      <c r="F4" s="370"/>
      <c r="G4" s="935"/>
      <c r="H4" s="935"/>
      <c r="I4" s="935"/>
      <c r="J4" s="935"/>
    </row>
    <row r="5" spans="1:252" x14ac:dyDescent="0.35">
      <c r="A5" s="838" t="s">
        <v>101</v>
      </c>
      <c r="B5" s="838" t="s">
        <v>38</v>
      </c>
      <c r="C5" s="185" t="s">
        <v>190</v>
      </c>
      <c r="D5" s="185">
        <v>2019</v>
      </c>
      <c r="F5" s="370"/>
      <c r="G5" s="667"/>
      <c r="H5" s="667"/>
      <c r="I5" s="667"/>
      <c r="J5" s="667"/>
    </row>
    <row r="6" spans="1:252" ht="46.5" customHeight="1" x14ac:dyDescent="0.35">
      <c r="A6" s="839"/>
      <c r="B6" s="924"/>
      <c r="C6" s="726" t="s">
        <v>327</v>
      </c>
      <c r="D6" s="617" t="s">
        <v>330</v>
      </c>
      <c r="E6" s="371"/>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358"/>
      <c r="AF6" s="358"/>
      <c r="AG6" s="358"/>
      <c r="AH6" s="358"/>
      <c r="AI6" s="358"/>
      <c r="AJ6" s="358"/>
      <c r="AK6" s="358"/>
      <c r="AL6" s="358"/>
      <c r="AM6" s="358"/>
      <c r="AN6" s="358"/>
      <c r="AO6" s="358"/>
      <c r="AP6" s="358"/>
      <c r="AQ6" s="358"/>
      <c r="AR6" s="358"/>
      <c r="AS6" s="358"/>
      <c r="AT6" s="358"/>
      <c r="AU6" s="358"/>
      <c r="AV6" s="358"/>
      <c r="AW6" s="358"/>
      <c r="AX6" s="358"/>
      <c r="AY6" s="358"/>
      <c r="AZ6" s="358"/>
      <c r="BA6" s="358"/>
      <c r="BB6" s="358"/>
      <c r="BC6" s="358"/>
      <c r="BD6" s="358"/>
      <c r="BE6" s="358"/>
      <c r="BF6" s="358"/>
      <c r="BG6" s="358"/>
      <c r="BH6" s="358"/>
      <c r="BI6" s="358"/>
      <c r="BJ6" s="358"/>
      <c r="BK6" s="358"/>
      <c r="BL6" s="358"/>
      <c r="BM6" s="358"/>
      <c r="BN6" s="358"/>
      <c r="BO6" s="358"/>
      <c r="BP6" s="358"/>
      <c r="BQ6" s="358"/>
      <c r="BR6" s="358"/>
      <c r="BS6" s="358"/>
      <c r="BT6" s="358"/>
      <c r="BU6" s="358"/>
      <c r="BV6" s="358"/>
      <c r="BW6" s="358"/>
      <c r="BX6" s="358"/>
      <c r="BY6" s="358"/>
      <c r="BZ6" s="358"/>
      <c r="CA6" s="358"/>
      <c r="CB6" s="358"/>
      <c r="CC6" s="358"/>
      <c r="CD6" s="358"/>
      <c r="CE6" s="358"/>
      <c r="CF6" s="358"/>
      <c r="CG6" s="358"/>
      <c r="CH6" s="358"/>
      <c r="CI6" s="358"/>
      <c r="CJ6" s="358"/>
      <c r="CK6" s="358"/>
      <c r="CL6" s="358"/>
      <c r="CM6" s="358"/>
      <c r="CN6" s="358"/>
      <c r="CO6" s="358"/>
      <c r="CP6" s="358"/>
      <c r="CQ6" s="358"/>
      <c r="CR6" s="358"/>
      <c r="CS6" s="358"/>
      <c r="CT6" s="358"/>
      <c r="CU6" s="358"/>
      <c r="CV6" s="358"/>
      <c r="CW6" s="358"/>
      <c r="CX6" s="358"/>
      <c r="CY6" s="358"/>
      <c r="CZ6" s="358"/>
      <c r="DA6" s="358"/>
      <c r="DB6" s="358"/>
      <c r="DC6" s="358"/>
      <c r="DD6" s="358"/>
      <c r="DE6" s="358"/>
      <c r="DF6" s="358"/>
      <c r="DG6" s="358"/>
      <c r="DH6" s="358"/>
      <c r="DI6" s="358"/>
      <c r="DJ6" s="358"/>
      <c r="DK6" s="358"/>
      <c r="DL6" s="358"/>
      <c r="DM6" s="358"/>
      <c r="DN6" s="358"/>
      <c r="DO6" s="358"/>
      <c r="DP6" s="358"/>
      <c r="DQ6" s="358"/>
      <c r="DR6" s="358"/>
      <c r="DS6" s="358"/>
      <c r="DT6" s="358"/>
      <c r="DU6" s="358"/>
      <c r="DV6" s="358"/>
      <c r="DW6" s="358"/>
      <c r="DX6" s="358"/>
      <c r="DY6" s="358"/>
      <c r="DZ6" s="358"/>
      <c r="EA6" s="358"/>
      <c r="EB6" s="358"/>
      <c r="EC6" s="358"/>
      <c r="ED6" s="358"/>
      <c r="EE6" s="358"/>
      <c r="EF6" s="358"/>
      <c r="EG6" s="358"/>
      <c r="EH6" s="358"/>
      <c r="EI6" s="358"/>
      <c r="EJ6" s="358"/>
      <c r="EK6" s="358"/>
      <c r="EL6" s="358"/>
      <c r="EM6" s="358"/>
      <c r="EN6" s="358"/>
      <c r="EO6" s="358"/>
      <c r="EP6" s="358"/>
      <c r="EQ6" s="358"/>
      <c r="ER6" s="358"/>
      <c r="ES6" s="358"/>
      <c r="ET6" s="358"/>
      <c r="EU6" s="358"/>
      <c r="EV6" s="358"/>
      <c r="EW6" s="358"/>
      <c r="EX6" s="358"/>
      <c r="EY6" s="358"/>
      <c r="EZ6" s="358"/>
      <c r="FA6" s="358"/>
      <c r="FB6" s="358"/>
      <c r="FC6" s="358"/>
      <c r="FD6" s="358"/>
      <c r="FE6" s="358"/>
      <c r="FF6" s="358"/>
      <c r="FG6" s="358"/>
      <c r="FH6" s="358"/>
      <c r="FI6" s="358"/>
      <c r="FJ6" s="358"/>
      <c r="FK6" s="358"/>
      <c r="FL6" s="358"/>
      <c r="FM6" s="358"/>
      <c r="FN6" s="358"/>
      <c r="FO6" s="358"/>
      <c r="FP6" s="358"/>
      <c r="FQ6" s="358"/>
      <c r="FR6" s="358"/>
      <c r="FS6" s="358"/>
      <c r="FT6" s="358"/>
      <c r="FU6" s="358"/>
      <c r="FV6" s="358"/>
      <c r="FW6" s="358"/>
      <c r="FX6" s="358"/>
      <c r="FY6" s="358"/>
      <c r="FZ6" s="358"/>
      <c r="GA6" s="358"/>
      <c r="GB6" s="358"/>
      <c r="GC6" s="358"/>
      <c r="GD6" s="358"/>
      <c r="GE6" s="358"/>
      <c r="GF6" s="358"/>
      <c r="GG6" s="358"/>
      <c r="GH6" s="358"/>
      <c r="GI6" s="358"/>
      <c r="GJ6" s="358"/>
      <c r="GK6" s="358"/>
      <c r="GL6" s="358"/>
      <c r="GM6" s="358"/>
      <c r="GN6" s="358"/>
      <c r="GO6" s="358"/>
      <c r="GP6" s="358"/>
      <c r="GQ6" s="358"/>
      <c r="GR6" s="358"/>
      <c r="GS6" s="358"/>
      <c r="GT6" s="358"/>
      <c r="GU6" s="358"/>
      <c r="GV6" s="358"/>
      <c r="GW6" s="358"/>
      <c r="GX6" s="358"/>
      <c r="GY6" s="358"/>
      <c r="GZ6" s="358"/>
      <c r="HA6" s="358"/>
      <c r="HB6" s="358"/>
      <c r="HC6" s="358"/>
      <c r="HD6" s="358"/>
      <c r="HE6" s="358"/>
      <c r="HF6" s="358"/>
      <c r="HG6" s="358"/>
      <c r="HH6" s="358"/>
      <c r="HI6" s="358"/>
      <c r="HJ6" s="358"/>
      <c r="HK6" s="358"/>
      <c r="HL6" s="358"/>
      <c r="HM6" s="358"/>
      <c r="HN6" s="358"/>
      <c r="HO6" s="358"/>
      <c r="HP6" s="358"/>
      <c r="HQ6" s="358"/>
      <c r="HR6" s="358"/>
      <c r="HS6" s="358"/>
      <c r="HT6" s="358"/>
      <c r="HU6" s="358"/>
      <c r="HV6" s="358"/>
      <c r="HW6" s="358"/>
      <c r="HX6" s="358"/>
      <c r="HY6" s="358"/>
      <c r="HZ6" s="358"/>
      <c r="IA6" s="358"/>
      <c r="IB6" s="358"/>
      <c r="IC6" s="358"/>
      <c r="ID6" s="358"/>
      <c r="IE6" s="358"/>
      <c r="IF6" s="358"/>
      <c r="IG6" s="358"/>
      <c r="IH6" s="358"/>
      <c r="II6" s="358"/>
      <c r="IJ6" s="358"/>
      <c r="IK6" s="358"/>
      <c r="IL6" s="358"/>
      <c r="IM6" s="358"/>
      <c r="IN6" s="358"/>
      <c r="IO6" s="358"/>
      <c r="IP6" s="358"/>
      <c r="IQ6" s="358"/>
      <c r="IR6" s="358"/>
    </row>
    <row r="7" spans="1:252" x14ac:dyDescent="0.35">
      <c r="A7" s="839"/>
      <c r="B7" s="924"/>
      <c r="C7" s="731"/>
      <c r="D7" s="620" t="s">
        <v>183</v>
      </c>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c r="GV7" s="225"/>
      <c r="GW7" s="225"/>
      <c r="GX7" s="225"/>
      <c r="GY7" s="225"/>
      <c r="GZ7" s="225"/>
      <c r="HA7" s="225"/>
      <c r="HB7" s="225"/>
      <c r="HC7" s="225"/>
      <c r="HD7" s="225"/>
      <c r="HE7" s="225"/>
      <c r="HF7" s="225"/>
      <c r="HG7" s="225"/>
      <c r="HH7" s="225"/>
      <c r="HI7" s="225"/>
      <c r="HJ7" s="225"/>
      <c r="HK7" s="225"/>
      <c r="HL7" s="225"/>
      <c r="HM7" s="225"/>
      <c r="HN7" s="225"/>
      <c r="HO7" s="225"/>
      <c r="HP7" s="225"/>
      <c r="HQ7" s="225"/>
      <c r="HR7" s="225"/>
      <c r="HS7" s="225"/>
      <c r="HT7" s="225"/>
      <c r="HU7" s="225"/>
      <c r="HV7" s="225"/>
      <c r="HW7" s="225"/>
      <c r="HX7" s="225"/>
      <c r="HY7" s="225"/>
      <c r="HZ7" s="225"/>
      <c r="IA7" s="225"/>
      <c r="IB7" s="225"/>
      <c r="IC7" s="225"/>
      <c r="ID7" s="225"/>
      <c r="IE7" s="225"/>
      <c r="IF7" s="225"/>
      <c r="IG7" s="225"/>
      <c r="IH7" s="225"/>
      <c r="II7" s="225"/>
      <c r="IJ7" s="225"/>
      <c r="IK7" s="225"/>
      <c r="IL7" s="225"/>
      <c r="IM7" s="225"/>
      <c r="IN7" s="225"/>
      <c r="IO7" s="225"/>
      <c r="IP7" s="225"/>
      <c r="IQ7" s="225"/>
      <c r="IR7" s="225"/>
    </row>
    <row r="8" spans="1:252" ht="62.4" x14ac:dyDescent="0.35">
      <c r="A8" s="839"/>
      <c r="B8" s="924"/>
      <c r="C8" s="633" t="s">
        <v>65</v>
      </c>
      <c r="D8" s="643" t="s">
        <v>82</v>
      </c>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c r="GH8" s="225"/>
      <c r="GI8" s="225"/>
      <c r="GJ8" s="225"/>
      <c r="GK8" s="225"/>
      <c r="GL8" s="225"/>
      <c r="GM8" s="225"/>
      <c r="GN8" s="225"/>
      <c r="GO8" s="225"/>
      <c r="GP8" s="225"/>
      <c r="GQ8" s="225"/>
      <c r="GR8" s="225"/>
      <c r="GS8" s="225"/>
      <c r="GT8" s="225"/>
      <c r="GU8" s="225"/>
      <c r="GV8" s="225"/>
      <c r="GW8" s="225"/>
      <c r="GX8" s="225"/>
      <c r="GY8" s="225"/>
      <c r="GZ8" s="225"/>
      <c r="HA8" s="225"/>
      <c r="HB8" s="225"/>
      <c r="HC8" s="225"/>
      <c r="HD8" s="225"/>
      <c r="HE8" s="225"/>
      <c r="HF8" s="225"/>
      <c r="HG8" s="225"/>
      <c r="HH8" s="225"/>
      <c r="HI8" s="225"/>
      <c r="HJ8" s="225"/>
      <c r="HK8" s="225"/>
      <c r="HL8" s="225"/>
      <c r="HM8" s="225"/>
      <c r="HN8" s="225"/>
      <c r="HO8" s="225"/>
      <c r="HP8" s="225"/>
      <c r="HQ8" s="225"/>
      <c r="HR8" s="225"/>
      <c r="HS8" s="225"/>
      <c r="HT8" s="225"/>
      <c r="HU8" s="225"/>
      <c r="HV8" s="225"/>
      <c r="HW8" s="225"/>
      <c r="HX8" s="225"/>
      <c r="HY8" s="225"/>
      <c r="HZ8" s="225"/>
      <c r="IA8" s="225"/>
      <c r="IB8" s="225"/>
      <c r="IC8" s="225"/>
      <c r="ID8" s="225"/>
      <c r="IE8" s="225"/>
      <c r="IF8" s="225"/>
      <c r="IG8" s="225"/>
      <c r="IH8" s="225"/>
      <c r="II8" s="225"/>
      <c r="IJ8" s="225"/>
      <c r="IK8" s="225"/>
      <c r="IL8" s="225"/>
      <c r="IM8" s="225"/>
      <c r="IN8" s="225"/>
      <c r="IO8" s="225"/>
      <c r="IP8" s="225"/>
      <c r="IQ8" s="225"/>
      <c r="IR8" s="225"/>
    </row>
    <row r="9" spans="1:252" ht="18.600000000000001" x14ac:dyDescent="0.35">
      <c r="A9" s="840"/>
      <c r="B9" s="851"/>
      <c r="C9" s="640" t="s">
        <v>111</v>
      </c>
      <c r="D9" s="640" t="s">
        <v>111</v>
      </c>
    </row>
    <row r="10" spans="1:252" x14ac:dyDescent="0.35">
      <c r="A10" s="147">
        <v>1</v>
      </c>
      <c r="B10" s="147">
        <v>2</v>
      </c>
      <c r="C10" s="185">
        <v>3</v>
      </c>
      <c r="D10" s="185">
        <v>4</v>
      </c>
      <c r="G10" s="359"/>
      <c r="H10" s="359"/>
      <c r="I10" s="359"/>
      <c r="J10" s="359"/>
    </row>
    <row r="11" spans="1:252" ht="46.8" x14ac:dyDescent="0.35">
      <c r="A11" s="642">
        <v>1</v>
      </c>
      <c r="B11" s="16" t="s">
        <v>44</v>
      </c>
      <c r="C11" s="171">
        <v>58.18</v>
      </c>
      <c r="D11" s="171">
        <f>[46]Д14!P10</f>
        <v>58.15254296831084</v>
      </c>
      <c r="G11" s="359"/>
      <c r="H11" s="359"/>
      <c r="I11" s="359"/>
      <c r="J11" s="359"/>
    </row>
    <row r="12" spans="1:252" ht="31.2" x14ac:dyDescent="0.35">
      <c r="A12" s="642">
        <v>2</v>
      </c>
      <c r="B12" s="16" t="s">
        <v>45</v>
      </c>
      <c r="C12" s="171">
        <f>C13</f>
        <v>0.24</v>
      </c>
      <c r="D12" s="171">
        <f>D13</f>
        <v>0.59</v>
      </c>
      <c r="G12" s="360"/>
      <c r="H12" s="360"/>
      <c r="I12" s="360"/>
      <c r="J12" s="360"/>
    </row>
    <row r="13" spans="1:252" ht="31.2" x14ac:dyDescent="0.35">
      <c r="A13" s="642" t="s">
        <v>46</v>
      </c>
      <c r="B13" s="16" t="s">
        <v>47</v>
      </c>
      <c r="C13" s="171">
        <v>0.24</v>
      </c>
      <c r="D13" s="171">
        <v>0.59</v>
      </c>
      <c r="G13" s="359"/>
      <c r="H13" s="359"/>
      <c r="I13" s="359"/>
      <c r="J13" s="359"/>
      <c r="K13" s="359"/>
      <c r="L13" s="359"/>
      <c r="M13" s="359"/>
      <c r="N13" s="359"/>
    </row>
    <row r="14" spans="1:252" x14ac:dyDescent="0.35">
      <c r="A14" s="642" t="s">
        <v>48</v>
      </c>
      <c r="B14" s="16" t="s">
        <v>49</v>
      </c>
      <c r="C14" s="171">
        <v>0</v>
      </c>
      <c r="D14" s="171">
        <v>0</v>
      </c>
      <c r="G14" s="359"/>
      <c r="H14" s="359"/>
      <c r="I14" s="359"/>
      <c r="J14" s="359"/>
    </row>
    <row r="15" spans="1:252" ht="62.4" x14ac:dyDescent="0.35">
      <c r="A15" s="642">
        <v>3</v>
      </c>
      <c r="B15" s="16" t="s">
        <v>50</v>
      </c>
      <c r="C15" s="186">
        <v>2.71</v>
      </c>
      <c r="D15" s="171">
        <v>0</v>
      </c>
      <c r="E15" s="372"/>
      <c r="F15" s="373"/>
      <c r="I15" s="374"/>
      <c r="J15" s="360"/>
      <c r="K15" s="359"/>
      <c r="L15" s="359"/>
    </row>
    <row r="16" spans="1:252" ht="31.2" x14ac:dyDescent="0.35">
      <c r="A16" s="642">
        <v>4</v>
      </c>
      <c r="B16" s="16" t="s">
        <v>51</v>
      </c>
      <c r="C16" s="171">
        <v>6.13</v>
      </c>
      <c r="D16" s="171">
        <f>[46]Д14!P15</f>
        <v>7.91</v>
      </c>
      <c r="G16" s="360"/>
      <c r="H16" s="360"/>
      <c r="I16" s="359"/>
      <c r="J16" s="359"/>
    </row>
    <row r="17" spans="1:254" x14ac:dyDescent="0.35">
      <c r="A17" s="642">
        <v>5</v>
      </c>
      <c r="B17" s="16" t="s">
        <v>52</v>
      </c>
      <c r="C17" s="171">
        <v>0</v>
      </c>
      <c r="D17" s="171">
        <v>0</v>
      </c>
      <c r="G17" s="359"/>
      <c r="H17" s="359"/>
      <c r="I17" s="359"/>
      <c r="J17" s="359"/>
    </row>
    <row r="18" spans="1:254" ht="31.2" x14ac:dyDescent="0.35">
      <c r="A18" s="642">
        <v>6</v>
      </c>
      <c r="B18" s="16" t="s">
        <v>53</v>
      </c>
      <c r="C18" s="171">
        <f>C11+C12+C15+C16</f>
        <v>67.260000000000005</v>
      </c>
      <c r="D18" s="171">
        <f>D11+D12+D16</f>
        <v>66.65254296831084</v>
      </c>
      <c r="G18" s="360"/>
      <c r="H18" s="360"/>
      <c r="I18" s="360"/>
      <c r="J18" s="360"/>
    </row>
    <row r="19" spans="1:254" x14ac:dyDescent="0.35">
      <c r="A19" s="642">
        <v>7</v>
      </c>
      <c r="B19" s="16" t="s">
        <v>54</v>
      </c>
      <c r="C19" s="171">
        <v>0.45</v>
      </c>
      <c r="D19" s="171">
        <v>0.45</v>
      </c>
      <c r="G19" s="359"/>
      <c r="H19" s="359"/>
      <c r="I19" s="359"/>
      <c r="J19" s="359"/>
    </row>
    <row r="20" spans="1:254" ht="31.2" x14ac:dyDescent="0.35">
      <c r="A20" s="642">
        <v>8</v>
      </c>
      <c r="B20" s="16" t="s">
        <v>55</v>
      </c>
      <c r="C20" s="171">
        <f>C18+C19</f>
        <v>67.710000000000008</v>
      </c>
      <c r="D20" s="171">
        <f>D18+D19</f>
        <v>67.102542968310843</v>
      </c>
      <c r="G20" s="360"/>
      <c r="H20" s="360"/>
      <c r="I20" s="360"/>
      <c r="J20" s="360"/>
    </row>
    <row r="21" spans="1:254" x14ac:dyDescent="0.35">
      <c r="A21" s="642">
        <v>9</v>
      </c>
      <c r="B21" s="16" t="s">
        <v>29</v>
      </c>
      <c r="C21" s="171">
        <v>0</v>
      </c>
      <c r="D21" s="171">
        <v>0</v>
      </c>
      <c r="G21" s="359"/>
      <c r="H21" s="359"/>
      <c r="I21" s="359"/>
      <c r="J21" s="359"/>
    </row>
    <row r="22" spans="1:254" x14ac:dyDescent="0.35">
      <c r="A22" s="642">
        <v>10</v>
      </c>
      <c r="B22" s="16" t="s">
        <v>57</v>
      </c>
      <c r="C22" s="17">
        <f>C20*1.05</f>
        <v>71.095500000000015</v>
      </c>
      <c r="D22" s="17">
        <f>D20</f>
        <v>67.102542968310843</v>
      </c>
      <c r="G22" s="360"/>
      <c r="H22" s="360"/>
      <c r="I22" s="360"/>
      <c r="J22" s="360"/>
    </row>
    <row r="23" spans="1:254" x14ac:dyDescent="0.35">
      <c r="A23" s="642">
        <v>11</v>
      </c>
      <c r="B23" s="16" t="s">
        <v>31</v>
      </c>
      <c r="C23" s="17"/>
      <c r="D23" s="17">
        <f>D22*20%</f>
        <v>13.42050859366217</v>
      </c>
      <c r="G23" s="360"/>
      <c r="H23" s="360"/>
      <c r="I23" s="360"/>
      <c r="J23" s="360"/>
    </row>
    <row r="24" spans="1:254" x14ac:dyDescent="0.35">
      <c r="A24" s="642">
        <v>12</v>
      </c>
      <c r="B24" s="16" t="s">
        <v>58</v>
      </c>
      <c r="C24" s="17" t="s">
        <v>177</v>
      </c>
      <c r="D24" s="17">
        <f>D22*1.2</f>
        <v>80.523051561973006</v>
      </c>
      <c r="G24" s="360"/>
      <c r="H24" s="360"/>
      <c r="I24" s="360"/>
      <c r="J24" s="360"/>
    </row>
    <row r="25" spans="1:254" ht="27.75" customHeight="1" x14ac:dyDescent="0.35">
      <c r="A25" s="882" t="s">
        <v>448</v>
      </c>
      <c r="B25" s="925"/>
      <c r="C25" s="925"/>
      <c r="D25" s="936"/>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58"/>
      <c r="FM25" s="158"/>
      <c r="FN25" s="158"/>
      <c r="FO25" s="158"/>
      <c r="FP25" s="158"/>
      <c r="FQ25" s="158"/>
      <c r="FR25" s="158"/>
      <c r="FS25" s="158"/>
      <c r="FT25" s="158"/>
      <c r="FU25" s="158"/>
      <c r="FV25" s="158"/>
      <c r="FW25" s="158"/>
      <c r="FX25" s="158"/>
      <c r="FY25" s="158"/>
      <c r="FZ25" s="158"/>
      <c r="GA25" s="158"/>
      <c r="GB25" s="158"/>
      <c r="GC25" s="158"/>
      <c r="GD25" s="158"/>
      <c r="GE25" s="158"/>
      <c r="GF25" s="158"/>
      <c r="GG25" s="158"/>
      <c r="GH25" s="158"/>
      <c r="GI25" s="158"/>
      <c r="GJ25" s="158"/>
      <c r="GK25" s="158"/>
      <c r="GL25" s="158"/>
      <c r="GM25" s="158"/>
      <c r="GN25" s="158"/>
      <c r="GO25" s="158"/>
      <c r="GP25" s="158"/>
      <c r="GQ25" s="158"/>
      <c r="GR25" s="158"/>
      <c r="GS25" s="158"/>
      <c r="GT25" s="158"/>
      <c r="GU25" s="158"/>
      <c r="GV25" s="158"/>
      <c r="GW25" s="158"/>
      <c r="GX25" s="158"/>
      <c r="GY25" s="158"/>
      <c r="GZ25" s="158"/>
      <c r="HA25" s="158"/>
      <c r="HB25" s="158"/>
      <c r="HC25" s="158"/>
      <c r="HD25" s="158"/>
      <c r="HE25" s="158"/>
      <c r="HF25" s="158"/>
      <c r="HG25" s="158"/>
      <c r="HH25" s="158"/>
      <c r="HI25" s="158"/>
      <c r="HJ25" s="158"/>
      <c r="HK25" s="158"/>
      <c r="HL25" s="158"/>
      <c r="HM25" s="158"/>
      <c r="HN25" s="158"/>
      <c r="HO25" s="158"/>
      <c r="HP25" s="158"/>
      <c r="HQ25" s="158"/>
      <c r="HR25" s="158"/>
      <c r="HS25" s="158"/>
      <c r="HT25" s="158"/>
      <c r="HU25" s="158"/>
      <c r="HV25" s="158"/>
      <c r="HW25" s="158"/>
      <c r="HX25" s="158"/>
      <c r="HY25" s="158"/>
      <c r="HZ25" s="158"/>
      <c r="IA25" s="158"/>
      <c r="IB25" s="158"/>
      <c r="IC25" s="158"/>
      <c r="ID25" s="158"/>
      <c r="IE25" s="158"/>
      <c r="IF25" s="158"/>
      <c r="IG25" s="158"/>
      <c r="IH25" s="158"/>
      <c r="II25" s="158"/>
      <c r="IJ25" s="158"/>
      <c r="IK25" s="158"/>
      <c r="IL25" s="158"/>
      <c r="IM25" s="158"/>
      <c r="IN25" s="158"/>
      <c r="IO25" s="158"/>
      <c r="IP25" s="158"/>
      <c r="IQ25" s="158"/>
      <c r="IR25" s="158"/>
      <c r="IS25" s="158"/>
      <c r="IT25" s="158"/>
    </row>
    <row r="26" spans="1:254" ht="52.5" customHeight="1" x14ac:dyDescent="0.35">
      <c r="A26" s="729" t="s">
        <v>154</v>
      </c>
      <c r="B26" s="821"/>
      <c r="C26" s="821"/>
      <c r="D26" s="833"/>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58"/>
      <c r="FM26" s="158"/>
      <c r="FN26" s="158"/>
      <c r="FO26" s="158"/>
      <c r="FP26" s="158"/>
      <c r="FQ26" s="158"/>
      <c r="FR26" s="158"/>
      <c r="FS26" s="158"/>
      <c r="FT26" s="158"/>
      <c r="FU26" s="158"/>
      <c r="FV26" s="158"/>
      <c r="FW26" s="158"/>
      <c r="FX26" s="158"/>
      <c r="FY26" s="158"/>
      <c r="FZ26" s="158"/>
      <c r="GA26" s="158"/>
      <c r="GB26" s="158"/>
      <c r="GC26" s="158"/>
      <c r="GD26" s="158"/>
      <c r="GE26" s="158"/>
      <c r="GF26" s="158"/>
      <c r="GG26" s="158"/>
      <c r="GH26" s="158"/>
      <c r="GI26" s="158"/>
      <c r="GJ26" s="158"/>
      <c r="GK26" s="158"/>
      <c r="GL26" s="158"/>
      <c r="GM26" s="158"/>
      <c r="GN26" s="158"/>
      <c r="GO26" s="158"/>
      <c r="GP26" s="158"/>
      <c r="GQ26" s="158"/>
      <c r="GR26" s="158"/>
      <c r="GS26" s="158"/>
      <c r="GT26" s="158"/>
      <c r="GU26" s="158"/>
      <c r="GV26" s="158"/>
      <c r="GW26" s="158"/>
      <c r="GX26" s="158"/>
      <c r="GY26" s="158"/>
      <c r="GZ26" s="158"/>
      <c r="HA26" s="158"/>
      <c r="HB26" s="158"/>
      <c r="HC26" s="158"/>
      <c r="HD26" s="158"/>
      <c r="HE26" s="158"/>
      <c r="HF26" s="158"/>
      <c r="HG26" s="158"/>
      <c r="HH26" s="158"/>
      <c r="HI26" s="158"/>
      <c r="HJ26" s="158"/>
      <c r="HK26" s="158"/>
      <c r="HL26" s="158"/>
      <c r="HM26" s="158"/>
      <c r="HN26" s="158"/>
      <c r="HO26" s="158"/>
      <c r="HP26" s="158"/>
      <c r="HQ26" s="158"/>
      <c r="HR26" s="158"/>
      <c r="HS26" s="158"/>
      <c r="HT26" s="158"/>
      <c r="HU26" s="158"/>
      <c r="HV26" s="158"/>
      <c r="HW26" s="158"/>
      <c r="HX26" s="158"/>
      <c r="HY26" s="158"/>
      <c r="HZ26" s="158"/>
      <c r="IA26" s="158"/>
      <c r="IB26" s="158"/>
      <c r="IC26" s="158"/>
      <c r="ID26" s="158"/>
      <c r="IE26" s="158"/>
      <c r="IF26" s="158"/>
      <c r="IG26" s="158"/>
      <c r="IH26" s="158"/>
      <c r="II26" s="158"/>
      <c r="IJ26" s="158"/>
      <c r="IK26" s="158"/>
      <c r="IL26" s="158"/>
      <c r="IM26" s="158"/>
      <c r="IN26" s="158"/>
      <c r="IO26" s="158"/>
      <c r="IP26" s="158"/>
      <c r="IQ26" s="158"/>
      <c r="IR26" s="158"/>
      <c r="IS26" s="158"/>
      <c r="IT26" s="158"/>
    </row>
    <row r="27" spans="1:254" x14ac:dyDescent="0.35">
      <c r="A27" s="361"/>
      <c r="B27" s="362"/>
      <c r="C27" s="362"/>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c r="GZ27" s="158"/>
      <c r="HA27" s="158"/>
      <c r="HB27" s="158"/>
      <c r="HC27" s="158"/>
      <c r="HD27" s="158"/>
      <c r="HE27" s="158"/>
      <c r="HF27" s="158"/>
      <c r="HG27" s="158"/>
      <c r="HH27" s="158"/>
      <c r="HI27" s="158"/>
      <c r="HJ27" s="158"/>
      <c r="HK27" s="158"/>
      <c r="HL27" s="158"/>
      <c r="HM27" s="158"/>
      <c r="HN27" s="158"/>
      <c r="HO27" s="158"/>
      <c r="HP27" s="158"/>
      <c r="HQ27" s="158"/>
      <c r="HR27" s="158"/>
      <c r="HS27" s="158"/>
      <c r="HT27" s="158"/>
      <c r="HU27" s="158"/>
      <c r="HV27" s="158"/>
      <c r="HW27" s="158"/>
      <c r="HX27" s="158"/>
      <c r="HY27" s="158"/>
      <c r="HZ27" s="158"/>
      <c r="IA27" s="158"/>
      <c r="IB27" s="158"/>
      <c r="IC27" s="158"/>
      <c r="ID27" s="158"/>
      <c r="IE27" s="158"/>
      <c r="IF27" s="158"/>
      <c r="IG27" s="158"/>
      <c r="IH27" s="158"/>
      <c r="II27" s="158"/>
      <c r="IJ27" s="158"/>
      <c r="IK27" s="158"/>
      <c r="IL27" s="158"/>
      <c r="IM27" s="158"/>
      <c r="IN27" s="158"/>
      <c r="IO27" s="158"/>
      <c r="IP27" s="158"/>
      <c r="IQ27" s="158"/>
      <c r="IR27" s="158"/>
      <c r="IS27" s="158"/>
      <c r="IT27" s="158"/>
    </row>
    <row r="28" spans="1:254" x14ac:dyDescent="0.35">
      <c r="A28" s="375"/>
      <c r="B28" s="375"/>
      <c r="C28" s="376"/>
      <c r="D28" s="37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c r="FH28" s="158"/>
      <c r="FI28" s="158"/>
      <c r="FJ28" s="158"/>
      <c r="FK28" s="158"/>
      <c r="FL28" s="158"/>
      <c r="FM28" s="158"/>
      <c r="FN28" s="158"/>
      <c r="FO28" s="158"/>
      <c r="FP28" s="158"/>
      <c r="FQ28" s="158"/>
      <c r="FR28" s="158"/>
      <c r="FS28" s="158"/>
      <c r="FT28" s="158"/>
      <c r="FU28" s="158"/>
      <c r="FV28" s="158"/>
      <c r="FW28" s="158"/>
      <c r="FX28" s="158"/>
      <c r="FY28" s="158"/>
      <c r="FZ28" s="158"/>
      <c r="GA28" s="158"/>
      <c r="GB28" s="158"/>
      <c r="GC28" s="158"/>
      <c r="GD28" s="158"/>
      <c r="GE28" s="158"/>
      <c r="GF28" s="158"/>
      <c r="GG28" s="158"/>
      <c r="GH28" s="158"/>
      <c r="GI28" s="158"/>
      <c r="GJ28" s="158"/>
      <c r="GK28" s="158"/>
      <c r="GL28" s="158"/>
      <c r="GM28" s="158"/>
      <c r="GN28" s="158"/>
      <c r="GO28" s="158"/>
      <c r="GP28" s="158"/>
      <c r="GQ28" s="158"/>
      <c r="GR28" s="158"/>
      <c r="GS28" s="158"/>
      <c r="GT28" s="158"/>
      <c r="GU28" s="158"/>
      <c r="GV28" s="158"/>
      <c r="GW28" s="158"/>
      <c r="GX28" s="158"/>
      <c r="GY28" s="158"/>
      <c r="GZ28" s="158"/>
      <c r="HA28" s="158"/>
      <c r="HB28" s="158"/>
      <c r="HC28" s="158"/>
      <c r="HD28" s="158"/>
      <c r="HE28" s="158"/>
      <c r="HF28" s="158"/>
      <c r="HG28" s="158"/>
      <c r="HH28" s="158"/>
      <c r="HI28" s="158"/>
      <c r="HJ28" s="158"/>
      <c r="HK28" s="158"/>
      <c r="HL28" s="158"/>
      <c r="HM28" s="158"/>
      <c r="HN28" s="158"/>
      <c r="HO28" s="158"/>
      <c r="HP28" s="158"/>
      <c r="HQ28" s="158"/>
      <c r="HR28" s="158"/>
      <c r="HS28" s="158"/>
      <c r="HT28" s="158"/>
      <c r="HU28" s="158"/>
      <c r="HV28" s="158"/>
      <c r="HW28" s="158"/>
      <c r="HX28" s="158"/>
      <c r="HY28" s="158"/>
      <c r="HZ28" s="158"/>
      <c r="IA28" s="158"/>
      <c r="IB28" s="158"/>
      <c r="IC28" s="158"/>
      <c r="ID28" s="158"/>
      <c r="IE28" s="158"/>
      <c r="IF28" s="158"/>
      <c r="IG28" s="158"/>
      <c r="IH28" s="158"/>
      <c r="II28" s="158"/>
      <c r="IJ28" s="158"/>
      <c r="IK28" s="158"/>
      <c r="IL28" s="158"/>
      <c r="IM28" s="158"/>
      <c r="IN28" s="158"/>
      <c r="IO28" s="158"/>
      <c r="IP28" s="158"/>
      <c r="IQ28" s="158"/>
      <c r="IR28" s="158"/>
      <c r="IS28" s="158"/>
      <c r="IT28" s="158"/>
    </row>
    <row r="29" spans="1:254" x14ac:dyDescent="0.35">
      <c r="A29" s="375"/>
      <c r="B29" s="375"/>
      <c r="C29" s="378"/>
      <c r="D29" s="375"/>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c r="FH29" s="158"/>
      <c r="FI29" s="158"/>
      <c r="FJ29" s="158"/>
      <c r="FK29" s="158"/>
      <c r="FL29" s="158"/>
      <c r="FM29" s="158"/>
      <c r="FN29" s="158"/>
      <c r="FO29" s="158"/>
      <c r="FP29" s="158"/>
      <c r="FQ29" s="158"/>
      <c r="FR29" s="158"/>
      <c r="FS29" s="158"/>
      <c r="FT29" s="158"/>
      <c r="FU29" s="158"/>
      <c r="FV29" s="158"/>
      <c r="FW29" s="158"/>
      <c r="FX29" s="158"/>
      <c r="FY29" s="158"/>
      <c r="FZ29" s="158"/>
      <c r="GA29" s="158"/>
      <c r="GB29" s="158"/>
      <c r="GC29" s="158"/>
      <c r="GD29" s="158"/>
      <c r="GE29" s="158"/>
      <c r="GF29" s="158"/>
      <c r="GG29" s="158"/>
      <c r="GH29" s="158"/>
      <c r="GI29" s="158"/>
      <c r="GJ29" s="158"/>
      <c r="GK29" s="158"/>
      <c r="GL29" s="158"/>
      <c r="GM29" s="158"/>
      <c r="GN29" s="158"/>
      <c r="GO29" s="158"/>
      <c r="GP29" s="158"/>
      <c r="GQ29" s="158"/>
      <c r="GR29" s="158"/>
      <c r="GS29" s="158"/>
      <c r="GT29" s="158"/>
      <c r="GU29" s="158"/>
      <c r="GV29" s="158"/>
      <c r="GW29" s="158"/>
      <c r="GX29" s="158"/>
      <c r="GY29" s="158"/>
      <c r="GZ29" s="158"/>
      <c r="HA29" s="158"/>
      <c r="HB29" s="158"/>
      <c r="HC29" s="158"/>
      <c r="HD29" s="158"/>
      <c r="HE29" s="158"/>
      <c r="HF29" s="158"/>
      <c r="HG29" s="158"/>
      <c r="HH29" s="158"/>
      <c r="HI29" s="158"/>
      <c r="HJ29" s="158"/>
      <c r="HK29" s="158"/>
      <c r="HL29" s="158"/>
      <c r="HM29" s="158"/>
      <c r="HN29" s="158"/>
      <c r="HO29" s="158"/>
      <c r="HP29" s="158"/>
      <c r="HQ29" s="158"/>
      <c r="HR29" s="158"/>
      <c r="HS29" s="158"/>
      <c r="HT29" s="158"/>
      <c r="HU29" s="158"/>
      <c r="HV29" s="158"/>
      <c r="HW29" s="158"/>
      <c r="HX29" s="158"/>
      <c r="HY29" s="158"/>
      <c r="HZ29" s="158"/>
      <c r="IA29" s="158"/>
      <c r="IB29" s="158"/>
      <c r="IC29" s="158"/>
      <c r="ID29" s="158"/>
      <c r="IE29" s="158"/>
      <c r="IF29" s="158"/>
      <c r="IG29" s="158"/>
      <c r="IH29" s="158"/>
      <c r="II29" s="158"/>
      <c r="IJ29" s="158"/>
      <c r="IK29" s="158"/>
      <c r="IL29" s="158"/>
      <c r="IM29" s="158"/>
      <c r="IN29" s="158"/>
      <c r="IO29" s="158"/>
      <c r="IP29" s="158"/>
      <c r="IQ29" s="158"/>
      <c r="IR29" s="158"/>
      <c r="IS29" s="158"/>
      <c r="IT29" s="158"/>
    </row>
    <row r="30" spans="1:254" x14ac:dyDescent="0.35">
      <c r="A30" s="379"/>
      <c r="B30" s="380"/>
      <c r="C30" s="380"/>
      <c r="D30" s="380"/>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c r="FH30" s="158"/>
      <c r="FI30" s="158"/>
      <c r="FJ30" s="158"/>
      <c r="FK30" s="158"/>
      <c r="FL30" s="158"/>
      <c r="FM30" s="158"/>
      <c r="FN30" s="158"/>
      <c r="FO30" s="158"/>
      <c r="FP30" s="158"/>
      <c r="FQ30" s="158"/>
      <c r="FR30" s="158"/>
      <c r="FS30" s="158"/>
      <c r="FT30" s="158"/>
      <c r="FU30" s="158"/>
      <c r="FV30" s="158"/>
      <c r="FW30" s="158"/>
      <c r="FX30" s="158"/>
      <c r="FY30" s="158"/>
      <c r="FZ30" s="158"/>
      <c r="GA30" s="158"/>
      <c r="GB30" s="158"/>
      <c r="GC30" s="158"/>
      <c r="GD30" s="158"/>
      <c r="GE30" s="158"/>
      <c r="GF30" s="158"/>
      <c r="GG30" s="158"/>
      <c r="GH30" s="158"/>
      <c r="GI30" s="158"/>
      <c r="GJ30" s="158"/>
      <c r="GK30" s="158"/>
      <c r="GL30" s="158"/>
      <c r="GM30" s="158"/>
      <c r="GN30" s="158"/>
      <c r="GO30" s="158"/>
      <c r="GP30" s="158"/>
      <c r="GQ30" s="158"/>
      <c r="GR30" s="158"/>
      <c r="GS30" s="158"/>
      <c r="GT30" s="158"/>
      <c r="GU30" s="158"/>
      <c r="GV30" s="158"/>
      <c r="GW30" s="158"/>
      <c r="GX30" s="158"/>
      <c r="GY30" s="158"/>
      <c r="GZ30" s="158"/>
      <c r="HA30" s="158"/>
      <c r="HB30" s="158"/>
      <c r="HC30" s="158"/>
      <c r="HD30" s="158"/>
      <c r="HE30" s="158"/>
      <c r="HF30" s="158"/>
      <c r="HG30" s="158"/>
      <c r="HH30" s="158"/>
      <c r="HI30" s="158"/>
      <c r="HJ30" s="158"/>
      <c r="HK30" s="158"/>
      <c r="HL30" s="158"/>
      <c r="HM30" s="158"/>
      <c r="HN30" s="158"/>
      <c r="HO30" s="158"/>
      <c r="HP30" s="158"/>
      <c r="HQ30" s="158"/>
      <c r="HR30" s="158"/>
      <c r="HS30" s="158"/>
      <c r="HT30" s="158"/>
      <c r="HU30" s="158"/>
      <c r="HV30" s="158"/>
      <c r="HW30" s="158"/>
      <c r="HX30" s="158"/>
      <c r="HY30" s="158"/>
      <c r="HZ30" s="158"/>
      <c r="IA30" s="158"/>
      <c r="IB30" s="158"/>
      <c r="IC30" s="158"/>
      <c r="ID30" s="158"/>
      <c r="IE30" s="158"/>
      <c r="IF30" s="158"/>
      <c r="IG30" s="158"/>
      <c r="IH30" s="158"/>
      <c r="II30" s="158"/>
      <c r="IJ30" s="158"/>
      <c r="IK30" s="158"/>
      <c r="IL30" s="158"/>
      <c r="IM30" s="158"/>
      <c r="IN30" s="158"/>
      <c r="IO30" s="158"/>
      <c r="IP30" s="158"/>
      <c r="IQ30" s="158"/>
      <c r="IR30" s="158"/>
      <c r="IS30" s="158"/>
      <c r="IT30" s="158"/>
    </row>
  </sheetData>
  <mergeCells count="8">
    <mergeCell ref="G4:J4"/>
    <mergeCell ref="A25:D25"/>
    <mergeCell ref="A3:D3"/>
    <mergeCell ref="A26:D26"/>
    <mergeCell ref="A5:A9"/>
    <mergeCell ref="B5:B9"/>
    <mergeCell ref="C6:C7"/>
    <mergeCell ref="B4:C4"/>
  </mergeCells>
  <conditionalFormatting sqref="C10:D10">
    <cfRule type="cellIs" dxfId="9" priority="1" operator="equal">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workbookViewId="0">
      <selection activeCell="K35" sqref="K35"/>
    </sheetView>
  </sheetViews>
  <sheetFormatPr defaultRowHeight="14.4" x14ac:dyDescent="0.3"/>
  <cols>
    <col min="1" max="1" width="9" customWidth="1"/>
    <col min="2" max="2" width="51.109375" customWidth="1"/>
    <col min="3" max="3" width="17.44140625" customWidth="1"/>
    <col min="4" max="4" width="19.5546875" customWidth="1"/>
  </cols>
  <sheetData>
    <row r="1" spans="1:9" ht="15.6" x14ac:dyDescent="0.3">
      <c r="A1" s="1"/>
      <c r="B1" s="2"/>
      <c r="C1" s="2"/>
      <c r="D1" s="3" t="s">
        <v>339</v>
      </c>
    </row>
    <row r="2" spans="1:9" ht="15.6" x14ac:dyDescent="0.3">
      <c r="A2" s="1"/>
      <c r="B2" s="2"/>
      <c r="C2" s="2"/>
      <c r="D2" s="4"/>
    </row>
    <row r="3" spans="1:9" ht="21.75" customHeight="1" x14ac:dyDescent="0.3">
      <c r="A3" s="940" t="s">
        <v>152</v>
      </c>
      <c r="B3" s="940"/>
      <c r="C3" s="940"/>
      <c r="D3" s="941"/>
    </row>
    <row r="4" spans="1:9" ht="18" customHeight="1" x14ac:dyDescent="0.3">
      <c r="A4" s="723" t="s">
        <v>156</v>
      </c>
      <c r="B4" s="723"/>
      <c r="C4" s="723"/>
      <c r="D4" s="723"/>
      <c r="I4" s="20"/>
    </row>
    <row r="5" spans="1:9" ht="15.6" x14ac:dyDescent="0.3">
      <c r="A5" s="6"/>
      <c r="B5" s="7"/>
      <c r="C5" s="8"/>
      <c r="D5" s="9"/>
      <c r="I5" s="20"/>
    </row>
    <row r="6" spans="1:9" ht="15.6" x14ac:dyDescent="0.3">
      <c r="A6" s="726" t="s">
        <v>105</v>
      </c>
      <c r="B6" s="726" t="s">
        <v>0</v>
      </c>
      <c r="C6" s="209">
        <v>2018</v>
      </c>
      <c r="D6" s="209">
        <v>2019</v>
      </c>
      <c r="I6" s="20"/>
    </row>
    <row r="7" spans="1:9" ht="38.25" customHeight="1" x14ac:dyDescent="0.3">
      <c r="A7" s="928"/>
      <c r="B7" s="924"/>
      <c r="C7" s="726" t="s">
        <v>338</v>
      </c>
      <c r="D7" s="617" t="s">
        <v>337</v>
      </c>
      <c r="G7" s="20"/>
      <c r="I7" s="20"/>
    </row>
    <row r="8" spans="1:9" ht="15.6" x14ac:dyDescent="0.3">
      <c r="A8" s="928"/>
      <c r="B8" s="924"/>
      <c r="C8" s="731"/>
      <c r="D8" s="617" t="s">
        <v>183</v>
      </c>
      <c r="G8" s="20"/>
      <c r="I8" s="20"/>
    </row>
    <row r="9" spans="1:9" ht="18.75" customHeight="1" x14ac:dyDescent="0.3">
      <c r="A9" s="731"/>
      <c r="B9" s="851"/>
      <c r="C9" s="617" t="s">
        <v>1</v>
      </c>
      <c r="D9" s="617" t="s">
        <v>1</v>
      </c>
      <c r="F9" s="78" t="s">
        <v>68</v>
      </c>
    </row>
    <row r="10" spans="1:9" ht="15.6" x14ac:dyDescent="0.3">
      <c r="A10" s="10">
        <v>1</v>
      </c>
      <c r="B10" s="11">
        <v>2</v>
      </c>
      <c r="C10" s="10">
        <v>3</v>
      </c>
      <c r="D10" s="496">
        <v>4</v>
      </c>
    </row>
    <row r="11" spans="1:9" ht="15.6" x14ac:dyDescent="0.3">
      <c r="A11" s="617">
        <v>1</v>
      </c>
      <c r="B11" s="12" t="s">
        <v>2</v>
      </c>
      <c r="C11" s="144">
        <v>997.27</v>
      </c>
      <c r="D11" s="144">
        <v>1184.3</v>
      </c>
    </row>
    <row r="12" spans="1:9" ht="15.6" x14ac:dyDescent="0.3">
      <c r="A12" s="617" t="s">
        <v>3</v>
      </c>
      <c r="B12" s="12" t="s">
        <v>4</v>
      </c>
      <c r="C12" s="144">
        <v>865.21</v>
      </c>
      <c r="D12" s="144">
        <v>1052.24</v>
      </c>
    </row>
    <row r="13" spans="1:9" ht="15.6" x14ac:dyDescent="0.3">
      <c r="A13" s="13" t="s">
        <v>5</v>
      </c>
      <c r="B13" s="12" t="s">
        <v>6</v>
      </c>
      <c r="C13" s="144">
        <v>780.95</v>
      </c>
      <c r="D13" s="21">
        <v>957.1</v>
      </c>
    </row>
    <row r="14" spans="1:9" ht="15.6" x14ac:dyDescent="0.3">
      <c r="A14" s="13" t="s">
        <v>7</v>
      </c>
      <c r="B14" s="12" t="s">
        <v>8</v>
      </c>
      <c r="C14" s="144">
        <v>68.290000000000006</v>
      </c>
      <c r="D14" s="617">
        <v>79.010000000000005</v>
      </c>
    </row>
    <row r="15" spans="1:9" ht="15.6" x14ac:dyDescent="0.3">
      <c r="A15" s="13" t="s">
        <v>9</v>
      </c>
      <c r="B15" s="12" t="s">
        <v>10</v>
      </c>
      <c r="C15" s="144">
        <v>0</v>
      </c>
      <c r="D15" s="21">
        <v>0</v>
      </c>
    </row>
    <row r="16" spans="1:9" ht="31.2" x14ac:dyDescent="0.3">
      <c r="A16" s="13" t="s">
        <v>11</v>
      </c>
      <c r="B16" s="12" t="s">
        <v>12</v>
      </c>
      <c r="C16" s="144">
        <v>0</v>
      </c>
      <c r="D16" s="21">
        <v>0</v>
      </c>
    </row>
    <row r="17" spans="1:4" ht="15.6" x14ac:dyDescent="0.3">
      <c r="A17" s="13" t="s">
        <v>13</v>
      </c>
      <c r="B17" s="15" t="s">
        <v>14</v>
      </c>
      <c r="C17" s="144">
        <v>0.92</v>
      </c>
      <c r="D17" s="617">
        <v>1.08</v>
      </c>
    </row>
    <row r="18" spans="1:4" ht="31.2" x14ac:dyDescent="0.3">
      <c r="A18" s="13" t="s">
        <v>15</v>
      </c>
      <c r="B18" s="15" t="s">
        <v>16</v>
      </c>
      <c r="C18" s="144">
        <v>15.05</v>
      </c>
      <c r="D18" s="617">
        <v>15.05</v>
      </c>
    </row>
    <row r="19" spans="1:4" ht="31.2" x14ac:dyDescent="0.3">
      <c r="A19" s="617" t="s">
        <v>17</v>
      </c>
      <c r="B19" s="15" t="s">
        <v>18</v>
      </c>
      <c r="C19" s="144">
        <v>33.270000000000003</v>
      </c>
      <c r="D19" s="209">
        <v>33.270000000000003</v>
      </c>
    </row>
    <row r="20" spans="1:4" ht="15.6" x14ac:dyDescent="0.3">
      <c r="A20" s="617" t="s">
        <v>19</v>
      </c>
      <c r="B20" s="15" t="s">
        <v>20</v>
      </c>
      <c r="C20" s="144">
        <v>56.64</v>
      </c>
      <c r="D20" s="144">
        <v>56.64</v>
      </c>
    </row>
    <row r="21" spans="1:4" ht="15.6" x14ac:dyDescent="0.3">
      <c r="A21" s="617" t="s">
        <v>21</v>
      </c>
      <c r="B21" s="15" t="s">
        <v>22</v>
      </c>
      <c r="C21" s="144">
        <v>42.15</v>
      </c>
      <c r="D21" s="209">
        <v>42.15</v>
      </c>
    </row>
    <row r="22" spans="1:4" ht="15.6" x14ac:dyDescent="0.3">
      <c r="A22" s="617" t="s">
        <v>23</v>
      </c>
      <c r="B22" s="15" t="s">
        <v>24</v>
      </c>
      <c r="C22" s="144">
        <v>66.959999999999994</v>
      </c>
      <c r="D22" s="144">
        <v>66.959999999999994</v>
      </c>
    </row>
    <row r="23" spans="1:4" ht="15.6" x14ac:dyDescent="0.3">
      <c r="A23" s="617">
        <v>3</v>
      </c>
      <c r="B23" s="15" t="s">
        <v>25</v>
      </c>
      <c r="C23" s="144">
        <v>0.52</v>
      </c>
      <c r="D23" s="144">
        <v>0.52</v>
      </c>
    </row>
    <row r="24" spans="1:4" ht="15.6" x14ac:dyDescent="0.3">
      <c r="A24" s="617">
        <v>4</v>
      </c>
      <c r="B24" s="15" t="s">
        <v>26</v>
      </c>
      <c r="C24" s="144">
        <v>0</v>
      </c>
      <c r="D24" s="144">
        <v>0</v>
      </c>
    </row>
    <row r="25" spans="1:4" ht="15.6" x14ac:dyDescent="0.3">
      <c r="A25" s="617">
        <v>5</v>
      </c>
      <c r="B25" s="15" t="s">
        <v>27</v>
      </c>
      <c r="C25" s="144">
        <v>0</v>
      </c>
      <c r="D25" s="144">
        <v>0</v>
      </c>
    </row>
    <row r="26" spans="1:4" ht="15.6" x14ac:dyDescent="0.3">
      <c r="A26" s="617">
        <v>6</v>
      </c>
      <c r="B26" s="15" t="s">
        <v>28</v>
      </c>
      <c r="C26" s="144">
        <v>1064.75</v>
      </c>
      <c r="D26" s="144">
        <v>1251.78</v>
      </c>
    </row>
    <row r="27" spans="1:4" ht="15.6" x14ac:dyDescent="0.3">
      <c r="A27" s="617">
        <v>7</v>
      </c>
      <c r="B27" s="12" t="s">
        <v>29</v>
      </c>
      <c r="C27" s="144">
        <v>0</v>
      </c>
      <c r="D27" s="144">
        <v>0</v>
      </c>
    </row>
    <row r="28" spans="1:4" ht="15.6" x14ac:dyDescent="0.3">
      <c r="A28" s="617">
        <v>8</v>
      </c>
      <c r="B28" s="15" t="s">
        <v>30</v>
      </c>
      <c r="C28" s="144">
        <v>1064.75</v>
      </c>
      <c r="D28" s="209">
        <v>1251.78</v>
      </c>
    </row>
    <row r="29" spans="1:4" ht="15.6" x14ac:dyDescent="0.3">
      <c r="A29" s="617">
        <v>9</v>
      </c>
      <c r="B29" s="15" t="s">
        <v>31</v>
      </c>
      <c r="C29" s="144">
        <v>212.95</v>
      </c>
      <c r="D29" s="209">
        <v>250.35</v>
      </c>
    </row>
    <row r="30" spans="1:4" ht="15.6" x14ac:dyDescent="0.3">
      <c r="A30" s="617">
        <v>10</v>
      </c>
      <c r="B30" s="15" t="s">
        <v>32</v>
      </c>
      <c r="C30" s="144">
        <v>1277.7</v>
      </c>
      <c r="D30" s="209">
        <v>1502.13</v>
      </c>
    </row>
    <row r="31" spans="1:4" ht="67.5" customHeight="1" x14ac:dyDescent="0.3">
      <c r="A31" s="882" t="s">
        <v>159</v>
      </c>
      <c r="B31" s="925"/>
      <c r="C31" s="925"/>
      <c r="D31" s="925"/>
    </row>
    <row r="32" spans="1:4" ht="18.75" customHeight="1" x14ac:dyDescent="0.3">
      <c r="A32" s="637"/>
      <c r="B32" s="637"/>
      <c r="C32" s="695"/>
      <c r="D32" s="695"/>
    </row>
    <row r="33" spans="1:4" ht="15.6" x14ac:dyDescent="0.3">
      <c r="A33" s="846" t="s">
        <v>157</v>
      </c>
      <c r="B33" s="821"/>
      <c r="C33" s="821"/>
      <c r="D33" s="821"/>
    </row>
    <row r="34" spans="1:4" ht="15.6" x14ac:dyDescent="0.3">
      <c r="A34" s="635" t="s">
        <v>158</v>
      </c>
      <c r="B34" s="624"/>
      <c r="C34" s="624"/>
      <c r="D34" s="624"/>
    </row>
    <row r="35" spans="1:4" ht="20.25" customHeight="1" x14ac:dyDescent="0.3">
      <c r="A35" s="938"/>
      <c r="B35" s="887"/>
      <c r="C35" s="219"/>
      <c r="D35" s="218"/>
    </row>
    <row r="36" spans="1:4" ht="15.6" x14ac:dyDescent="0.3">
      <c r="A36" s="668"/>
      <c r="B36" s="219"/>
      <c r="C36" s="346"/>
      <c r="D36" s="683"/>
    </row>
    <row r="37" spans="1:4" ht="15.6" x14ac:dyDescent="0.3">
      <c r="A37" s="669"/>
      <c r="B37" s="644"/>
      <c r="C37" s="644"/>
      <c r="D37" s="696"/>
    </row>
    <row r="38" spans="1:4" ht="15.6" x14ac:dyDescent="0.3">
      <c r="A38" s="939"/>
      <c r="B38" s="887"/>
      <c r="C38" s="219"/>
      <c r="D38" s="346"/>
    </row>
    <row r="39" spans="1:4" ht="15.6" x14ac:dyDescent="0.3">
      <c r="A39" s="683"/>
      <c r="B39" s="143"/>
      <c r="C39" s="346"/>
      <c r="D39" s="143"/>
    </row>
    <row r="40" spans="1:4" ht="15.6" x14ac:dyDescent="0.3">
      <c r="A40" s="683"/>
      <c r="B40" s="683"/>
      <c r="C40" s="683"/>
      <c r="D40" s="143"/>
    </row>
  </sheetData>
  <mergeCells count="9">
    <mergeCell ref="A35:B35"/>
    <mergeCell ref="A38:B38"/>
    <mergeCell ref="A3:D3"/>
    <mergeCell ref="A4:D4"/>
    <mergeCell ref="A31:D31"/>
    <mergeCell ref="A33:D33"/>
    <mergeCell ref="A6:A9"/>
    <mergeCell ref="B6:B9"/>
    <mergeCell ref="C7:C8"/>
  </mergeCells>
  <pageMargins left="0.7" right="0.7" top="0.75" bottom="0.75" header="0.3" footer="0.3"/>
  <pageSetup paperSize="9" scale="7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opLeftCell="A10" workbookViewId="0">
      <selection activeCell="G5" sqref="G5"/>
    </sheetView>
  </sheetViews>
  <sheetFormatPr defaultRowHeight="14.4" x14ac:dyDescent="0.3"/>
  <cols>
    <col min="1" max="1" width="9.109375" customWidth="1"/>
    <col min="2" max="2" width="51.109375" customWidth="1"/>
    <col min="3" max="3" width="19.109375" customWidth="1"/>
    <col min="4" max="4" width="17.6640625" customWidth="1"/>
  </cols>
  <sheetData>
    <row r="1" spans="1:9" ht="15.6" x14ac:dyDescent="0.3">
      <c r="A1" s="1"/>
      <c r="B1" s="2"/>
      <c r="C1" s="2"/>
      <c r="D1" s="3" t="s">
        <v>342</v>
      </c>
    </row>
    <row r="2" spans="1:9" ht="15.6" x14ac:dyDescent="0.3">
      <c r="A2" s="1"/>
      <c r="B2" s="2"/>
      <c r="C2" s="2"/>
      <c r="D2" s="4"/>
    </row>
    <row r="3" spans="1:9" ht="21.75" customHeight="1" x14ac:dyDescent="0.3">
      <c r="A3" s="940" t="s">
        <v>110</v>
      </c>
      <c r="B3" s="940"/>
      <c r="C3" s="940"/>
      <c r="D3" s="941"/>
    </row>
    <row r="4" spans="1:9" ht="18" customHeight="1" x14ac:dyDescent="0.3">
      <c r="A4" s="723" t="s">
        <v>156</v>
      </c>
      <c r="B4" s="723"/>
      <c r="C4" s="723"/>
      <c r="D4" s="723"/>
      <c r="I4" s="20"/>
    </row>
    <row r="5" spans="1:9" ht="15.6" x14ac:dyDescent="0.3">
      <c r="A5" s="6"/>
      <c r="B5" s="7"/>
      <c r="C5" s="8"/>
      <c r="D5" s="9"/>
      <c r="I5" s="20"/>
    </row>
    <row r="6" spans="1:9" ht="15.6" x14ac:dyDescent="0.3">
      <c r="A6" s="726" t="s">
        <v>105</v>
      </c>
      <c r="B6" s="726" t="s">
        <v>0</v>
      </c>
      <c r="C6" s="209">
        <v>2018</v>
      </c>
      <c r="D6" s="209">
        <v>2019</v>
      </c>
      <c r="I6" s="20"/>
    </row>
    <row r="7" spans="1:9" ht="41.25" customHeight="1" x14ac:dyDescent="0.3">
      <c r="A7" s="928"/>
      <c r="B7" s="924"/>
      <c r="C7" s="726" t="s">
        <v>340</v>
      </c>
      <c r="D7" s="617" t="s">
        <v>337</v>
      </c>
      <c r="G7" s="20"/>
      <c r="I7" s="20"/>
    </row>
    <row r="8" spans="1:9" ht="15.6" x14ac:dyDescent="0.3">
      <c r="A8" s="928"/>
      <c r="B8" s="924"/>
      <c r="C8" s="731"/>
      <c r="D8" s="617" t="s">
        <v>183</v>
      </c>
      <c r="G8" s="20"/>
      <c r="I8" s="20"/>
    </row>
    <row r="9" spans="1:9" ht="25.5" customHeight="1" x14ac:dyDescent="0.3">
      <c r="A9" s="731"/>
      <c r="B9" s="851"/>
      <c r="C9" s="617" t="s">
        <v>1</v>
      </c>
      <c r="D9" s="617" t="s">
        <v>1</v>
      </c>
      <c r="F9" s="78" t="s">
        <v>68</v>
      </c>
    </row>
    <row r="10" spans="1:9" ht="15.6" x14ac:dyDescent="0.3">
      <c r="A10" s="10">
        <v>1</v>
      </c>
      <c r="B10" s="11">
        <v>2</v>
      </c>
      <c r="C10" s="10">
        <v>3</v>
      </c>
      <c r="D10" s="496">
        <v>4</v>
      </c>
    </row>
    <row r="11" spans="1:9" ht="15.6" x14ac:dyDescent="0.3">
      <c r="A11" s="617">
        <v>1</v>
      </c>
      <c r="B11" s="12" t="s">
        <v>2</v>
      </c>
      <c r="C11" s="144">
        <v>1405.32</v>
      </c>
      <c r="D11" s="144">
        <v>1184.3</v>
      </c>
    </row>
    <row r="12" spans="1:9" ht="15.6" x14ac:dyDescent="0.3">
      <c r="A12" s="617" t="s">
        <v>3</v>
      </c>
      <c r="B12" s="12" t="s">
        <v>4</v>
      </c>
      <c r="C12" s="144">
        <v>1273.27</v>
      </c>
      <c r="D12" s="144">
        <v>1052.24</v>
      </c>
    </row>
    <row r="13" spans="1:9" ht="15.6" x14ac:dyDescent="0.3">
      <c r="A13" s="13" t="s">
        <v>5</v>
      </c>
      <c r="B13" s="12" t="s">
        <v>6</v>
      </c>
      <c r="C13" s="144">
        <v>1189.01</v>
      </c>
      <c r="D13" s="21">
        <v>957.1</v>
      </c>
    </row>
    <row r="14" spans="1:9" ht="15.6" x14ac:dyDescent="0.3">
      <c r="A14" s="13" t="s">
        <v>7</v>
      </c>
      <c r="B14" s="12" t="s">
        <v>8</v>
      </c>
      <c r="C14" s="144">
        <v>68.290000000000006</v>
      </c>
      <c r="D14" s="617">
        <v>79.010000000000005</v>
      </c>
    </row>
    <row r="15" spans="1:9" ht="15.6" x14ac:dyDescent="0.3">
      <c r="A15" s="13" t="s">
        <v>9</v>
      </c>
      <c r="B15" s="12" t="s">
        <v>10</v>
      </c>
      <c r="C15" s="144">
        <v>0</v>
      </c>
      <c r="D15" s="144">
        <v>0</v>
      </c>
    </row>
    <row r="16" spans="1:9" ht="31.2" x14ac:dyDescent="0.3">
      <c r="A16" s="13" t="s">
        <v>11</v>
      </c>
      <c r="B16" s="12" t="s">
        <v>12</v>
      </c>
      <c r="C16" s="144">
        <v>0</v>
      </c>
      <c r="D16" s="144">
        <v>0</v>
      </c>
    </row>
    <row r="17" spans="1:4" ht="15.6" x14ac:dyDescent="0.3">
      <c r="A17" s="13" t="s">
        <v>13</v>
      </c>
      <c r="B17" s="15" t="s">
        <v>14</v>
      </c>
      <c r="C17" s="144">
        <v>0.92</v>
      </c>
      <c r="D17" s="617">
        <v>1.08</v>
      </c>
    </row>
    <row r="18" spans="1:4" ht="31.2" x14ac:dyDescent="0.3">
      <c r="A18" s="13" t="s">
        <v>15</v>
      </c>
      <c r="B18" s="15" t="s">
        <v>16</v>
      </c>
      <c r="C18" s="144">
        <v>15.05</v>
      </c>
      <c r="D18" s="617">
        <v>15.05</v>
      </c>
    </row>
    <row r="19" spans="1:4" ht="31.2" x14ac:dyDescent="0.3">
      <c r="A19" s="617" t="s">
        <v>17</v>
      </c>
      <c r="B19" s="15" t="s">
        <v>18</v>
      </c>
      <c r="C19" s="144">
        <v>33.270000000000003</v>
      </c>
      <c r="D19" s="209">
        <v>33.270000000000003</v>
      </c>
    </row>
    <row r="20" spans="1:4" ht="15.6" x14ac:dyDescent="0.3">
      <c r="A20" s="617" t="s">
        <v>19</v>
      </c>
      <c r="B20" s="15" t="s">
        <v>20</v>
      </c>
      <c r="C20" s="144">
        <v>56.64</v>
      </c>
      <c r="D20" s="144">
        <v>56.64</v>
      </c>
    </row>
    <row r="21" spans="1:4" ht="15.6" x14ac:dyDescent="0.3">
      <c r="A21" s="617" t="s">
        <v>21</v>
      </c>
      <c r="B21" s="15" t="s">
        <v>22</v>
      </c>
      <c r="C21" s="144">
        <v>42.15</v>
      </c>
      <c r="D21" s="209">
        <v>42.15</v>
      </c>
    </row>
    <row r="22" spans="1:4" ht="15.6" x14ac:dyDescent="0.3">
      <c r="A22" s="617" t="s">
        <v>23</v>
      </c>
      <c r="B22" s="15" t="s">
        <v>24</v>
      </c>
      <c r="C22" s="144">
        <v>66.959999999999994</v>
      </c>
      <c r="D22" s="144">
        <v>66.959999999999994</v>
      </c>
    </row>
    <row r="23" spans="1:4" ht="15.6" x14ac:dyDescent="0.3">
      <c r="A23" s="617">
        <v>3</v>
      </c>
      <c r="B23" s="15" t="s">
        <v>25</v>
      </c>
      <c r="C23" s="144">
        <v>0.52</v>
      </c>
      <c r="D23" s="144">
        <v>0.52</v>
      </c>
    </row>
    <row r="24" spans="1:4" ht="15.6" x14ac:dyDescent="0.3">
      <c r="A24" s="617">
        <v>4</v>
      </c>
      <c r="B24" s="15" t="s">
        <v>26</v>
      </c>
      <c r="C24" s="144">
        <v>0</v>
      </c>
      <c r="D24" s="144">
        <v>0</v>
      </c>
    </row>
    <row r="25" spans="1:4" ht="15.6" x14ac:dyDescent="0.3">
      <c r="A25" s="617">
        <v>5</v>
      </c>
      <c r="B25" s="15" t="s">
        <v>27</v>
      </c>
      <c r="C25" s="144">
        <v>0</v>
      </c>
      <c r="D25" s="144">
        <v>0</v>
      </c>
    </row>
    <row r="26" spans="1:4" ht="15.6" x14ac:dyDescent="0.3">
      <c r="A26" s="617">
        <v>6</v>
      </c>
      <c r="B26" s="15" t="s">
        <v>28</v>
      </c>
      <c r="C26" s="144">
        <v>1472.8</v>
      </c>
      <c r="D26" s="144">
        <v>1251.78</v>
      </c>
    </row>
    <row r="27" spans="1:4" ht="15.6" x14ac:dyDescent="0.3">
      <c r="A27" s="617">
        <v>7</v>
      </c>
      <c r="B27" s="12" t="s">
        <v>29</v>
      </c>
      <c r="C27" s="144">
        <v>0</v>
      </c>
      <c r="D27" s="144">
        <v>0</v>
      </c>
    </row>
    <row r="28" spans="1:4" ht="15.6" x14ac:dyDescent="0.3">
      <c r="A28" s="617">
        <v>8</v>
      </c>
      <c r="B28" s="15" t="s">
        <v>30</v>
      </c>
      <c r="C28" s="144">
        <v>1472.8</v>
      </c>
      <c r="D28" s="209">
        <v>1251.78</v>
      </c>
    </row>
    <row r="29" spans="1:4" ht="15.6" x14ac:dyDescent="0.3">
      <c r="A29" s="617">
        <v>9</v>
      </c>
      <c r="B29" s="15" t="s">
        <v>31</v>
      </c>
      <c r="C29" s="144">
        <v>294.56</v>
      </c>
      <c r="D29" s="209">
        <v>250.35</v>
      </c>
    </row>
    <row r="30" spans="1:4" ht="15.6" x14ac:dyDescent="0.3">
      <c r="A30" s="617">
        <v>10</v>
      </c>
      <c r="B30" s="15" t="s">
        <v>32</v>
      </c>
      <c r="C30" s="144">
        <v>1767.36</v>
      </c>
      <c r="D30" s="209">
        <v>1502.13</v>
      </c>
    </row>
    <row r="31" spans="1:4" ht="66" customHeight="1" x14ac:dyDescent="0.3">
      <c r="A31" s="882" t="s">
        <v>160</v>
      </c>
      <c r="B31" s="925"/>
      <c r="C31" s="925"/>
      <c r="D31" s="925"/>
    </row>
    <row r="32" spans="1:4" ht="18.75" customHeight="1" x14ac:dyDescent="0.3">
      <c r="A32" s="637"/>
      <c r="B32" s="637"/>
      <c r="C32" s="695"/>
      <c r="D32" s="695"/>
    </row>
    <row r="33" spans="1:4" ht="15.6" x14ac:dyDescent="0.3">
      <c r="A33" s="846" t="s">
        <v>157</v>
      </c>
      <c r="B33" s="821"/>
      <c r="C33" s="821"/>
      <c r="D33" s="821"/>
    </row>
    <row r="34" spans="1:4" ht="15.6" x14ac:dyDescent="0.3">
      <c r="A34" s="635" t="s">
        <v>158</v>
      </c>
      <c r="B34" s="624"/>
      <c r="C34" s="624"/>
      <c r="D34" s="624"/>
    </row>
    <row r="35" spans="1:4" ht="20.25" customHeight="1" x14ac:dyDescent="0.3">
      <c r="A35" s="938"/>
      <c r="B35" s="887"/>
      <c r="C35" s="219"/>
      <c r="D35" s="218"/>
    </row>
    <row r="36" spans="1:4" ht="15.6" x14ac:dyDescent="0.3">
      <c r="A36" s="668"/>
      <c r="B36" s="219"/>
      <c r="C36" s="346"/>
      <c r="D36" s="683"/>
    </row>
    <row r="37" spans="1:4" ht="15.6" x14ac:dyDescent="0.3">
      <c r="A37" s="669"/>
      <c r="B37" s="644"/>
      <c r="C37" s="644"/>
      <c r="D37" s="696"/>
    </row>
    <row r="38" spans="1:4" ht="15.6" x14ac:dyDescent="0.3">
      <c r="A38" s="939"/>
      <c r="B38" s="887"/>
      <c r="C38" s="219"/>
      <c r="D38" s="346"/>
    </row>
    <row r="39" spans="1:4" ht="15.6" x14ac:dyDescent="0.3">
      <c r="A39" s="683"/>
      <c r="B39" s="143"/>
      <c r="C39" s="346"/>
      <c r="D39" s="143"/>
    </row>
    <row r="40" spans="1:4" ht="15.6" x14ac:dyDescent="0.3">
      <c r="A40" s="683"/>
      <c r="B40" s="683"/>
      <c r="C40" s="683"/>
      <c r="D40" s="143"/>
    </row>
  </sheetData>
  <mergeCells count="9">
    <mergeCell ref="A35:B35"/>
    <mergeCell ref="A38:B38"/>
    <mergeCell ref="A3:D3"/>
    <mergeCell ref="A4:D4"/>
    <mergeCell ref="A31:D31"/>
    <mergeCell ref="A33:D33"/>
    <mergeCell ref="A6:A9"/>
    <mergeCell ref="B6:B9"/>
    <mergeCell ref="C7:C8"/>
  </mergeCells>
  <pageMargins left="0.7" right="0.7" top="0.75" bottom="0.75" header="0.3" footer="0.3"/>
  <pageSetup paperSize="9" scale="7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7"/>
  <sheetViews>
    <sheetView topLeftCell="B1" workbookViewId="0">
      <selection activeCell="D24" sqref="D24"/>
    </sheetView>
  </sheetViews>
  <sheetFormatPr defaultRowHeight="18" x14ac:dyDescent="0.35"/>
  <cols>
    <col min="1" max="1" width="5.88671875" style="157" hidden="1" customWidth="1"/>
    <col min="2" max="2" width="7.5546875" style="622" customWidth="1"/>
    <col min="3" max="3" width="56" style="157" customWidth="1"/>
    <col min="4" max="4" width="16.6640625" style="227" customWidth="1"/>
    <col min="5" max="5" width="15.33203125" style="227" customWidth="1"/>
    <col min="6" max="6" width="26.33203125" style="227" hidden="1" customWidth="1"/>
    <col min="7" max="7" width="27.44140625" style="157" hidden="1" customWidth="1"/>
    <col min="8" max="8" width="27.33203125" style="157" hidden="1" customWidth="1"/>
    <col min="9" max="9" width="16.109375" style="157" customWidth="1"/>
    <col min="10" max="10" width="16" style="157" customWidth="1"/>
    <col min="11" max="259" width="9.109375" style="157"/>
    <col min="260" max="260" width="46.6640625" style="157" customWidth="1"/>
    <col min="261" max="261" width="13.44140625" style="157" customWidth="1"/>
    <col min="262" max="262" width="13.33203125" style="157" customWidth="1"/>
    <col min="263" max="264" width="15.88671875" style="157" customWidth="1"/>
    <col min="265" max="515" width="9.109375" style="157"/>
    <col min="516" max="516" width="46.6640625" style="157" customWidth="1"/>
    <col min="517" max="517" width="13.44140625" style="157" customWidth="1"/>
    <col min="518" max="518" width="13.33203125" style="157" customWidth="1"/>
    <col min="519" max="520" width="15.88671875" style="157" customWidth="1"/>
    <col min="521" max="771" width="9.109375" style="157"/>
    <col min="772" max="772" width="46.6640625" style="157" customWidth="1"/>
    <col min="773" max="773" width="13.44140625" style="157" customWidth="1"/>
    <col min="774" max="774" width="13.33203125" style="157" customWidth="1"/>
    <col min="775" max="776" width="15.88671875" style="157" customWidth="1"/>
    <col min="777" max="1027" width="9.109375" style="157"/>
    <col min="1028" max="1028" width="46.6640625" style="157" customWidth="1"/>
    <col min="1029" max="1029" width="13.44140625" style="157" customWidth="1"/>
    <col min="1030" max="1030" width="13.33203125" style="157" customWidth="1"/>
    <col min="1031" max="1032" width="15.88671875" style="157" customWidth="1"/>
    <col min="1033" max="1283" width="9.109375" style="157"/>
    <col min="1284" max="1284" width="46.6640625" style="157" customWidth="1"/>
    <col min="1285" max="1285" width="13.44140625" style="157" customWidth="1"/>
    <col min="1286" max="1286" width="13.33203125" style="157" customWidth="1"/>
    <col min="1287" max="1288" width="15.88671875" style="157" customWidth="1"/>
    <col min="1289" max="1539" width="9.109375" style="157"/>
    <col min="1540" max="1540" width="46.6640625" style="157" customWidth="1"/>
    <col min="1541" max="1541" width="13.44140625" style="157" customWidth="1"/>
    <col min="1542" max="1542" width="13.33203125" style="157" customWidth="1"/>
    <col min="1543" max="1544" width="15.88671875" style="157" customWidth="1"/>
    <col min="1545" max="1795" width="9.109375" style="157"/>
    <col min="1796" max="1796" width="46.6640625" style="157" customWidth="1"/>
    <col min="1797" max="1797" width="13.44140625" style="157" customWidth="1"/>
    <col min="1798" max="1798" width="13.33203125" style="157" customWidth="1"/>
    <col min="1799" max="1800" width="15.88671875" style="157" customWidth="1"/>
    <col min="1801" max="2051" width="9.109375" style="157"/>
    <col min="2052" max="2052" width="46.6640625" style="157" customWidth="1"/>
    <col min="2053" max="2053" width="13.44140625" style="157" customWidth="1"/>
    <col min="2054" max="2054" width="13.33203125" style="157" customWidth="1"/>
    <col min="2055" max="2056" width="15.88671875" style="157" customWidth="1"/>
    <col min="2057" max="2307" width="9.109375" style="157"/>
    <col min="2308" max="2308" width="46.6640625" style="157" customWidth="1"/>
    <col min="2309" max="2309" width="13.44140625" style="157" customWidth="1"/>
    <col min="2310" max="2310" width="13.33203125" style="157" customWidth="1"/>
    <col min="2311" max="2312" width="15.88671875" style="157" customWidth="1"/>
    <col min="2313" max="2563" width="9.109375" style="157"/>
    <col min="2564" max="2564" width="46.6640625" style="157" customWidth="1"/>
    <col min="2565" max="2565" width="13.44140625" style="157" customWidth="1"/>
    <col min="2566" max="2566" width="13.33203125" style="157" customWidth="1"/>
    <col min="2567" max="2568" width="15.88671875" style="157" customWidth="1"/>
    <col min="2569" max="2819" width="9.109375" style="157"/>
    <col min="2820" max="2820" width="46.6640625" style="157" customWidth="1"/>
    <col min="2821" max="2821" width="13.44140625" style="157" customWidth="1"/>
    <col min="2822" max="2822" width="13.33203125" style="157" customWidth="1"/>
    <col min="2823" max="2824" width="15.88671875" style="157" customWidth="1"/>
    <col min="2825" max="3075" width="9.109375" style="157"/>
    <col min="3076" max="3076" width="46.6640625" style="157" customWidth="1"/>
    <col min="3077" max="3077" width="13.44140625" style="157" customWidth="1"/>
    <col min="3078" max="3078" width="13.33203125" style="157" customWidth="1"/>
    <col min="3079" max="3080" width="15.88671875" style="157" customWidth="1"/>
    <col min="3081" max="3331" width="9.109375" style="157"/>
    <col min="3332" max="3332" width="46.6640625" style="157" customWidth="1"/>
    <col min="3333" max="3333" width="13.44140625" style="157" customWidth="1"/>
    <col min="3334" max="3334" width="13.33203125" style="157" customWidth="1"/>
    <col min="3335" max="3336" width="15.88671875" style="157" customWidth="1"/>
    <col min="3337" max="3587" width="9.109375" style="157"/>
    <col min="3588" max="3588" width="46.6640625" style="157" customWidth="1"/>
    <col min="3589" max="3589" width="13.44140625" style="157" customWidth="1"/>
    <col min="3590" max="3590" width="13.33203125" style="157" customWidth="1"/>
    <col min="3591" max="3592" width="15.88671875" style="157" customWidth="1"/>
    <col min="3593" max="3843" width="9.109375" style="157"/>
    <col min="3844" max="3844" width="46.6640625" style="157" customWidth="1"/>
    <col min="3845" max="3845" width="13.44140625" style="157" customWidth="1"/>
    <col min="3846" max="3846" width="13.33203125" style="157" customWidth="1"/>
    <col min="3847" max="3848" width="15.88671875" style="157" customWidth="1"/>
    <col min="3849" max="4099" width="9.109375" style="157"/>
    <col min="4100" max="4100" width="46.6640625" style="157" customWidth="1"/>
    <col min="4101" max="4101" width="13.44140625" style="157" customWidth="1"/>
    <col min="4102" max="4102" width="13.33203125" style="157" customWidth="1"/>
    <col min="4103" max="4104" width="15.88671875" style="157" customWidth="1"/>
    <col min="4105" max="4355" width="9.109375" style="157"/>
    <col min="4356" max="4356" width="46.6640625" style="157" customWidth="1"/>
    <col min="4357" max="4357" width="13.44140625" style="157" customWidth="1"/>
    <col min="4358" max="4358" width="13.33203125" style="157" customWidth="1"/>
    <col min="4359" max="4360" width="15.88671875" style="157" customWidth="1"/>
    <col min="4361" max="4611" width="9.109375" style="157"/>
    <col min="4612" max="4612" width="46.6640625" style="157" customWidth="1"/>
    <col min="4613" max="4613" width="13.44140625" style="157" customWidth="1"/>
    <col min="4614" max="4614" width="13.33203125" style="157" customWidth="1"/>
    <col min="4615" max="4616" width="15.88671875" style="157" customWidth="1"/>
    <col min="4617" max="4867" width="9.109375" style="157"/>
    <col min="4868" max="4868" width="46.6640625" style="157" customWidth="1"/>
    <col min="4869" max="4869" width="13.44140625" style="157" customWidth="1"/>
    <col min="4870" max="4870" width="13.33203125" style="157" customWidth="1"/>
    <col min="4871" max="4872" width="15.88671875" style="157" customWidth="1"/>
    <col min="4873" max="5123" width="9.109375" style="157"/>
    <col min="5124" max="5124" width="46.6640625" style="157" customWidth="1"/>
    <col min="5125" max="5125" width="13.44140625" style="157" customWidth="1"/>
    <col min="5126" max="5126" width="13.33203125" style="157" customWidth="1"/>
    <col min="5127" max="5128" width="15.88671875" style="157" customWidth="1"/>
    <col min="5129" max="5379" width="9.109375" style="157"/>
    <col min="5380" max="5380" width="46.6640625" style="157" customWidth="1"/>
    <col min="5381" max="5381" width="13.44140625" style="157" customWidth="1"/>
    <col min="5382" max="5382" width="13.33203125" style="157" customWidth="1"/>
    <col min="5383" max="5384" width="15.88671875" style="157" customWidth="1"/>
    <col min="5385" max="5635" width="9.109375" style="157"/>
    <col min="5636" max="5636" width="46.6640625" style="157" customWidth="1"/>
    <col min="5637" max="5637" width="13.44140625" style="157" customWidth="1"/>
    <col min="5638" max="5638" width="13.33203125" style="157" customWidth="1"/>
    <col min="5639" max="5640" width="15.88671875" style="157" customWidth="1"/>
    <col min="5641" max="5891" width="9.109375" style="157"/>
    <col min="5892" max="5892" width="46.6640625" style="157" customWidth="1"/>
    <col min="5893" max="5893" width="13.44140625" style="157" customWidth="1"/>
    <col min="5894" max="5894" width="13.33203125" style="157" customWidth="1"/>
    <col min="5895" max="5896" width="15.88671875" style="157" customWidth="1"/>
    <col min="5897" max="6147" width="9.109375" style="157"/>
    <col min="6148" max="6148" width="46.6640625" style="157" customWidth="1"/>
    <col min="6149" max="6149" width="13.44140625" style="157" customWidth="1"/>
    <col min="6150" max="6150" width="13.33203125" style="157" customWidth="1"/>
    <col min="6151" max="6152" width="15.88671875" style="157" customWidth="1"/>
    <col min="6153" max="6403" width="9.109375" style="157"/>
    <col min="6404" max="6404" width="46.6640625" style="157" customWidth="1"/>
    <col min="6405" max="6405" width="13.44140625" style="157" customWidth="1"/>
    <col min="6406" max="6406" width="13.33203125" style="157" customWidth="1"/>
    <col min="6407" max="6408" width="15.88671875" style="157" customWidth="1"/>
    <col min="6409" max="6659" width="9.109375" style="157"/>
    <col min="6660" max="6660" width="46.6640625" style="157" customWidth="1"/>
    <col min="6661" max="6661" width="13.44140625" style="157" customWidth="1"/>
    <col min="6662" max="6662" width="13.33203125" style="157" customWidth="1"/>
    <col min="6663" max="6664" width="15.88671875" style="157" customWidth="1"/>
    <col min="6665" max="6915" width="9.109375" style="157"/>
    <col min="6916" max="6916" width="46.6640625" style="157" customWidth="1"/>
    <col min="6917" max="6917" width="13.44140625" style="157" customWidth="1"/>
    <col min="6918" max="6918" width="13.33203125" style="157" customWidth="1"/>
    <col min="6919" max="6920" width="15.88671875" style="157" customWidth="1"/>
    <col min="6921" max="7171" width="9.109375" style="157"/>
    <col min="7172" max="7172" width="46.6640625" style="157" customWidth="1"/>
    <col min="7173" max="7173" width="13.44140625" style="157" customWidth="1"/>
    <col min="7174" max="7174" width="13.33203125" style="157" customWidth="1"/>
    <col min="7175" max="7176" width="15.88671875" style="157" customWidth="1"/>
    <col min="7177" max="7427" width="9.109375" style="157"/>
    <col min="7428" max="7428" width="46.6640625" style="157" customWidth="1"/>
    <col min="7429" max="7429" width="13.44140625" style="157" customWidth="1"/>
    <col min="7430" max="7430" width="13.33203125" style="157" customWidth="1"/>
    <col min="7431" max="7432" width="15.88671875" style="157" customWidth="1"/>
    <col min="7433" max="7683" width="9.109375" style="157"/>
    <col min="7684" max="7684" width="46.6640625" style="157" customWidth="1"/>
    <col min="7685" max="7685" width="13.44140625" style="157" customWidth="1"/>
    <col min="7686" max="7686" width="13.33203125" style="157" customWidth="1"/>
    <col min="7687" max="7688" width="15.88671875" style="157" customWidth="1"/>
    <col min="7689" max="7939" width="9.109375" style="157"/>
    <col min="7940" max="7940" width="46.6640625" style="157" customWidth="1"/>
    <col min="7941" max="7941" width="13.44140625" style="157" customWidth="1"/>
    <col min="7942" max="7942" width="13.33203125" style="157" customWidth="1"/>
    <col min="7943" max="7944" width="15.88671875" style="157" customWidth="1"/>
    <col min="7945" max="8195" width="9.109375" style="157"/>
    <col min="8196" max="8196" width="46.6640625" style="157" customWidth="1"/>
    <col min="8197" max="8197" width="13.44140625" style="157" customWidth="1"/>
    <col min="8198" max="8198" width="13.33203125" style="157" customWidth="1"/>
    <col min="8199" max="8200" width="15.88671875" style="157" customWidth="1"/>
    <col min="8201" max="8451" width="9.109375" style="157"/>
    <col min="8452" max="8452" width="46.6640625" style="157" customWidth="1"/>
    <col min="8453" max="8453" width="13.44140625" style="157" customWidth="1"/>
    <col min="8454" max="8454" width="13.33203125" style="157" customWidth="1"/>
    <col min="8455" max="8456" width="15.88671875" style="157" customWidth="1"/>
    <col min="8457" max="8707" width="9.109375" style="157"/>
    <col min="8708" max="8708" width="46.6640625" style="157" customWidth="1"/>
    <col min="8709" max="8709" width="13.44140625" style="157" customWidth="1"/>
    <col min="8710" max="8710" width="13.33203125" style="157" customWidth="1"/>
    <col min="8711" max="8712" width="15.88671875" style="157" customWidth="1"/>
    <col min="8713" max="8963" width="9.109375" style="157"/>
    <col min="8964" max="8964" width="46.6640625" style="157" customWidth="1"/>
    <col min="8965" max="8965" width="13.44140625" style="157" customWidth="1"/>
    <col min="8966" max="8966" width="13.33203125" style="157" customWidth="1"/>
    <col min="8967" max="8968" width="15.88671875" style="157" customWidth="1"/>
    <col min="8969" max="9219" width="9.109375" style="157"/>
    <col min="9220" max="9220" width="46.6640625" style="157" customWidth="1"/>
    <col min="9221" max="9221" width="13.44140625" style="157" customWidth="1"/>
    <col min="9222" max="9222" width="13.33203125" style="157" customWidth="1"/>
    <col min="9223" max="9224" width="15.88671875" style="157" customWidth="1"/>
    <col min="9225" max="9475" width="9.109375" style="157"/>
    <col min="9476" max="9476" width="46.6640625" style="157" customWidth="1"/>
    <col min="9477" max="9477" width="13.44140625" style="157" customWidth="1"/>
    <col min="9478" max="9478" width="13.33203125" style="157" customWidth="1"/>
    <col min="9479" max="9480" width="15.88671875" style="157" customWidth="1"/>
    <col min="9481" max="9731" width="9.109375" style="157"/>
    <col min="9732" max="9732" width="46.6640625" style="157" customWidth="1"/>
    <col min="9733" max="9733" width="13.44140625" style="157" customWidth="1"/>
    <col min="9734" max="9734" width="13.33203125" style="157" customWidth="1"/>
    <col min="9735" max="9736" width="15.88671875" style="157" customWidth="1"/>
    <col min="9737" max="9987" width="9.109375" style="157"/>
    <col min="9988" max="9988" width="46.6640625" style="157" customWidth="1"/>
    <col min="9989" max="9989" width="13.44140625" style="157" customWidth="1"/>
    <col min="9990" max="9990" width="13.33203125" style="157" customWidth="1"/>
    <col min="9991" max="9992" width="15.88671875" style="157" customWidth="1"/>
    <col min="9993" max="10243" width="9.109375" style="157"/>
    <col min="10244" max="10244" width="46.6640625" style="157" customWidth="1"/>
    <col min="10245" max="10245" width="13.44140625" style="157" customWidth="1"/>
    <col min="10246" max="10246" width="13.33203125" style="157" customWidth="1"/>
    <col min="10247" max="10248" width="15.88671875" style="157" customWidth="1"/>
    <col min="10249" max="10499" width="9.109375" style="157"/>
    <col min="10500" max="10500" width="46.6640625" style="157" customWidth="1"/>
    <col min="10501" max="10501" width="13.44140625" style="157" customWidth="1"/>
    <col min="10502" max="10502" width="13.33203125" style="157" customWidth="1"/>
    <col min="10503" max="10504" width="15.88671875" style="157" customWidth="1"/>
    <col min="10505" max="10755" width="9.109375" style="157"/>
    <col min="10756" max="10756" width="46.6640625" style="157" customWidth="1"/>
    <col min="10757" max="10757" width="13.44140625" style="157" customWidth="1"/>
    <col min="10758" max="10758" width="13.33203125" style="157" customWidth="1"/>
    <col min="10759" max="10760" width="15.88671875" style="157" customWidth="1"/>
    <col min="10761" max="11011" width="9.109375" style="157"/>
    <col min="11012" max="11012" width="46.6640625" style="157" customWidth="1"/>
    <col min="11013" max="11013" width="13.44140625" style="157" customWidth="1"/>
    <col min="11014" max="11014" width="13.33203125" style="157" customWidth="1"/>
    <col min="11015" max="11016" width="15.88671875" style="157" customWidth="1"/>
    <col min="11017" max="11267" width="9.109375" style="157"/>
    <col min="11268" max="11268" width="46.6640625" style="157" customWidth="1"/>
    <col min="11269" max="11269" width="13.44140625" style="157" customWidth="1"/>
    <col min="11270" max="11270" width="13.33203125" style="157" customWidth="1"/>
    <col min="11271" max="11272" width="15.88671875" style="157" customWidth="1"/>
    <col min="11273" max="11523" width="9.109375" style="157"/>
    <col min="11524" max="11524" width="46.6640625" style="157" customWidth="1"/>
    <col min="11525" max="11525" width="13.44140625" style="157" customWidth="1"/>
    <col min="11526" max="11526" width="13.33203125" style="157" customWidth="1"/>
    <col min="11527" max="11528" width="15.88671875" style="157" customWidth="1"/>
    <col min="11529" max="11779" width="9.109375" style="157"/>
    <col min="11780" max="11780" width="46.6640625" style="157" customWidth="1"/>
    <col min="11781" max="11781" width="13.44140625" style="157" customWidth="1"/>
    <col min="11782" max="11782" width="13.33203125" style="157" customWidth="1"/>
    <col min="11783" max="11784" width="15.88671875" style="157" customWidth="1"/>
    <col min="11785" max="12035" width="9.109375" style="157"/>
    <col min="12036" max="12036" width="46.6640625" style="157" customWidth="1"/>
    <col min="12037" max="12037" width="13.44140625" style="157" customWidth="1"/>
    <col min="12038" max="12038" width="13.33203125" style="157" customWidth="1"/>
    <col min="12039" max="12040" width="15.88671875" style="157" customWidth="1"/>
    <col min="12041" max="12291" width="9.109375" style="157"/>
    <col min="12292" max="12292" width="46.6640625" style="157" customWidth="1"/>
    <col min="12293" max="12293" width="13.44140625" style="157" customWidth="1"/>
    <col min="12294" max="12294" width="13.33203125" style="157" customWidth="1"/>
    <col min="12295" max="12296" width="15.88671875" style="157" customWidth="1"/>
    <col min="12297" max="12547" width="9.109375" style="157"/>
    <col min="12548" max="12548" width="46.6640625" style="157" customWidth="1"/>
    <col min="12549" max="12549" width="13.44140625" style="157" customWidth="1"/>
    <col min="12550" max="12550" width="13.33203125" style="157" customWidth="1"/>
    <col min="12551" max="12552" width="15.88671875" style="157" customWidth="1"/>
    <col min="12553" max="12803" width="9.109375" style="157"/>
    <col min="12804" max="12804" width="46.6640625" style="157" customWidth="1"/>
    <col min="12805" max="12805" width="13.44140625" style="157" customWidth="1"/>
    <col min="12806" max="12806" width="13.33203125" style="157" customWidth="1"/>
    <col min="12807" max="12808" width="15.88671875" style="157" customWidth="1"/>
    <col min="12809" max="13059" width="9.109375" style="157"/>
    <col min="13060" max="13060" width="46.6640625" style="157" customWidth="1"/>
    <col min="13061" max="13061" width="13.44140625" style="157" customWidth="1"/>
    <col min="13062" max="13062" width="13.33203125" style="157" customWidth="1"/>
    <col min="13063" max="13064" width="15.88671875" style="157" customWidth="1"/>
    <col min="13065" max="13315" width="9.109375" style="157"/>
    <col min="13316" max="13316" width="46.6640625" style="157" customWidth="1"/>
    <col min="13317" max="13317" width="13.44140625" style="157" customWidth="1"/>
    <col min="13318" max="13318" width="13.33203125" style="157" customWidth="1"/>
    <col min="13319" max="13320" width="15.88671875" style="157" customWidth="1"/>
    <col min="13321" max="13571" width="9.109375" style="157"/>
    <col min="13572" max="13572" width="46.6640625" style="157" customWidth="1"/>
    <col min="13573" max="13573" width="13.44140625" style="157" customWidth="1"/>
    <col min="13574" max="13574" width="13.33203125" style="157" customWidth="1"/>
    <col min="13575" max="13576" width="15.88671875" style="157" customWidth="1"/>
    <col min="13577" max="13827" width="9.109375" style="157"/>
    <col min="13828" max="13828" width="46.6640625" style="157" customWidth="1"/>
    <col min="13829" max="13829" width="13.44140625" style="157" customWidth="1"/>
    <col min="13830" max="13830" width="13.33203125" style="157" customWidth="1"/>
    <col min="13831" max="13832" width="15.88671875" style="157" customWidth="1"/>
    <col min="13833" max="14083" width="9.109375" style="157"/>
    <col min="14084" max="14084" width="46.6640625" style="157" customWidth="1"/>
    <col min="14085" max="14085" width="13.44140625" style="157" customWidth="1"/>
    <col min="14086" max="14086" width="13.33203125" style="157" customWidth="1"/>
    <col min="14087" max="14088" width="15.88671875" style="157" customWidth="1"/>
    <col min="14089" max="14339" width="9.109375" style="157"/>
    <col min="14340" max="14340" width="46.6640625" style="157" customWidth="1"/>
    <col min="14341" max="14341" width="13.44140625" style="157" customWidth="1"/>
    <col min="14342" max="14342" width="13.33203125" style="157" customWidth="1"/>
    <col min="14343" max="14344" width="15.88671875" style="157" customWidth="1"/>
    <col min="14345" max="14595" width="9.109375" style="157"/>
    <col min="14596" max="14596" width="46.6640625" style="157" customWidth="1"/>
    <col min="14597" max="14597" width="13.44140625" style="157" customWidth="1"/>
    <col min="14598" max="14598" width="13.33203125" style="157" customWidth="1"/>
    <col min="14599" max="14600" width="15.88671875" style="157" customWidth="1"/>
    <col min="14601" max="14851" width="9.109375" style="157"/>
    <col min="14852" max="14852" width="46.6640625" style="157" customWidth="1"/>
    <col min="14853" max="14853" width="13.44140625" style="157" customWidth="1"/>
    <col min="14854" max="14854" width="13.33203125" style="157" customWidth="1"/>
    <col min="14855" max="14856" width="15.88671875" style="157" customWidth="1"/>
    <col min="14857" max="15107" width="9.109375" style="157"/>
    <col min="15108" max="15108" width="46.6640625" style="157" customWidth="1"/>
    <col min="15109" max="15109" width="13.44140625" style="157" customWidth="1"/>
    <col min="15110" max="15110" width="13.33203125" style="157" customWidth="1"/>
    <col min="15111" max="15112" width="15.88671875" style="157" customWidth="1"/>
    <col min="15113" max="15363" width="9.109375" style="157"/>
    <col min="15364" max="15364" width="46.6640625" style="157" customWidth="1"/>
    <col min="15365" max="15365" width="13.44140625" style="157" customWidth="1"/>
    <col min="15366" max="15366" width="13.33203125" style="157" customWidth="1"/>
    <col min="15367" max="15368" width="15.88671875" style="157" customWidth="1"/>
    <col min="15369" max="15619" width="9.109375" style="157"/>
    <col min="15620" max="15620" width="46.6640625" style="157" customWidth="1"/>
    <col min="15621" max="15621" width="13.44140625" style="157" customWidth="1"/>
    <col min="15622" max="15622" width="13.33203125" style="157" customWidth="1"/>
    <col min="15623" max="15624" width="15.88671875" style="157" customWidth="1"/>
    <col min="15625" max="15875" width="9.109375" style="157"/>
    <col min="15876" max="15876" width="46.6640625" style="157" customWidth="1"/>
    <col min="15877" max="15877" width="13.44140625" style="157" customWidth="1"/>
    <col min="15878" max="15878" width="13.33203125" style="157" customWidth="1"/>
    <col min="15879" max="15880" width="15.88671875" style="157" customWidth="1"/>
    <col min="15881" max="16131" width="9.109375" style="157"/>
    <col min="16132" max="16132" width="46.6640625" style="157" customWidth="1"/>
    <col min="16133" max="16133" width="13.44140625" style="157" customWidth="1"/>
    <col min="16134" max="16134" width="13.33203125" style="157" customWidth="1"/>
    <col min="16135" max="16136" width="15.88671875" style="157" customWidth="1"/>
    <col min="16137" max="16384" width="9.109375" style="157"/>
  </cols>
  <sheetData>
    <row r="1" spans="1:42" ht="16.5" customHeight="1" x14ac:dyDescent="0.35">
      <c r="A1" s="946" t="s">
        <v>341</v>
      </c>
      <c r="B1" s="947"/>
      <c r="C1" s="947"/>
      <c r="D1" s="947"/>
      <c r="E1" s="947"/>
      <c r="F1" s="947"/>
      <c r="G1" s="947"/>
      <c r="H1" s="947"/>
      <c r="I1" s="947"/>
      <c r="J1" s="947"/>
    </row>
    <row r="2" spans="1:42" ht="19.5" customHeight="1" x14ac:dyDescent="0.35">
      <c r="A2" s="170"/>
      <c r="B2" s="835" t="s">
        <v>108</v>
      </c>
      <c r="C2" s="835"/>
      <c r="D2" s="835"/>
      <c r="E2" s="835"/>
      <c r="F2" s="889"/>
      <c r="G2" s="889"/>
      <c r="H2" s="889"/>
      <c r="I2" s="889"/>
      <c r="J2" s="889"/>
    </row>
    <row r="3" spans="1:42" ht="18" customHeight="1" x14ac:dyDescent="0.35">
      <c r="A3" s="170"/>
      <c r="B3" s="835" t="s">
        <v>156</v>
      </c>
      <c r="C3" s="835"/>
      <c r="D3" s="835"/>
      <c r="E3" s="835"/>
      <c r="F3" s="889"/>
      <c r="G3" s="889"/>
      <c r="H3" s="889"/>
      <c r="I3" s="889"/>
      <c r="J3" s="889"/>
    </row>
    <row r="4" spans="1:42" ht="18" customHeight="1" x14ac:dyDescent="0.35">
      <c r="A4" s="170"/>
      <c r="B4" s="631"/>
      <c r="C4" s="631"/>
      <c r="D4" s="631"/>
      <c r="E4" s="631"/>
      <c r="F4" s="644"/>
      <c r="G4" s="644"/>
      <c r="H4" s="644"/>
      <c r="I4" s="644"/>
      <c r="J4" s="644"/>
    </row>
    <row r="5" spans="1:42" ht="18" customHeight="1" x14ac:dyDescent="0.35">
      <c r="A5" s="170"/>
      <c r="B5" s="838" t="s">
        <v>101</v>
      </c>
      <c r="C5" s="838" t="s">
        <v>38</v>
      </c>
      <c r="D5" s="643">
        <v>2018</v>
      </c>
      <c r="E5" s="643">
        <v>2019</v>
      </c>
      <c r="F5" s="18"/>
      <c r="G5" s="18"/>
      <c r="H5" s="18"/>
      <c r="I5" s="18">
        <v>2018</v>
      </c>
      <c r="J5" s="18">
        <v>2019</v>
      </c>
    </row>
    <row r="6" spans="1:42" ht="15" hidden="1" customHeight="1" x14ac:dyDescent="0.35">
      <c r="A6" s="170"/>
      <c r="B6" s="839"/>
      <c r="C6" s="839"/>
      <c r="D6" s="245"/>
      <c r="E6" s="699"/>
      <c r="F6" s="700"/>
      <c r="G6" s="623"/>
      <c r="H6" s="623"/>
      <c r="I6" s="245"/>
      <c r="J6" s="699"/>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row>
    <row r="7" spans="1:42" s="358" customFormat="1" ht="46.5" customHeight="1" x14ac:dyDescent="0.35">
      <c r="A7" s="383"/>
      <c r="B7" s="839"/>
      <c r="C7" s="839"/>
      <c r="D7" s="726" t="s">
        <v>340</v>
      </c>
      <c r="E7" s="617" t="s">
        <v>343</v>
      </c>
      <c r="F7" s="626" t="s">
        <v>122</v>
      </c>
      <c r="G7" s="634" t="s">
        <v>123</v>
      </c>
      <c r="H7" s="633" t="s">
        <v>74</v>
      </c>
      <c r="I7" s="945" t="s">
        <v>345</v>
      </c>
      <c r="J7" s="617" t="s">
        <v>344</v>
      </c>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357"/>
    </row>
    <row r="8" spans="1:42" s="225" customFormat="1" ht="15" customHeight="1" x14ac:dyDescent="0.35">
      <c r="A8" s="172"/>
      <c r="B8" s="839"/>
      <c r="C8" s="839"/>
      <c r="D8" s="731"/>
      <c r="E8" s="620" t="s">
        <v>183</v>
      </c>
      <c r="F8" s="678"/>
      <c r="G8" s="245"/>
      <c r="H8" s="679"/>
      <c r="I8" s="762"/>
      <c r="J8" s="620" t="s">
        <v>183</v>
      </c>
    </row>
    <row r="9" spans="1:42" s="225" customFormat="1" ht="69" customHeight="1" x14ac:dyDescent="0.35">
      <c r="A9" s="172"/>
      <c r="B9" s="839"/>
      <c r="C9" s="839"/>
      <c r="D9" s="843" t="s">
        <v>40</v>
      </c>
      <c r="E9" s="844"/>
      <c r="F9" s="382" t="s">
        <v>41</v>
      </c>
      <c r="G9" s="697"/>
      <c r="H9" s="698"/>
      <c r="I9" s="843" t="s">
        <v>161</v>
      </c>
      <c r="J9" s="844"/>
    </row>
    <row r="10" spans="1:42" ht="23.25" customHeight="1" x14ac:dyDescent="0.35">
      <c r="A10" s="170"/>
      <c r="B10" s="840"/>
      <c r="C10" s="840"/>
      <c r="D10" s="245" t="s">
        <v>1</v>
      </c>
      <c r="E10" s="184" t="s">
        <v>1</v>
      </c>
      <c r="F10" s="245" t="s">
        <v>1</v>
      </c>
      <c r="G10" s="640" t="s">
        <v>124</v>
      </c>
      <c r="H10" s="640" t="s">
        <v>83</v>
      </c>
      <c r="I10" s="245" t="s">
        <v>316</v>
      </c>
      <c r="J10" s="184" t="s">
        <v>316</v>
      </c>
    </row>
    <row r="11" spans="1:42" x14ac:dyDescent="0.35">
      <c r="A11" s="170"/>
      <c r="B11" s="147">
        <v>1</v>
      </c>
      <c r="C11" s="147">
        <v>2</v>
      </c>
      <c r="D11" s="185">
        <v>3</v>
      </c>
      <c r="E11" s="185">
        <v>4</v>
      </c>
      <c r="F11" s="185">
        <v>6</v>
      </c>
      <c r="G11" s="185">
        <v>7</v>
      </c>
      <c r="H11" s="185">
        <v>8</v>
      </c>
      <c r="I11" s="185">
        <v>5</v>
      </c>
      <c r="J11" s="185">
        <v>6</v>
      </c>
      <c r="K11" s="359"/>
      <c r="L11" s="359"/>
      <c r="M11" s="359"/>
      <c r="N11" s="359"/>
    </row>
    <row r="12" spans="1:42" ht="52.5" customHeight="1" x14ac:dyDescent="0.35">
      <c r="A12" s="170"/>
      <c r="B12" s="642">
        <v>1</v>
      </c>
      <c r="C12" s="16" t="s">
        <v>44</v>
      </c>
      <c r="D12" s="171">
        <v>1064.75</v>
      </c>
      <c r="E12" s="171">
        <v>1251.78</v>
      </c>
      <c r="F12" s="171"/>
      <c r="G12" s="171"/>
      <c r="H12" s="642"/>
      <c r="I12" s="171">
        <v>22.96</v>
      </c>
      <c r="J12" s="171">
        <v>27</v>
      </c>
      <c r="K12" s="359"/>
      <c r="L12" s="359"/>
      <c r="M12" s="359"/>
      <c r="N12" s="359"/>
    </row>
    <row r="13" spans="1:42" ht="40.5" customHeight="1" x14ac:dyDescent="0.35">
      <c r="A13" s="170"/>
      <c r="B13" s="642">
        <v>2</v>
      </c>
      <c r="C13" s="16" t="s">
        <v>62</v>
      </c>
      <c r="D13" s="171">
        <v>10.8</v>
      </c>
      <c r="E13" s="171">
        <v>10.8</v>
      </c>
      <c r="F13" s="171"/>
      <c r="G13" s="171"/>
      <c r="H13" s="171"/>
      <c r="I13" s="171">
        <v>0.23</v>
      </c>
      <c r="J13" s="171">
        <v>0.23</v>
      </c>
      <c r="K13" s="360"/>
      <c r="L13" s="360"/>
      <c r="M13" s="360"/>
      <c r="N13" s="360"/>
    </row>
    <row r="14" spans="1:42" ht="36.75" customHeight="1" x14ac:dyDescent="0.35">
      <c r="A14" s="170"/>
      <c r="B14" s="642" t="s">
        <v>46</v>
      </c>
      <c r="C14" s="16" t="s">
        <v>47</v>
      </c>
      <c r="D14" s="171">
        <v>10.8</v>
      </c>
      <c r="E14" s="171">
        <v>10.8</v>
      </c>
      <c r="F14" s="171"/>
      <c r="G14" s="171" t="s">
        <v>68</v>
      </c>
      <c r="H14" s="171"/>
      <c r="I14" s="171">
        <v>0.23</v>
      </c>
      <c r="J14" s="171">
        <v>0.23</v>
      </c>
      <c r="K14" s="359"/>
      <c r="L14" s="359"/>
      <c r="M14" s="359"/>
      <c r="N14" s="359"/>
      <c r="O14" s="359"/>
      <c r="P14" s="359"/>
      <c r="Q14" s="359"/>
      <c r="R14" s="359"/>
    </row>
    <row r="15" spans="1:42" ht="21.75" customHeight="1" x14ac:dyDescent="0.35">
      <c r="A15" s="170"/>
      <c r="B15" s="642" t="s">
        <v>48</v>
      </c>
      <c r="C15" s="16" t="s">
        <v>49</v>
      </c>
      <c r="D15" s="171">
        <v>0</v>
      </c>
      <c r="E15" s="171">
        <v>0</v>
      </c>
      <c r="F15" s="171"/>
      <c r="G15" s="171"/>
      <c r="H15" s="171"/>
      <c r="I15" s="171">
        <v>0</v>
      </c>
      <c r="J15" s="171">
        <v>0</v>
      </c>
      <c r="K15" s="359"/>
      <c r="L15" s="359"/>
      <c r="M15" s="359"/>
      <c r="N15" s="359"/>
    </row>
    <row r="16" spans="1:42" ht="23.25" customHeight="1" x14ac:dyDescent="0.35">
      <c r="A16" s="170"/>
      <c r="B16" s="642">
        <v>3</v>
      </c>
      <c r="C16" s="16" t="s">
        <v>52</v>
      </c>
      <c r="D16" s="171">
        <v>3.67</v>
      </c>
      <c r="E16" s="171">
        <v>3.67</v>
      </c>
      <c r="F16" s="171"/>
      <c r="G16" s="171"/>
      <c r="H16" s="171"/>
      <c r="I16" s="171">
        <v>0.08</v>
      </c>
      <c r="J16" s="171">
        <v>0.08</v>
      </c>
      <c r="K16" s="359"/>
      <c r="L16" s="359"/>
      <c r="M16" s="359"/>
      <c r="N16" s="359"/>
    </row>
    <row r="17" spans="1:14" ht="25.5" customHeight="1" x14ac:dyDescent="0.35">
      <c r="A17" s="170"/>
      <c r="B17" s="642">
        <v>4</v>
      </c>
      <c r="C17" s="16" t="s">
        <v>53</v>
      </c>
      <c r="D17" s="171">
        <v>1079.22</v>
      </c>
      <c r="E17" s="171">
        <v>1266.25</v>
      </c>
      <c r="F17" s="171"/>
      <c r="G17" s="171"/>
      <c r="H17" s="171"/>
      <c r="I17" s="171">
        <v>23.27</v>
      </c>
      <c r="J17" s="171">
        <v>27.31</v>
      </c>
      <c r="K17" s="360"/>
      <c r="L17" s="360"/>
      <c r="M17" s="360"/>
      <c r="N17" s="360"/>
    </row>
    <row r="18" spans="1:14" ht="23.25" customHeight="1" x14ac:dyDescent="0.35">
      <c r="A18" s="170"/>
      <c r="B18" s="642">
        <v>5</v>
      </c>
      <c r="C18" s="16" t="s">
        <v>54</v>
      </c>
      <c r="D18" s="171">
        <v>6.51</v>
      </c>
      <c r="E18" s="171">
        <v>7.64</v>
      </c>
      <c r="F18" s="171"/>
      <c r="G18" s="187"/>
      <c r="H18" s="187"/>
      <c r="I18" s="171">
        <v>0.13</v>
      </c>
      <c r="J18" s="171">
        <v>0.15</v>
      </c>
      <c r="K18" s="359"/>
      <c r="L18" s="359"/>
      <c r="M18" s="359"/>
      <c r="N18" s="359"/>
    </row>
    <row r="19" spans="1:14" ht="34.5" customHeight="1" x14ac:dyDescent="0.35">
      <c r="A19" s="170"/>
      <c r="B19" s="642">
        <v>6</v>
      </c>
      <c r="C19" s="16" t="s">
        <v>55</v>
      </c>
      <c r="D19" s="171">
        <v>1085.73</v>
      </c>
      <c r="E19" s="171">
        <v>1273.8900000000001</v>
      </c>
      <c r="F19" s="171"/>
      <c r="G19" s="171"/>
      <c r="H19" s="171"/>
      <c r="I19" s="171">
        <v>23.4</v>
      </c>
      <c r="J19" s="171">
        <v>27.46</v>
      </c>
      <c r="K19" s="360"/>
      <c r="L19" s="360"/>
      <c r="M19" s="360"/>
      <c r="N19" s="360"/>
    </row>
    <row r="20" spans="1:14" ht="21.75" customHeight="1" x14ac:dyDescent="0.35">
      <c r="A20" s="170"/>
      <c r="B20" s="642">
        <v>7</v>
      </c>
      <c r="C20" s="16" t="s">
        <v>56</v>
      </c>
      <c r="D20" s="171">
        <v>0</v>
      </c>
      <c r="E20" s="171">
        <v>0</v>
      </c>
      <c r="F20" s="171"/>
      <c r="G20" s="171"/>
      <c r="H20" s="171"/>
      <c r="I20" s="171">
        <v>0</v>
      </c>
      <c r="J20" s="171">
        <v>0</v>
      </c>
      <c r="K20" s="359"/>
      <c r="L20" s="359"/>
      <c r="M20" s="359"/>
      <c r="N20" s="359"/>
    </row>
    <row r="21" spans="1:14" ht="19.5" customHeight="1" x14ac:dyDescent="0.35">
      <c r="A21" s="170"/>
      <c r="B21" s="642">
        <v>8</v>
      </c>
      <c r="C21" s="16" t="s">
        <v>57</v>
      </c>
      <c r="D21" s="17">
        <v>1085.73</v>
      </c>
      <c r="E21" s="17">
        <v>1273.8900000000001</v>
      </c>
      <c r="F21" s="17"/>
      <c r="G21" s="17"/>
      <c r="H21" s="17"/>
      <c r="I21" s="17">
        <v>23.4</v>
      </c>
      <c r="J21" s="17">
        <v>27.46</v>
      </c>
      <c r="K21" s="360"/>
      <c r="L21" s="360"/>
      <c r="M21" s="360"/>
      <c r="N21" s="360"/>
    </row>
    <row r="22" spans="1:14" ht="18.75" customHeight="1" x14ac:dyDescent="0.35">
      <c r="A22" s="170"/>
      <c r="B22" s="642">
        <v>9</v>
      </c>
      <c r="C22" s="16" t="s">
        <v>31</v>
      </c>
      <c r="D22" s="17">
        <v>217.15</v>
      </c>
      <c r="E22" s="17">
        <v>254.78</v>
      </c>
      <c r="F22" s="17"/>
      <c r="G22" s="17"/>
      <c r="H22" s="17"/>
      <c r="I22" s="17">
        <v>4.68</v>
      </c>
      <c r="J22" s="17">
        <v>5.49</v>
      </c>
      <c r="K22" s="360"/>
      <c r="L22" s="360"/>
      <c r="M22" s="360"/>
      <c r="N22" s="360"/>
    </row>
    <row r="23" spans="1:14" ht="22.5" customHeight="1" x14ac:dyDescent="0.35">
      <c r="A23" s="170"/>
      <c r="B23" s="642">
        <v>10</v>
      </c>
      <c r="C23" s="16" t="s">
        <v>58</v>
      </c>
      <c r="D23" s="17">
        <v>1302.8800000000001</v>
      </c>
      <c r="E23" s="17">
        <v>1528.67</v>
      </c>
      <c r="F23" s="17"/>
      <c r="G23" s="17"/>
      <c r="H23" s="17"/>
      <c r="I23" s="17">
        <v>28.08</v>
      </c>
      <c r="J23" s="17">
        <v>32.950000000000003</v>
      </c>
      <c r="K23" s="360"/>
      <c r="L23" s="360"/>
      <c r="M23" s="360"/>
      <c r="N23" s="360"/>
    </row>
    <row r="24" spans="1:14" ht="54.75" customHeight="1" x14ac:dyDescent="0.35">
      <c r="A24" s="170"/>
      <c r="B24" s="642">
        <v>11</v>
      </c>
      <c r="C24" s="16" t="s">
        <v>109</v>
      </c>
      <c r="D24" s="17">
        <v>28.08</v>
      </c>
      <c r="E24" s="17">
        <v>32.950000000000003</v>
      </c>
      <c r="F24" s="17"/>
      <c r="G24" s="17"/>
      <c r="H24" s="17"/>
      <c r="I24" s="17">
        <v>28.08</v>
      </c>
      <c r="J24" s="17">
        <v>32.950000000000003</v>
      </c>
      <c r="K24" s="360"/>
      <c r="L24" s="360"/>
      <c r="M24" s="360"/>
      <c r="N24" s="360"/>
    </row>
    <row r="25" spans="1:14" ht="34.5" customHeight="1" x14ac:dyDescent="0.35">
      <c r="A25" s="170"/>
      <c r="B25" s="642">
        <v>12</v>
      </c>
      <c r="C25" s="176" t="s">
        <v>63</v>
      </c>
      <c r="D25" s="177">
        <v>176</v>
      </c>
      <c r="E25" s="177">
        <v>176</v>
      </c>
      <c r="F25" s="177"/>
      <c r="G25" s="247"/>
      <c r="H25" s="247"/>
      <c r="I25" s="177">
        <v>176</v>
      </c>
      <c r="J25" s="177">
        <v>176</v>
      </c>
      <c r="K25" s="359"/>
      <c r="L25" s="360"/>
      <c r="M25" s="360"/>
      <c r="N25" s="360"/>
    </row>
    <row r="26" spans="1:14" s="225" customFormat="1" ht="36.75" customHeight="1" x14ac:dyDescent="0.35">
      <c r="A26" s="172"/>
      <c r="B26" s="841" t="s">
        <v>172</v>
      </c>
      <c r="C26" s="841"/>
      <c r="D26" s="841"/>
      <c r="E26" s="841"/>
      <c r="F26" s="841"/>
      <c r="G26" s="841"/>
      <c r="H26" s="841"/>
      <c r="I26" s="841"/>
      <c r="J26" s="841"/>
    </row>
    <row r="27" spans="1:14" s="225" customFormat="1" ht="19.5" customHeight="1" x14ac:dyDescent="0.35">
      <c r="B27" s="622" t="s">
        <v>80</v>
      </c>
      <c r="C27" s="226"/>
      <c r="D27" s="169"/>
      <c r="E27" s="169"/>
      <c r="F27" s="169"/>
    </row>
    <row r="28" spans="1:14" s="225" customFormat="1" x14ac:dyDescent="0.35">
      <c r="B28" s="942"/>
      <c r="C28" s="942"/>
      <c r="D28" s="942"/>
      <c r="E28" s="942"/>
      <c r="F28" s="671"/>
    </row>
    <row r="29" spans="1:14" s="225" customFormat="1" x14ac:dyDescent="0.35">
      <c r="B29" s="672"/>
      <c r="C29" s="671"/>
      <c r="D29" s="671"/>
      <c r="E29" s="671"/>
      <c r="F29" s="671"/>
    </row>
    <row r="30" spans="1:14" x14ac:dyDescent="0.35">
      <c r="B30" s="858"/>
      <c r="C30" s="943"/>
      <c r="E30" s="225"/>
      <c r="F30" s="225"/>
    </row>
    <row r="31" spans="1:14" x14ac:dyDescent="0.35">
      <c r="C31" s="226"/>
    </row>
    <row r="32" spans="1:14" x14ac:dyDescent="0.35">
      <c r="C32" s="226"/>
    </row>
    <row r="33" spans="2:8" x14ac:dyDescent="0.35">
      <c r="B33" s="858"/>
      <c r="C33" s="944"/>
      <c r="H33" s="157" t="s">
        <v>162</v>
      </c>
    </row>
    <row r="34" spans="2:8" x14ac:dyDescent="0.35">
      <c r="H34" s="381" t="s">
        <v>163</v>
      </c>
    </row>
    <row r="35" spans="2:8" x14ac:dyDescent="0.35">
      <c r="H35" s="381" t="s">
        <v>164</v>
      </c>
    </row>
    <row r="36" spans="2:8" x14ac:dyDescent="0.35">
      <c r="B36" s="157"/>
      <c r="D36" s="157"/>
      <c r="E36" s="157"/>
      <c r="F36" s="157"/>
    </row>
    <row r="37" spans="2:8" x14ac:dyDescent="0.35">
      <c r="B37" s="157"/>
      <c r="D37" s="157"/>
      <c r="E37" s="157"/>
      <c r="F37" s="157"/>
    </row>
  </sheetData>
  <mergeCells count="13">
    <mergeCell ref="A1:J1"/>
    <mergeCell ref="B2:J2"/>
    <mergeCell ref="B3:J3"/>
    <mergeCell ref="B5:B10"/>
    <mergeCell ref="C5:C10"/>
    <mergeCell ref="B26:J26"/>
    <mergeCell ref="B28:E28"/>
    <mergeCell ref="B30:C30"/>
    <mergeCell ref="B33:C33"/>
    <mergeCell ref="D7:D8"/>
    <mergeCell ref="I7:I8"/>
    <mergeCell ref="D9:E9"/>
    <mergeCell ref="I9:J9"/>
  </mergeCells>
  <pageMargins left="0.70866141732283472" right="0.70866141732283472" top="0.74803149606299213" bottom="0.74803149606299213" header="0.31496062992125984" footer="0.31496062992125984"/>
  <pageSetup paperSize="9" scale="6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
  <sheetViews>
    <sheetView workbookViewId="0">
      <selection activeCell="I7" sqref="I7"/>
    </sheetView>
  </sheetViews>
  <sheetFormatPr defaultRowHeight="18" x14ac:dyDescent="0.35"/>
  <cols>
    <col min="1" max="1" width="9.109375" style="622"/>
    <col min="2" max="2" width="65.6640625" style="157" customWidth="1"/>
    <col min="3" max="3" width="16.88671875" style="157" customWidth="1"/>
    <col min="4" max="4" width="16" style="157" customWidth="1"/>
    <col min="5" max="5" width="16.109375" style="157" customWidth="1"/>
    <col min="6" max="6" width="15.6640625" style="157" customWidth="1"/>
    <col min="7" max="7" width="9.109375" style="157"/>
    <col min="8" max="8" width="12" style="157" bestFit="1" customWidth="1"/>
    <col min="9" max="257" width="9.109375" style="157"/>
    <col min="258" max="258" width="46.6640625" style="157" customWidth="1"/>
    <col min="259" max="259" width="13.44140625" style="157" customWidth="1"/>
    <col min="260" max="260" width="13.33203125" style="157" customWidth="1"/>
    <col min="261" max="262" width="15.88671875" style="157" customWidth="1"/>
    <col min="263" max="513" width="9.109375" style="157"/>
    <col min="514" max="514" width="46.6640625" style="157" customWidth="1"/>
    <col min="515" max="515" width="13.44140625" style="157" customWidth="1"/>
    <col min="516" max="516" width="13.33203125" style="157" customWidth="1"/>
    <col min="517" max="518" width="15.88671875" style="157" customWidth="1"/>
    <col min="519" max="769" width="9.109375" style="157"/>
    <col min="770" max="770" width="46.6640625" style="157" customWidth="1"/>
    <col min="771" max="771" width="13.44140625" style="157" customWidth="1"/>
    <col min="772" max="772" width="13.33203125" style="157" customWidth="1"/>
    <col min="773" max="774" width="15.88671875" style="157" customWidth="1"/>
    <col min="775" max="1025" width="9.109375" style="157"/>
    <col min="1026" max="1026" width="46.6640625" style="157" customWidth="1"/>
    <col min="1027" max="1027" width="13.44140625" style="157" customWidth="1"/>
    <col min="1028" max="1028" width="13.33203125" style="157" customWidth="1"/>
    <col min="1029" max="1030" width="15.88671875" style="157" customWidth="1"/>
    <col min="1031" max="1281" width="9.109375" style="157"/>
    <col min="1282" max="1282" width="46.6640625" style="157" customWidth="1"/>
    <col min="1283" max="1283" width="13.44140625" style="157" customWidth="1"/>
    <col min="1284" max="1284" width="13.33203125" style="157" customWidth="1"/>
    <col min="1285" max="1286" width="15.88671875" style="157" customWidth="1"/>
    <col min="1287" max="1537" width="9.109375" style="157"/>
    <col min="1538" max="1538" width="46.6640625" style="157" customWidth="1"/>
    <col min="1539" max="1539" width="13.44140625" style="157" customWidth="1"/>
    <col min="1540" max="1540" width="13.33203125" style="157" customWidth="1"/>
    <col min="1541" max="1542" width="15.88671875" style="157" customWidth="1"/>
    <col min="1543" max="1793" width="9.109375" style="157"/>
    <col min="1794" max="1794" width="46.6640625" style="157" customWidth="1"/>
    <col min="1795" max="1795" width="13.44140625" style="157" customWidth="1"/>
    <col min="1796" max="1796" width="13.33203125" style="157" customWidth="1"/>
    <col min="1797" max="1798" width="15.88671875" style="157" customWidth="1"/>
    <col min="1799" max="2049" width="9.109375" style="157"/>
    <col min="2050" max="2050" width="46.6640625" style="157" customWidth="1"/>
    <col min="2051" max="2051" width="13.44140625" style="157" customWidth="1"/>
    <col min="2052" max="2052" width="13.33203125" style="157" customWidth="1"/>
    <col min="2053" max="2054" width="15.88671875" style="157" customWidth="1"/>
    <col min="2055" max="2305" width="9.109375" style="157"/>
    <col min="2306" max="2306" width="46.6640625" style="157" customWidth="1"/>
    <col min="2307" max="2307" width="13.44140625" style="157" customWidth="1"/>
    <col min="2308" max="2308" width="13.33203125" style="157" customWidth="1"/>
    <col min="2309" max="2310" width="15.88671875" style="157" customWidth="1"/>
    <col min="2311" max="2561" width="9.109375" style="157"/>
    <col min="2562" max="2562" width="46.6640625" style="157" customWidth="1"/>
    <col min="2563" max="2563" width="13.44140625" style="157" customWidth="1"/>
    <col min="2564" max="2564" width="13.33203125" style="157" customWidth="1"/>
    <col min="2565" max="2566" width="15.88671875" style="157" customWidth="1"/>
    <col min="2567" max="2817" width="9.109375" style="157"/>
    <col min="2818" max="2818" width="46.6640625" style="157" customWidth="1"/>
    <col min="2819" max="2819" width="13.44140625" style="157" customWidth="1"/>
    <col min="2820" max="2820" width="13.33203125" style="157" customWidth="1"/>
    <col min="2821" max="2822" width="15.88671875" style="157" customWidth="1"/>
    <col min="2823" max="3073" width="9.109375" style="157"/>
    <col min="3074" max="3074" width="46.6640625" style="157" customWidth="1"/>
    <col min="3075" max="3075" width="13.44140625" style="157" customWidth="1"/>
    <col min="3076" max="3076" width="13.33203125" style="157" customWidth="1"/>
    <col min="3077" max="3078" width="15.88671875" style="157" customWidth="1"/>
    <col min="3079" max="3329" width="9.109375" style="157"/>
    <col min="3330" max="3330" width="46.6640625" style="157" customWidth="1"/>
    <col min="3331" max="3331" width="13.44140625" style="157" customWidth="1"/>
    <col min="3332" max="3332" width="13.33203125" style="157" customWidth="1"/>
    <col min="3333" max="3334" width="15.88671875" style="157" customWidth="1"/>
    <col min="3335" max="3585" width="9.109375" style="157"/>
    <col min="3586" max="3586" width="46.6640625" style="157" customWidth="1"/>
    <col min="3587" max="3587" width="13.44140625" style="157" customWidth="1"/>
    <col min="3588" max="3588" width="13.33203125" style="157" customWidth="1"/>
    <col min="3589" max="3590" width="15.88671875" style="157" customWidth="1"/>
    <col min="3591" max="3841" width="9.109375" style="157"/>
    <col min="3842" max="3842" width="46.6640625" style="157" customWidth="1"/>
    <col min="3843" max="3843" width="13.44140625" style="157" customWidth="1"/>
    <col min="3844" max="3844" width="13.33203125" style="157" customWidth="1"/>
    <col min="3845" max="3846" width="15.88671875" style="157" customWidth="1"/>
    <col min="3847" max="4097" width="9.109375" style="157"/>
    <col min="4098" max="4098" width="46.6640625" style="157" customWidth="1"/>
    <col min="4099" max="4099" width="13.44140625" style="157" customWidth="1"/>
    <col min="4100" max="4100" width="13.33203125" style="157" customWidth="1"/>
    <col min="4101" max="4102" width="15.88671875" style="157" customWidth="1"/>
    <col min="4103" max="4353" width="9.109375" style="157"/>
    <col min="4354" max="4354" width="46.6640625" style="157" customWidth="1"/>
    <col min="4355" max="4355" width="13.44140625" style="157" customWidth="1"/>
    <col min="4356" max="4356" width="13.33203125" style="157" customWidth="1"/>
    <col min="4357" max="4358" width="15.88671875" style="157" customWidth="1"/>
    <col min="4359" max="4609" width="9.109375" style="157"/>
    <col min="4610" max="4610" width="46.6640625" style="157" customWidth="1"/>
    <col min="4611" max="4611" width="13.44140625" style="157" customWidth="1"/>
    <col min="4612" max="4612" width="13.33203125" style="157" customWidth="1"/>
    <col min="4613" max="4614" width="15.88671875" style="157" customWidth="1"/>
    <col min="4615" max="4865" width="9.109375" style="157"/>
    <col min="4866" max="4866" width="46.6640625" style="157" customWidth="1"/>
    <col min="4867" max="4867" width="13.44140625" style="157" customWidth="1"/>
    <col min="4868" max="4868" width="13.33203125" style="157" customWidth="1"/>
    <col min="4869" max="4870" width="15.88671875" style="157" customWidth="1"/>
    <col min="4871" max="5121" width="9.109375" style="157"/>
    <col min="5122" max="5122" width="46.6640625" style="157" customWidth="1"/>
    <col min="5123" max="5123" width="13.44140625" style="157" customWidth="1"/>
    <col min="5124" max="5124" width="13.33203125" style="157" customWidth="1"/>
    <col min="5125" max="5126" width="15.88671875" style="157" customWidth="1"/>
    <col min="5127" max="5377" width="9.109375" style="157"/>
    <col min="5378" max="5378" width="46.6640625" style="157" customWidth="1"/>
    <col min="5379" max="5379" width="13.44140625" style="157" customWidth="1"/>
    <col min="5380" max="5380" width="13.33203125" style="157" customWidth="1"/>
    <col min="5381" max="5382" width="15.88671875" style="157" customWidth="1"/>
    <col min="5383" max="5633" width="9.109375" style="157"/>
    <col min="5634" max="5634" width="46.6640625" style="157" customWidth="1"/>
    <col min="5635" max="5635" width="13.44140625" style="157" customWidth="1"/>
    <col min="5636" max="5636" width="13.33203125" style="157" customWidth="1"/>
    <col min="5637" max="5638" width="15.88671875" style="157" customWidth="1"/>
    <col min="5639" max="5889" width="9.109375" style="157"/>
    <col min="5890" max="5890" width="46.6640625" style="157" customWidth="1"/>
    <col min="5891" max="5891" width="13.44140625" style="157" customWidth="1"/>
    <col min="5892" max="5892" width="13.33203125" style="157" customWidth="1"/>
    <col min="5893" max="5894" width="15.88671875" style="157" customWidth="1"/>
    <col min="5895" max="6145" width="9.109375" style="157"/>
    <col min="6146" max="6146" width="46.6640625" style="157" customWidth="1"/>
    <col min="6147" max="6147" width="13.44140625" style="157" customWidth="1"/>
    <col min="6148" max="6148" width="13.33203125" style="157" customWidth="1"/>
    <col min="6149" max="6150" width="15.88671875" style="157" customWidth="1"/>
    <col min="6151" max="6401" width="9.109375" style="157"/>
    <col min="6402" max="6402" width="46.6640625" style="157" customWidth="1"/>
    <col min="6403" max="6403" width="13.44140625" style="157" customWidth="1"/>
    <col min="6404" max="6404" width="13.33203125" style="157" customWidth="1"/>
    <col min="6405" max="6406" width="15.88671875" style="157" customWidth="1"/>
    <col min="6407" max="6657" width="9.109375" style="157"/>
    <col min="6658" max="6658" width="46.6640625" style="157" customWidth="1"/>
    <col min="6659" max="6659" width="13.44140625" style="157" customWidth="1"/>
    <col min="6660" max="6660" width="13.33203125" style="157" customWidth="1"/>
    <col min="6661" max="6662" width="15.88671875" style="157" customWidth="1"/>
    <col min="6663" max="6913" width="9.109375" style="157"/>
    <col min="6914" max="6914" width="46.6640625" style="157" customWidth="1"/>
    <col min="6915" max="6915" width="13.44140625" style="157" customWidth="1"/>
    <col min="6916" max="6916" width="13.33203125" style="157" customWidth="1"/>
    <col min="6917" max="6918" width="15.88671875" style="157" customWidth="1"/>
    <col min="6919" max="7169" width="9.109375" style="157"/>
    <col min="7170" max="7170" width="46.6640625" style="157" customWidth="1"/>
    <col min="7171" max="7171" width="13.44140625" style="157" customWidth="1"/>
    <col min="7172" max="7172" width="13.33203125" style="157" customWidth="1"/>
    <col min="7173" max="7174" width="15.88671875" style="157" customWidth="1"/>
    <col min="7175" max="7425" width="9.109375" style="157"/>
    <col min="7426" max="7426" width="46.6640625" style="157" customWidth="1"/>
    <col min="7427" max="7427" width="13.44140625" style="157" customWidth="1"/>
    <col min="7428" max="7428" width="13.33203125" style="157" customWidth="1"/>
    <col min="7429" max="7430" width="15.88671875" style="157" customWidth="1"/>
    <col min="7431" max="7681" width="9.109375" style="157"/>
    <col min="7682" max="7682" width="46.6640625" style="157" customWidth="1"/>
    <col min="7683" max="7683" width="13.44140625" style="157" customWidth="1"/>
    <col min="7684" max="7684" width="13.33203125" style="157" customWidth="1"/>
    <col min="7685" max="7686" width="15.88671875" style="157" customWidth="1"/>
    <col min="7687" max="7937" width="9.109375" style="157"/>
    <col min="7938" max="7938" width="46.6640625" style="157" customWidth="1"/>
    <col min="7939" max="7939" width="13.44140625" style="157" customWidth="1"/>
    <col min="7940" max="7940" width="13.33203125" style="157" customWidth="1"/>
    <col min="7941" max="7942" width="15.88671875" style="157" customWidth="1"/>
    <col min="7943" max="8193" width="9.109375" style="157"/>
    <col min="8194" max="8194" width="46.6640625" style="157" customWidth="1"/>
    <col min="8195" max="8195" width="13.44140625" style="157" customWidth="1"/>
    <col min="8196" max="8196" width="13.33203125" style="157" customWidth="1"/>
    <col min="8197" max="8198" width="15.88671875" style="157" customWidth="1"/>
    <col min="8199" max="8449" width="9.109375" style="157"/>
    <col min="8450" max="8450" width="46.6640625" style="157" customWidth="1"/>
    <col min="8451" max="8451" width="13.44140625" style="157" customWidth="1"/>
    <col min="8452" max="8452" width="13.33203125" style="157" customWidth="1"/>
    <col min="8453" max="8454" width="15.88671875" style="157" customWidth="1"/>
    <col min="8455" max="8705" width="9.109375" style="157"/>
    <col min="8706" max="8706" width="46.6640625" style="157" customWidth="1"/>
    <col min="8707" max="8707" width="13.44140625" style="157" customWidth="1"/>
    <col min="8708" max="8708" width="13.33203125" style="157" customWidth="1"/>
    <col min="8709" max="8710" width="15.88671875" style="157" customWidth="1"/>
    <col min="8711" max="8961" width="9.109375" style="157"/>
    <col min="8962" max="8962" width="46.6640625" style="157" customWidth="1"/>
    <col min="8963" max="8963" width="13.44140625" style="157" customWidth="1"/>
    <col min="8964" max="8964" width="13.33203125" style="157" customWidth="1"/>
    <col min="8965" max="8966" width="15.88671875" style="157" customWidth="1"/>
    <col min="8967" max="9217" width="9.109375" style="157"/>
    <col min="9218" max="9218" width="46.6640625" style="157" customWidth="1"/>
    <col min="9219" max="9219" width="13.44140625" style="157" customWidth="1"/>
    <col min="9220" max="9220" width="13.33203125" style="157" customWidth="1"/>
    <col min="9221" max="9222" width="15.88671875" style="157" customWidth="1"/>
    <col min="9223" max="9473" width="9.109375" style="157"/>
    <col min="9474" max="9474" width="46.6640625" style="157" customWidth="1"/>
    <col min="9475" max="9475" width="13.44140625" style="157" customWidth="1"/>
    <col min="9476" max="9476" width="13.33203125" style="157" customWidth="1"/>
    <col min="9477" max="9478" width="15.88671875" style="157" customWidth="1"/>
    <col min="9479" max="9729" width="9.109375" style="157"/>
    <col min="9730" max="9730" width="46.6640625" style="157" customWidth="1"/>
    <col min="9731" max="9731" width="13.44140625" style="157" customWidth="1"/>
    <col min="9732" max="9732" width="13.33203125" style="157" customWidth="1"/>
    <col min="9733" max="9734" width="15.88671875" style="157" customWidth="1"/>
    <col min="9735" max="9985" width="9.109375" style="157"/>
    <col min="9986" max="9986" width="46.6640625" style="157" customWidth="1"/>
    <col min="9987" max="9987" width="13.44140625" style="157" customWidth="1"/>
    <col min="9988" max="9988" width="13.33203125" style="157" customWidth="1"/>
    <col min="9989" max="9990" width="15.88671875" style="157" customWidth="1"/>
    <col min="9991" max="10241" width="9.109375" style="157"/>
    <col min="10242" max="10242" width="46.6640625" style="157" customWidth="1"/>
    <col min="10243" max="10243" width="13.44140625" style="157" customWidth="1"/>
    <col min="10244" max="10244" width="13.33203125" style="157" customWidth="1"/>
    <col min="10245" max="10246" width="15.88671875" style="157" customWidth="1"/>
    <col min="10247" max="10497" width="9.109375" style="157"/>
    <col min="10498" max="10498" width="46.6640625" style="157" customWidth="1"/>
    <col min="10499" max="10499" width="13.44140625" style="157" customWidth="1"/>
    <col min="10500" max="10500" width="13.33203125" style="157" customWidth="1"/>
    <col min="10501" max="10502" width="15.88671875" style="157" customWidth="1"/>
    <col min="10503" max="10753" width="9.109375" style="157"/>
    <col min="10754" max="10754" width="46.6640625" style="157" customWidth="1"/>
    <col min="10755" max="10755" width="13.44140625" style="157" customWidth="1"/>
    <col min="10756" max="10756" width="13.33203125" style="157" customWidth="1"/>
    <col min="10757" max="10758" width="15.88671875" style="157" customWidth="1"/>
    <col min="10759" max="11009" width="9.109375" style="157"/>
    <col min="11010" max="11010" width="46.6640625" style="157" customWidth="1"/>
    <col min="11011" max="11011" width="13.44140625" style="157" customWidth="1"/>
    <col min="11012" max="11012" width="13.33203125" style="157" customWidth="1"/>
    <col min="11013" max="11014" width="15.88671875" style="157" customWidth="1"/>
    <col min="11015" max="11265" width="9.109375" style="157"/>
    <col min="11266" max="11266" width="46.6640625" style="157" customWidth="1"/>
    <col min="11267" max="11267" width="13.44140625" style="157" customWidth="1"/>
    <col min="11268" max="11268" width="13.33203125" style="157" customWidth="1"/>
    <col min="11269" max="11270" width="15.88671875" style="157" customWidth="1"/>
    <col min="11271" max="11521" width="9.109375" style="157"/>
    <col min="11522" max="11522" width="46.6640625" style="157" customWidth="1"/>
    <col min="11523" max="11523" width="13.44140625" style="157" customWidth="1"/>
    <col min="11524" max="11524" width="13.33203125" style="157" customWidth="1"/>
    <col min="11525" max="11526" width="15.88671875" style="157" customWidth="1"/>
    <col min="11527" max="11777" width="9.109375" style="157"/>
    <col min="11778" max="11778" width="46.6640625" style="157" customWidth="1"/>
    <col min="11779" max="11779" width="13.44140625" style="157" customWidth="1"/>
    <col min="11780" max="11780" width="13.33203125" style="157" customWidth="1"/>
    <col min="11781" max="11782" width="15.88671875" style="157" customWidth="1"/>
    <col min="11783" max="12033" width="9.109375" style="157"/>
    <col min="12034" max="12034" width="46.6640625" style="157" customWidth="1"/>
    <col min="12035" max="12035" width="13.44140625" style="157" customWidth="1"/>
    <col min="12036" max="12036" width="13.33203125" style="157" customWidth="1"/>
    <col min="12037" max="12038" width="15.88671875" style="157" customWidth="1"/>
    <col min="12039" max="12289" width="9.109375" style="157"/>
    <col min="12290" max="12290" width="46.6640625" style="157" customWidth="1"/>
    <col min="12291" max="12291" width="13.44140625" style="157" customWidth="1"/>
    <col min="12292" max="12292" width="13.33203125" style="157" customWidth="1"/>
    <col min="12293" max="12294" width="15.88671875" style="157" customWidth="1"/>
    <col min="12295" max="12545" width="9.109375" style="157"/>
    <col min="12546" max="12546" width="46.6640625" style="157" customWidth="1"/>
    <col min="12547" max="12547" width="13.44140625" style="157" customWidth="1"/>
    <col min="12548" max="12548" width="13.33203125" style="157" customWidth="1"/>
    <col min="12549" max="12550" width="15.88671875" style="157" customWidth="1"/>
    <col min="12551" max="12801" width="9.109375" style="157"/>
    <col min="12802" max="12802" width="46.6640625" style="157" customWidth="1"/>
    <col min="12803" max="12803" width="13.44140625" style="157" customWidth="1"/>
    <col min="12804" max="12804" width="13.33203125" style="157" customWidth="1"/>
    <col min="12805" max="12806" width="15.88671875" style="157" customWidth="1"/>
    <col min="12807" max="13057" width="9.109375" style="157"/>
    <col min="13058" max="13058" width="46.6640625" style="157" customWidth="1"/>
    <col min="13059" max="13059" width="13.44140625" style="157" customWidth="1"/>
    <col min="13060" max="13060" width="13.33203125" style="157" customWidth="1"/>
    <col min="13061" max="13062" width="15.88671875" style="157" customWidth="1"/>
    <col min="13063" max="13313" width="9.109375" style="157"/>
    <col min="13314" max="13314" width="46.6640625" style="157" customWidth="1"/>
    <col min="13315" max="13315" width="13.44140625" style="157" customWidth="1"/>
    <col min="13316" max="13316" width="13.33203125" style="157" customWidth="1"/>
    <col min="13317" max="13318" width="15.88671875" style="157" customWidth="1"/>
    <col min="13319" max="13569" width="9.109375" style="157"/>
    <col min="13570" max="13570" width="46.6640625" style="157" customWidth="1"/>
    <col min="13571" max="13571" width="13.44140625" style="157" customWidth="1"/>
    <col min="13572" max="13572" width="13.33203125" style="157" customWidth="1"/>
    <col min="13573" max="13574" width="15.88671875" style="157" customWidth="1"/>
    <col min="13575" max="13825" width="9.109375" style="157"/>
    <col min="13826" max="13826" width="46.6640625" style="157" customWidth="1"/>
    <col min="13827" max="13827" width="13.44140625" style="157" customWidth="1"/>
    <col min="13828" max="13828" width="13.33203125" style="157" customWidth="1"/>
    <col min="13829" max="13830" width="15.88671875" style="157" customWidth="1"/>
    <col min="13831" max="14081" width="9.109375" style="157"/>
    <col min="14082" max="14082" width="46.6640625" style="157" customWidth="1"/>
    <col min="14083" max="14083" width="13.44140625" style="157" customWidth="1"/>
    <col min="14084" max="14084" width="13.33203125" style="157" customWidth="1"/>
    <col min="14085" max="14086" width="15.88671875" style="157" customWidth="1"/>
    <col min="14087" max="14337" width="9.109375" style="157"/>
    <col min="14338" max="14338" width="46.6640625" style="157" customWidth="1"/>
    <col min="14339" max="14339" width="13.44140625" style="157" customWidth="1"/>
    <col min="14340" max="14340" width="13.33203125" style="157" customWidth="1"/>
    <col min="14341" max="14342" width="15.88671875" style="157" customWidth="1"/>
    <col min="14343" max="14593" width="9.109375" style="157"/>
    <col min="14594" max="14594" width="46.6640625" style="157" customWidth="1"/>
    <col min="14595" max="14595" width="13.44140625" style="157" customWidth="1"/>
    <col min="14596" max="14596" width="13.33203125" style="157" customWidth="1"/>
    <col min="14597" max="14598" width="15.88671875" style="157" customWidth="1"/>
    <col min="14599" max="14849" width="9.109375" style="157"/>
    <col min="14850" max="14850" width="46.6640625" style="157" customWidth="1"/>
    <col min="14851" max="14851" width="13.44140625" style="157" customWidth="1"/>
    <col min="14852" max="14852" width="13.33203125" style="157" customWidth="1"/>
    <col min="14853" max="14854" width="15.88671875" style="157" customWidth="1"/>
    <col min="14855" max="15105" width="9.109375" style="157"/>
    <col min="15106" max="15106" width="46.6640625" style="157" customWidth="1"/>
    <col min="15107" max="15107" width="13.44140625" style="157" customWidth="1"/>
    <col min="15108" max="15108" width="13.33203125" style="157" customWidth="1"/>
    <col min="15109" max="15110" width="15.88671875" style="157" customWidth="1"/>
    <col min="15111" max="15361" width="9.109375" style="157"/>
    <col min="15362" max="15362" width="46.6640625" style="157" customWidth="1"/>
    <col min="15363" max="15363" width="13.44140625" style="157" customWidth="1"/>
    <col min="15364" max="15364" width="13.33203125" style="157" customWidth="1"/>
    <col min="15365" max="15366" width="15.88671875" style="157" customWidth="1"/>
    <col min="15367" max="15617" width="9.109375" style="157"/>
    <col min="15618" max="15618" width="46.6640625" style="157" customWidth="1"/>
    <col min="15619" max="15619" width="13.44140625" style="157" customWidth="1"/>
    <col min="15620" max="15620" width="13.33203125" style="157" customWidth="1"/>
    <col min="15621" max="15622" width="15.88671875" style="157" customWidth="1"/>
    <col min="15623" max="15873" width="9.109375" style="157"/>
    <col min="15874" max="15874" width="46.6640625" style="157" customWidth="1"/>
    <col min="15875" max="15875" width="13.44140625" style="157" customWidth="1"/>
    <col min="15876" max="15876" width="13.33203125" style="157" customWidth="1"/>
    <col min="15877" max="15878" width="15.88671875" style="157" customWidth="1"/>
    <col min="15879" max="16129" width="9.109375" style="157"/>
    <col min="16130" max="16130" width="46.6640625" style="157" customWidth="1"/>
    <col min="16131" max="16131" width="13.44140625" style="157" customWidth="1"/>
    <col min="16132" max="16132" width="13.33203125" style="157" customWidth="1"/>
    <col min="16133" max="16134" width="15.88671875" style="157" customWidth="1"/>
    <col min="16135" max="16384" width="9.109375" style="157"/>
  </cols>
  <sheetData>
    <row r="1" spans="1:32" x14ac:dyDescent="0.35">
      <c r="A1" s="652"/>
      <c r="B1" s="170"/>
      <c r="C1" s="890"/>
      <c r="D1" s="890"/>
      <c r="E1" s="890"/>
      <c r="F1" s="645" t="s">
        <v>346</v>
      </c>
    </row>
    <row r="2" spans="1:32" x14ac:dyDescent="0.35">
      <c r="A2" s="652"/>
      <c r="B2" s="170"/>
      <c r="C2" s="890"/>
      <c r="D2" s="890"/>
      <c r="E2" s="890"/>
      <c r="F2" s="645"/>
    </row>
    <row r="3" spans="1:32" x14ac:dyDescent="0.35">
      <c r="A3" s="835" t="s">
        <v>118</v>
      </c>
      <c r="B3" s="835"/>
      <c r="C3" s="835"/>
      <c r="D3" s="835"/>
      <c r="E3" s="835"/>
      <c r="F3" s="654"/>
    </row>
    <row r="4" spans="1:32" x14ac:dyDescent="0.35">
      <c r="A4" s="654"/>
      <c r="B4" s="835" t="s">
        <v>156</v>
      </c>
      <c r="C4" s="835"/>
      <c r="D4" s="835"/>
      <c r="E4" s="835"/>
      <c r="F4" s="654"/>
    </row>
    <row r="5" spans="1:32" x14ac:dyDescent="0.35">
      <c r="A5" s="632"/>
      <c r="B5" s="632"/>
      <c r="C5" s="632"/>
      <c r="D5" s="632"/>
      <c r="E5" s="632"/>
      <c r="F5" s="632"/>
      <c r="H5" s="370"/>
      <c r="I5" s="667"/>
      <c r="J5" s="667"/>
      <c r="K5" s="667"/>
      <c r="L5" s="667"/>
    </row>
    <row r="6" spans="1:32" x14ac:dyDescent="0.35">
      <c r="A6" s="838" t="s">
        <v>101</v>
      </c>
      <c r="B6" s="838" t="s">
        <v>38</v>
      </c>
      <c r="C6" s="185">
        <v>2018</v>
      </c>
      <c r="D6" s="185">
        <v>2019</v>
      </c>
      <c r="E6" s="185">
        <v>2018</v>
      </c>
      <c r="F6" s="185">
        <v>2019</v>
      </c>
      <c r="H6" s="370"/>
      <c r="I6" s="667"/>
      <c r="J6" s="667"/>
      <c r="K6" s="667"/>
      <c r="L6" s="667"/>
    </row>
    <row r="7" spans="1:32" s="358" customFormat="1" ht="51" customHeight="1" x14ac:dyDescent="0.35">
      <c r="A7" s="839"/>
      <c r="B7" s="839"/>
      <c r="C7" s="726" t="s">
        <v>340</v>
      </c>
      <c r="D7" s="617" t="s">
        <v>344</v>
      </c>
      <c r="E7" s="726" t="s">
        <v>340</v>
      </c>
      <c r="F7" s="617" t="s">
        <v>347</v>
      </c>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row>
    <row r="8" spans="1:32" s="225" customFormat="1" ht="16.5" customHeight="1" x14ac:dyDescent="0.35">
      <c r="A8" s="839"/>
      <c r="B8" s="839"/>
      <c r="C8" s="731"/>
      <c r="D8" s="617" t="s">
        <v>183</v>
      </c>
      <c r="E8" s="731"/>
      <c r="F8" s="617" t="s">
        <v>183</v>
      </c>
    </row>
    <row r="9" spans="1:32" s="225" customFormat="1" ht="47.25" customHeight="1" x14ac:dyDescent="0.35">
      <c r="A9" s="839"/>
      <c r="B9" s="839"/>
      <c r="C9" s="843" t="s">
        <v>65</v>
      </c>
      <c r="D9" s="844"/>
      <c r="E9" s="843" t="s">
        <v>82</v>
      </c>
      <c r="F9" s="844"/>
    </row>
    <row r="10" spans="1:32" ht="18.600000000000001" x14ac:dyDescent="0.35">
      <c r="A10" s="840"/>
      <c r="B10" s="840"/>
      <c r="C10" s="640" t="s">
        <v>111</v>
      </c>
      <c r="D10" s="640" t="s">
        <v>111</v>
      </c>
      <c r="E10" s="640" t="s">
        <v>111</v>
      </c>
      <c r="F10" s="640" t="s">
        <v>111</v>
      </c>
    </row>
    <row r="11" spans="1:32" x14ac:dyDescent="0.35">
      <c r="A11" s="147">
        <v>1</v>
      </c>
      <c r="B11" s="147">
        <v>2</v>
      </c>
      <c r="C11" s="185">
        <v>3</v>
      </c>
      <c r="D11" s="189">
        <v>4</v>
      </c>
      <c r="E11" s="185">
        <v>5</v>
      </c>
      <c r="F11" s="185">
        <v>6</v>
      </c>
      <c r="I11" s="359"/>
      <c r="J11" s="359"/>
      <c r="K11" s="359"/>
      <c r="L11" s="359"/>
    </row>
    <row r="12" spans="1:32" ht="31.2" x14ac:dyDescent="0.35">
      <c r="A12" s="642">
        <v>1</v>
      </c>
      <c r="B12" s="16" t="s">
        <v>44</v>
      </c>
      <c r="C12" s="171">
        <v>52.42</v>
      </c>
      <c r="D12" s="171">
        <v>61.81</v>
      </c>
      <c r="E12" s="171">
        <v>43.83</v>
      </c>
      <c r="F12" s="171">
        <v>51.54</v>
      </c>
      <c r="I12" s="359"/>
      <c r="J12" s="359"/>
      <c r="K12" s="359"/>
      <c r="L12" s="359"/>
    </row>
    <row r="13" spans="1:32" x14ac:dyDescent="0.35">
      <c r="A13" s="642">
        <v>2</v>
      </c>
      <c r="B13" s="16" t="s">
        <v>62</v>
      </c>
      <c r="C13" s="171">
        <v>0.53</v>
      </c>
      <c r="D13" s="171">
        <v>0.53</v>
      </c>
      <c r="E13" s="171">
        <v>0.45</v>
      </c>
      <c r="F13" s="171">
        <v>0.45</v>
      </c>
      <c r="I13" s="360"/>
      <c r="J13" s="360"/>
      <c r="K13" s="360"/>
      <c r="L13" s="360"/>
    </row>
    <row r="14" spans="1:32" x14ac:dyDescent="0.35">
      <c r="A14" s="642" t="s">
        <v>46</v>
      </c>
      <c r="B14" s="16" t="s">
        <v>47</v>
      </c>
      <c r="C14" s="171">
        <v>0.53</v>
      </c>
      <c r="D14" s="171">
        <v>0.53</v>
      </c>
      <c r="E14" s="171">
        <v>0.45</v>
      </c>
      <c r="F14" s="171">
        <v>0.45</v>
      </c>
      <c r="I14" s="359"/>
      <c r="J14" s="359"/>
      <c r="K14" s="359"/>
      <c r="L14" s="359"/>
      <c r="M14" s="359"/>
      <c r="N14" s="359"/>
      <c r="O14" s="359"/>
      <c r="P14" s="359"/>
    </row>
    <row r="15" spans="1:32" x14ac:dyDescent="0.35">
      <c r="A15" s="642" t="s">
        <v>48</v>
      </c>
      <c r="B15" s="16" t="s">
        <v>49</v>
      </c>
      <c r="C15" s="171">
        <v>0</v>
      </c>
      <c r="D15" s="171">
        <v>0</v>
      </c>
      <c r="E15" s="171">
        <v>0</v>
      </c>
      <c r="F15" s="171">
        <v>0</v>
      </c>
      <c r="I15" s="359"/>
      <c r="J15" s="359"/>
      <c r="K15" s="359"/>
      <c r="L15" s="359"/>
    </row>
    <row r="16" spans="1:32" ht="31.2" x14ac:dyDescent="0.35">
      <c r="A16" s="642">
        <v>3</v>
      </c>
      <c r="B16" s="16" t="s">
        <v>51</v>
      </c>
      <c r="C16" s="171">
        <v>6.32</v>
      </c>
      <c r="D16" s="171">
        <v>7.91</v>
      </c>
      <c r="E16" s="171">
        <v>6.32</v>
      </c>
      <c r="F16" s="171">
        <v>7.91</v>
      </c>
      <c r="I16" s="360"/>
      <c r="J16" s="360"/>
      <c r="K16" s="359"/>
      <c r="L16" s="359"/>
    </row>
    <row r="17" spans="1:12" x14ac:dyDescent="0.35">
      <c r="A17" s="642">
        <v>4</v>
      </c>
      <c r="B17" s="16" t="s">
        <v>52</v>
      </c>
      <c r="C17" s="171">
        <v>0.18</v>
      </c>
      <c r="D17" s="171">
        <v>0.18</v>
      </c>
      <c r="E17" s="171">
        <v>0.15</v>
      </c>
      <c r="F17" s="171">
        <v>0.15</v>
      </c>
      <c r="I17" s="359"/>
      <c r="J17" s="359"/>
      <c r="K17" s="359"/>
      <c r="L17" s="359"/>
    </row>
    <row r="18" spans="1:12" x14ac:dyDescent="0.35">
      <c r="A18" s="642">
        <v>5</v>
      </c>
      <c r="B18" s="16" t="s">
        <v>53</v>
      </c>
      <c r="C18" s="171">
        <v>59.45</v>
      </c>
      <c r="D18" s="171">
        <v>70.430000000000007</v>
      </c>
      <c r="E18" s="171">
        <v>50.75</v>
      </c>
      <c r="F18" s="171">
        <v>60.05</v>
      </c>
      <c r="I18" s="360"/>
      <c r="J18" s="360"/>
      <c r="K18" s="360"/>
      <c r="L18" s="360"/>
    </row>
    <row r="19" spans="1:12" x14ac:dyDescent="0.35">
      <c r="A19" s="642">
        <v>6</v>
      </c>
      <c r="B19" s="16" t="s">
        <v>54</v>
      </c>
      <c r="C19" s="171">
        <v>0.36</v>
      </c>
      <c r="D19" s="171">
        <v>0.41</v>
      </c>
      <c r="E19" s="171">
        <v>0.31</v>
      </c>
      <c r="F19" s="171">
        <v>0.38</v>
      </c>
      <c r="I19" s="359"/>
      <c r="J19" s="359"/>
      <c r="K19" s="359"/>
      <c r="L19" s="359"/>
    </row>
    <row r="20" spans="1:12" x14ac:dyDescent="0.35">
      <c r="A20" s="642">
        <v>7</v>
      </c>
      <c r="B20" s="16" t="s">
        <v>55</v>
      </c>
      <c r="C20" s="171">
        <v>59.81</v>
      </c>
      <c r="D20" s="171">
        <v>70.84</v>
      </c>
      <c r="E20" s="171">
        <v>51.06</v>
      </c>
      <c r="F20" s="171">
        <v>60.43</v>
      </c>
      <c r="I20" s="360"/>
      <c r="J20" s="360"/>
      <c r="K20" s="360"/>
      <c r="L20" s="360"/>
    </row>
    <row r="21" spans="1:12" x14ac:dyDescent="0.35">
      <c r="A21" s="642">
        <v>8</v>
      </c>
      <c r="B21" s="16" t="s">
        <v>56</v>
      </c>
      <c r="C21" s="171">
        <v>0</v>
      </c>
      <c r="D21" s="171">
        <v>0</v>
      </c>
      <c r="E21" s="171">
        <v>0</v>
      </c>
      <c r="F21" s="171">
        <v>0</v>
      </c>
      <c r="I21" s="359"/>
      <c r="J21" s="359"/>
      <c r="K21" s="359"/>
      <c r="L21" s="359"/>
    </row>
    <row r="22" spans="1:12" x14ac:dyDescent="0.35">
      <c r="A22" s="642">
        <v>9</v>
      </c>
      <c r="B22" s="16" t="s">
        <v>57</v>
      </c>
      <c r="C22" s="17">
        <v>59.81</v>
      </c>
      <c r="D22" s="17">
        <v>70.84</v>
      </c>
      <c r="E22" s="17">
        <v>51.06</v>
      </c>
      <c r="F22" s="17">
        <v>60.43</v>
      </c>
      <c r="I22" s="360"/>
      <c r="J22" s="360"/>
      <c r="K22" s="360"/>
      <c r="L22" s="360"/>
    </row>
    <row r="23" spans="1:12" x14ac:dyDescent="0.35">
      <c r="A23" s="642">
        <v>10</v>
      </c>
      <c r="B23" s="16" t="s">
        <v>31</v>
      </c>
      <c r="C23" s="17">
        <v>11.96</v>
      </c>
      <c r="D23" s="17">
        <v>14.17</v>
      </c>
      <c r="E23" s="17">
        <v>10.210000000000001</v>
      </c>
      <c r="F23" s="17">
        <v>12.09</v>
      </c>
      <c r="I23" s="360"/>
      <c r="J23" s="360"/>
      <c r="K23" s="360"/>
      <c r="L23" s="360"/>
    </row>
    <row r="24" spans="1:12" x14ac:dyDescent="0.35">
      <c r="A24" s="642">
        <v>11</v>
      </c>
      <c r="B24" s="16" t="s">
        <v>58</v>
      </c>
      <c r="C24" s="17">
        <v>71.77</v>
      </c>
      <c r="D24" s="17">
        <v>85.01</v>
      </c>
      <c r="E24" s="17">
        <v>61.27</v>
      </c>
      <c r="F24" s="17">
        <v>72.52</v>
      </c>
      <c r="I24" s="360"/>
      <c r="J24" s="360"/>
      <c r="K24" s="360"/>
      <c r="L24" s="360"/>
    </row>
    <row r="25" spans="1:12" s="225" customFormat="1" ht="39" customHeight="1" x14ac:dyDescent="0.35">
      <c r="A25" s="832" t="s">
        <v>173</v>
      </c>
      <c r="B25" s="948"/>
      <c r="C25" s="948"/>
      <c r="D25" s="948"/>
      <c r="E25" s="948"/>
      <c r="F25" s="948"/>
    </row>
    <row r="26" spans="1:12" s="225" customFormat="1" x14ac:dyDescent="0.35">
      <c r="A26" s="858"/>
      <c r="B26" s="944"/>
      <c r="C26" s="944"/>
      <c r="D26" s="944"/>
      <c r="E26" s="944"/>
      <c r="F26" s="944"/>
    </row>
    <row r="27" spans="1:12" s="225" customFormat="1" x14ac:dyDescent="0.35">
      <c r="A27" s="622"/>
    </row>
    <row r="28" spans="1:12" x14ac:dyDescent="0.35">
      <c r="A28" s="858"/>
      <c r="B28" s="944"/>
    </row>
    <row r="29" spans="1:12" x14ac:dyDescent="0.35">
      <c r="B29" s="226"/>
    </row>
    <row r="30" spans="1:12" x14ac:dyDescent="0.35">
      <c r="B30" s="225"/>
    </row>
    <row r="31" spans="1:12" x14ac:dyDescent="0.35">
      <c r="A31" s="858"/>
      <c r="B31" s="944"/>
    </row>
  </sheetData>
  <mergeCells count="14">
    <mergeCell ref="C1:E1"/>
    <mergeCell ref="C2:E2"/>
    <mergeCell ref="A3:E3"/>
    <mergeCell ref="B4:E4"/>
    <mergeCell ref="A26:F26"/>
    <mergeCell ref="A28:B28"/>
    <mergeCell ref="A31:B31"/>
    <mergeCell ref="A25:F25"/>
    <mergeCell ref="A6:A10"/>
    <mergeCell ref="B6:B10"/>
    <mergeCell ref="C9:D9"/>
    <mergeCell ref="E9:F9"/>
    <mergeCell ref="C7:C8"/>
    <mergeCell ref="E7:E8"/>
  </mergeCells>
  <conditionalFormatting sqref="C11:F11">
    <cfRule type="cellIs" dxfId="8" priority="1" operator="equal">
      <formula>0</formula>
    </cfRule>
  </conditionalFormatting>
  <pageMargins left="0.7" right="0.7" top="0.75" bottom="0.75" header="0.3" footer="0.3"/>
  <pageSetup paperSize="9" scale="6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F6" sqref="F6"/>
    </sheetView>
  </sheetViews>
  <sheetFormatPr defaultColWidth="9.109375" defaultRowHeight="15.6" x14ac:dyDescent="0.3"/>
  <cols>
    <col min="1" max="1" width="9.109375" style="386"/>
    <col min="2" max="2" width="63.109375" style="386" customWidth="1"/>
    <col min="3" max="3" width="31" style="397" customWidth="1"/>
    <col min="4" max="4" width="9.109375" style="386"/>
    <col min="5" max="5" width="11.33203125" style="386" customWidth="1"/>
    <col min="6" max="6" width="13.109375" style="386" customWidth="1"/>
    <col min="7" max="16384" width="9.109375" style="386"/>
  </cols>
  <sheetData>
    <row r="1" spans="1:8" x14ac:dyDescent="0.3">
      <c r="A1" s="384"/>
      <c r="B1" s="385"/>
      <c r="C1" s="701" t="s">
        <v>348</v>
      </c>
    </row>
    <row r="2" spans="1:8" ht="10.5" customHeight="1" x14ac:dyDescent="0.3">
      <c r="A2" s="384"/>
      <c r="B2" s="385"/>
      <c r="C2" s="387"/>
      <c r="D2" s="388"/>
    </row>
    <row r="3" spans="1:8" ht="19.5" customHeight="1" x14ac:dyDescent="0.3">
      <c r="A3" s="950" t="s">
        <v>35</v>
      </c>
      <c r="B3" s="950"/>
      <c r="C3" s="950"/>
      <c r="D3" s="388"/>
    </row>
    <row r="4" spans="1:8" ht="15" customHeight="1" x14ac:dyDescent="0.3">
      <c r="A4" s="950" t="s">
        <v>178</v>
      </c>
      <c r="B4" s="950"/>
      <c r="C4" s="950"/>
      <c r="D4" s="388"/>
    </row>
    <row r="5" spans="1:8" ht="14.25" customHeight="1" x14ac:dyDescent="0.3">
      <c r="A5" s="951"/>
      <c r="B5" s="951"/>
      <c r="C5" s="389"/>
      <c r="D5" s="388"/>
    </row>
    <row r="6" spans="1:8" ht="18" customHeight="1" x14ac:dyDescent="0.3">
      <c r="A6" s="952" t="s">
        <v>101</v>
      </c>
      <c r="B6" s="952" t="s">
        <v>0</v>
      </c>
      <c r="C6" s="409">
        <v>2019</v>
      </c>
      <c r="D6" s="390"/>
    </row>
    <row r="7" spans="1:8" ht="34.5" customHeight="1" x14ac:dyDescent="0.3">
      <c r="A7" s="952"/>
      <c r="B7" s="952"/>
      <c r="C7" s="410" t="s">
        <v>181</v>
      </c>
      <c r="D7" s="390"/>
    </row>
    <row r="8" spans="1:8" ht="16.5" customHeight="1" x14ac:dyDescent="0.3">
      <c r="A8" s="952"/>
      <c r="B8" s="952"/>
      <c r="C8" s="445" t="s">
        <v>183</v>
      </c>
      <c r="D8" s="390"/>
    </row>
    <row r="9" spans="1:8" x14ac:dyDescent="0.3">
      <c r="A9" s="952"/>
      <c r="B9" s="952"/>
      <c r="C9" s="411" t="s">
        <v>1</v>
      </c>
      <c r="D9" s="390"/>
    </row>
    <row r="10" spans="1:8" s="392" customFormat="1" x14ac:dyDescent="0.3">
      <c r="A10" s="409">
        <v>1</v>
      </c>
      <c r="B10" s="412">
        <v>2</v>
      </c>
      <c r="C10" s="413">
        <v>3</v>
      </c>
      <c r="D10" s="391"/>
    </row>
    <row r="11" spans="1:8" s="392" customFormat="1" ht="18" customHeight="1" x14ac:dyDescent="0.3">
      <c r="A11" s="398">
        <v>1</v>
      </c>
      <c r="B11" s="403" t="s">
        <v>2</v>
      </c>
      <c r="C11" s="400">
        <f>C12+C20+C21+C22</f>
        <v>1325.0925324208933</v>
      </c>
      <c r="D11" s="393"/>
    </row>
    <row r="12" spans="1:8" s="392" customFormat="1" ht="17.25" customHeight="1" x14ac:dyDescent="0.3">
      <c r="A12" s="398" t="s">
        <v>3</v>
      </c>
      <c r="B12" s="399" t="s">
        <v>4</v>
      </c>
      <c r="C12" s="400">
        <f>C13+C14+C15+C16+C18+C19+C17</f>
        <v>1072.8197720831995</v>
      </c>
      <c r="D12" s="394"/>
    </row>
    <row r="13" spans="1:8" x14ac:dyDescent="0.3">
      <c r="A13" s="395" t="s">
        <v>5</v>
      </c>
      <c r="B13" s="399" t="s">
        <v>6</v>
      </c>
      <c r="C13" s="396">
        <v>935.99288682646488</v>
      </c>
      <c r="D13" s="390"/>
      <c r="F13" s="397"/>
      <c r="H13" s="397"/>
    </row>
    <row r="14" spans="1:8" x14ac:dyDescent="0.3">
      <c r="A14" s="395" t="s">
        <v>7</v>
      </c>
      <c r="B14" s="399" t="s">
        <v>8</v>
      </c>
      <c r="C14" s="396">
        <v>59.779251769445338</v>
      </c>
      <c r="D14" s="390"/>
      <c r="H14" s="397"/>
    </row>
    <row r="15" spans="1:8" x14ac:dyDescent="0.3">
      <c r="A15" s="395" t="s">
        <v>9</v>
      </c>
      <c r="B15" s="399" t="s">
        <v>10</v>
      </c>
      <c r="C15" s="396">
        <v>0</v>
      </c>
      <c r="D15" s="390"/>
      <c r="F15" s="397"/>
      <c r="H15" s="397"/>
    </row>
    <row r="16" spans="1:8" ht="31.2" x14ac:dyDescent="0.3">
      <c r="A16" s="395" t="s">
        <v>11</v>
      </c>
      <c r="B16" s="399" t="s">
        <v>179</v>
      </c>
      <c r="C16" s="396">
        <v>0</v>
      </c>
      <c r="D16" s="390"/>
      <c r="H16" s="397"/>
    </row>
    <row r="17" spans="1:8" x14ac:dyDescent="0.3">
      <c r="A17" s="395" t="s">
        <v>13</v>
      </c>
      <c r="B17" s="399" t="s">
        <v>180</v>
      </c>
      <c r="C17" s="396">
        <v>0</v>
      </c>
      <c r="D17" s="390"/>
      <c r="H17" s="397"/>
    </row>
    <row r="18" spans="1:8" x14ac:dyDescent="0.3">
      <c r="A18" s="395" t="s">
        <v>15</v>
      </c>
      <c r="B18" s="399" t="s">
        <v>14</v>
      </c>
      <c r="C18" s="396">
        <v>0.80160338159527267</v>
      </c>
      <c r="D18" s="390"/>
      <c r="H18" s="397"/>
    </row>
    <row r="19" spans="1:8" x14ac:dyDescent="0.3">
      <c r="A19" s="395" t="s">
        <v>112</v>
      </c>
      <c r="B19" s="399" t="s">
        <v>16</v>
      </c>
      <c r="C19" s="396">
        <v>76.24603010569399</v>
      </c>
      <c r="D19" s="390"/>
      <c r="H19" s="397"/>
    </row>
    <row r="20" spans="1:8" s="392" customFormat="1" ht="30.75" customHeight="1" x14ac:dyDescent="0.3">
      <c r="A20" s="398" t="s">
        <v>17</v>
      </c>
      <c r="B20" s="399" t="s">
        <v>18</v>
      </c>
      <c r="C20" s="400">
        <v>122.35988074794616</v>
      </c>
      <c r="D20" s="394"/>
      <c r="H20" s="397"/>
    </row>
    <row r="21" spans="1:8" s="392" customFormat="1" ht="20.25" customHeight="1" x14ac:dyDescent="0.3">
      <c r="A21" s="398" t="s">
        <v>19</v>
      </c>
      <c r="B21" s="399" t="s">
        <v>20</v>
      </c>
      <c r="C21" s="400">
        <v>34.478598339518449</v>
      </c>
      <c r="D21" s="394"/>
      <c r="H21" s="397"/>
    </row>
    <row r="22" spans="1:8" s="392" customFormat="1" ht="20.25" customHeight="1" x14ac:dyDescent="0.3">
      <c r="A22" s="398" t="s">
        <v>21</v>
      </c>
      <c r="B22" s="399" t="s">
        <v>22</v>
      </c>
      <c r="C22" s="400">
        <v>95.434281250229219</v>
      </c>
      <c r="D22" s="394"/>
      <c r="H22" s="397"/>
    </row>
    <row r="23" spans="1:8" ht="19.5" customHeight="1" x14ac:dyDescent="0.3">
      <c r="A23" s="398" t="s">
        <v>23</v>
      </c>
      <c r="B23" s="399" t="s">
        <v>24</v>
      </c>
      <c r="C23" s="400">
        <v>20.001526796623072</v>
      </c>
      <c r="D23" s="394"/>
      <c r="H23" s="397"/>
    </row>
    <row r="24" spans="1:8" ht="17.25" customHeight="1" x14ac:dyDescent="0.3">
      <c r="A24" s="398">
        <v>3</v>
      </c>
      <c r="B24" s="399" t="s">
        <v>25</v>
      </c>
      <c r="C24" s="400">
        <v>0</v>
      </c>
      <c r="D24" s="394"/>
      <c r="H24" s="397"/>
    </row>
    <row r="25" spans="1:8" ht="16.5" customHeight="1" x14ac:dyDescent="0.3">
      <c r="A25" s="398">
        <v>4</v>
      </c>
      <c r="B25" s="399" t="s">
        <v>26</v>
      </c>
      <c r="C25" s="400">
        <v>0</v>
      </c>
      <c r="D25" s="394"/>
      <c r="H25" s="397"/>
    </row>
    <row r="26" spans="1:8" ht="18" customHeight="1" x14ac:dyDescent="0.3">
      <c r="A26" s="398">
        <v>5</v>
      </c>
      <c r="B26" s="399" t="s">
        <v>27</v>
      </c>
      <c r="C26" s="400">
        <v>0</v>
      </c>
      <c r="D26" s="394"/>
    </row>
    <row r="27" spans="1:8" s="392" customFormat="1" ht="18" customHeight="1" x14ac:dyDescent="0.3">
      <c r="A27" s="398">
        <v>6</v>
      </c>
      <c r="B27" s="399" t="s">
        <v>28</v>
      </c>
      <c r="C27" s="400">
        <f>C11+C23+C24+C25+C26</f>
        <v>1345.0940592175164</v>
      </c>
      <c r="D27" s="394"/>
      <c r="E27" s="401"/>
      <c r="F27" s="402"/>
    </row>
    <row r="28" spans="1:8" ht="15.75" customHeight="1" x14ac:dyDescent="0.3">
      <c r="A28" s="398">
        <v>7</v>
      </c>
      <c r="B28" s="403" t="s">
        <v>29</v>
      </c>
      <c r="C28" s="400">
        <v>0</v>
      </c>
      <c r="D28" s="394"/>
    </row>
    <row r="29" spans="1:8" ht="17.25" customHeight="1" x14ac:dyDescent="0.3">
      <c r="A29" s="398">
        <v>8</v>
      </c>
      <c r="B29" s="399" t="s">
        <v>30</v>
      </c>
      <c r="C29" s="400">
        <f>C27+C28</f>
        <v>1345.0940592175164</v>
      </c>
      <c r="D29" s="394"/>
    </row>
    <row r="30" spans="1:8" ht="17.25" customHeight="1" x14ac:dyDescent="0.3">
      <c r="A30" s="398">
        <v>9</v>
      </c>
      <c r="B30" s="399" t="s">
        <v>31</v>
      </c>
      <c r="C30" s="400">
        <f>C31-C29</f>
        <v>269.01881184350327</v>
      </c>
      <c r="D30" s="394"/>
    </row>
    <row r="31" spans="1:8" ht="18" customHeight="1" x14ac:dyDescent="0.3">
      <c r="A31" s="398">
        <v>10</v>
      </c>
      <c r="B31" s="399" t="s">
        <v>37</v>
      </c>
      <c r="C31" s="400">
        <f>C29*1.2</f>
        <v>1614.1128710610196</v>
      </c>
      <c r="D31" s="394"/>
      <c r="E31" s="397"/>
      <c r="F31" s="404"/>
    </row>
    <row r="32" spans="1:8" x14ac:dyDescent="0.3">
      <c r="A32" s="953" t="s">
        <v>210</v>
      </c>
      <c r="B32" s="953"/>
      <c r="C32" s="954"/>
      <c r="D32" s="405"/>
    </row>
    <row r="34" spans="1:3" x14ac:dyDescent="0.3">
      <c r="A34" s="949"/>
      <c r="B34" s="949"/>
      <c r="C34" s="406"/>
    </row>
    <row r="35" spans="1:3" x14ac:dyDescent="0.3">
      <c r="A35" s="949"/>
      <c r="B35" s="949"/>
      <c r="C35" s="407"/>
    </row>
    <row r="36" spans="1:3" x14ac:dyDescent="0.3">
      <c r="A36" s="408"/>
      <c r="B36" s="408"/>
      <c r="C36" s="406"/>
    </row>
    <row r="37" spans="1:3" x14ac:dyDescent="0.3">
      <c r="A37" s="949"/>
      <c r="B37" s="949"/>
      <c r="C37" s="406"/>
    </row>
  </sheetData>
  <mergeCells count="9">
    <mergeCell ref="A34:B34"/>
    <mergeCell ref="A35:B35"/>
    <mergeCell ref="A37:B37"/>
    <mergeCell ref="A3:C3"/>
    <mergeCell ref="A4:C4"/>
    <mergeCell ref="A5:B5"/>
    <mergeCell ref="A6:A9"/>
    <mergeCell ref="B6:B9"/>
    <mergeCell ref="A32:C32"/>
  </mergeCells>
  <conditionalFormatting sqref="C12 C27">
    <cfRule type="containsText" dxfId="7" priority="1" stopIfTrue="1" operator="containsText" text="Додаток2">
      <formula>NOT(ISERROR(SEARCH("Додаток2",C12)))</formula>
    </cfRule>
    <cfRule type="containsText" dxfId="6" priority="2" stopIfTrue="1" operator="containsText" text="Додаток2">
      <formula>NOT(ISERROR(SEARCH("Додаток2",C12)))</formula>
    </cfRule>
  </conditionalFormatting>
  <pageMargins left="0.70866141732283472" right="0.70866141732283472" top="0.74803149606299213" bottom="0.74803149606299213" header="0.31496062992125984" footer="0.31496062992125984"/>
  <pageSetup paperSize="9" scale="70"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activeCell="L10" sqref="L10"/>
    </sheetView>
  </sheetViews>
  <sheetFormatPr defaultColWidth="9.109375" defaultRowHeight="15.6" x14ac:dyDescent="0.3"/>
  <cols>
    <col min="1" max="1" width="9.109375" style="386"/>
    <col min="2" max="2" width="65" style="386" customWidth="1"/>
    <col min="3" max="3" width="30.109375" style="397" customWidth="1"/>
    <col min="4" max="16384" width="9.109375" style="386"/>
  </cols>
  <sheetData>
    <row r="1" spans="1:8" x14ac:dyDescent="0.3">
      <c r="A1" s="384"/>
      <c r="B1" s="385"/>
      <c r="C1" s="701" t="s">
        <v>349</v>
      </c>
    </row>
    <row r="2" spans="1:8" x14ac:dyDescent="0.3">
      <c r="A2" s="384"/>
      <c r="B2" s="385"/>
      <c r="C2" s="387"/>
      <c r="D2" s="388"/>
    </row>
    <row r="3" spans="1:8" ht="19.5" customHeight="1" x14ac:dyDescent="0.3">
      <c r="A3" s="950" t="s">
        <v>33</v>
      </c>
      <c r="B3" s="950"/>
      <c r="C3" s="950"/>
      <c r="D3" s="388"/>
    </row>
    <row r="4" spans="1:8" ht="15" customHeight="1" x14ac:dyDescent="0.3">
      <c r="A4" s="950" t="s">
        <v>178</v>
      </c>
      <c r="B4" s="950"/>
      <c r="C4" s="950"/>
      <c r="D4" s="388"/>
    </row>
    <row r="5" spans="1:8" x14ac:dyDescent="0.3">
      <c r="A5" s="951"/>
      <c r="B5" s="951"/>
      <c r="C5" s="389"/>
      <c r="D5" s="388"/>
    </row>
    <row r="6" spans="1:8" ht="20.25" customHeight="1" x14ac:dyDescent="0.3">
      <c r="A6" s="952" t="s">
        <v>105</v>
      </c>
      <c r="B6" s="952" t="s">
        <v>0</v>
      </c>
      <c r="C6" s="409">
        <v>2019</v>
      </c>
      <c r="D6" s="390"/>
    </row>
    <row r="7" spans="1:8" ht="25.5" customHeight="1" x14ac:dyDescent="0.3">
      <c r="A7" s="952"/>
      <c r="B7" s="952"/>
      <c r="C7" s="410" t="s">
        <v>181</v>
      </c>
      <c r="D7" s="390"/>
    </row>
    <row r="8" spans="1:8" ht="17.25" customHeight="1" x14ac:dyDescent="0.3">
      <c r="A8" s="952"/>
      <c r="B8" s="952"/>
      <c r="C8" s="445" t="s">
        <v>183</v>
      </c>
      <c r="D8" s="390"/>
    </row>
    <row r="9" spans="1:8" ht="20.25" customHeight="1" x14ac:dyDescent="0.3">
      <c r="A9" s="952"/>
      <c r="B9" s="952"/>
      <c r="C9" s="411" t="s">
        <v>1</v>
      </c>
      <c r="D9" s="390"/>
    </row>
    <row r="10" spans="1:8" s="392" customFormat="1" x14ac:dyDescent="0.3">
      <c r="A10" s="409">
        <v>1</v>
      </c>
      <c r="B10" s="412">
        <v>2</v>
      </c>
      <c r="C10" s="413">
        <v>3</v>
      </c>
      <c r="D10" s="391"/>
    </row>
    <row r="11" spans="1:8" s="392" customFormat="1" ht="18" customHeight="1" x14ac:dyDescent="0.3">
      <c r="A11" s="415">
        <v>1</v>
      </c>
      <c r="B11" s="403" t="s">
        <v>2</v>
      </c>
      <c r="C11" s="400">
        <f>C12+C20+C21+C22</f>
        <v>1325.0885118409656</v>
      </c>
      <c r="D11" s="393"/>
    </row>
    <row r="12" spans="1:8" s="392" customFormat="1" ht="17.25" customHeight="1" x14ac:dyDescent="0.3">
      <c r="A12" s="415" t="s">
        <v>3</v>
      </c>
      <c r="B12" s="399" t="s">
        <v>4</v>
      </c>
      <c r="C12" s="400">
        <f>C13+C14+C15+C16+C18+C19+C17</f>
        <v>1072.8194350472181</v>
      </c>
      <c r="D12" s="394"/>
    </row>
    <row r="13" spans="1:8" ht="18" customHeight="1" x14ac:dyDescent="0.3">
      <c r="A13" s="395" t="s">
        <v>5</v>
      </c>
      <c r="B13" s="399" t="s">
        <v>6</v>
      </c>
      <c r="C13" s="396">
        <v>935.99254979048351</v>
      </c>
      <c r="D13" s="390"/>
      <c r="E13" s="397"/>
      <c r="F13" s="397"/>
      <c r="G13" s="404"/>
      <c r="H13" s="397"/>
    </row>
    <row r="14" spans="1:8" ht="18" customHeight="1" x14ac:dyDescent="0.3">
      <c r="A14" s="395" t="s">
        <v>7</v>
      </c>
      <c r="B14" s="399" t="s">
        <v>8</v>
      </c>
      <c r="C14" s="396">
        <v>59.779251769445295</v>
      </c>
      <c r="D14" s="390"/>
      <c r="H14" s="397"/>
    </row>
    <row r="15" spans="1:8" ht="18" customHeight="1" x14ac:dyDescent="0.3">
      <c r="A15" s="395" t="s">
        <v>9</v>
      </c>
      <c r="B15" s="399" t="s">
        <v>10</v>
      </c>
      <c r="C15" s="396">
        <v>0</v>
      </c>
      <c r="D15" s="390"/>
      <c r="H15" s="397"/>
    </row>
    <row r="16" spans="1:8" ht="31.2" x14ac:dyDescent="0.3">
      <c r="A16" s="395" t="s">
        <v>11</v>
      </c>
      <c r="B16" s="399" t="s">
        <v>179</v>
      </c>
      <c r="C16" s="396">
        <v>0</v>
      </c>
      <c r="D16" s="390"/>
      <c r="H16" s="397"/>
    </row>
    <row r="17" spans="1:8" x14ac:dyDescent="0.3">
      <c r="A17" s="395" t="s">
        <v>13</v>
      </c>
      <c r="B17" s="399" t="s">
        <v>180</v>
      </c>
      <c r="C17" s="396">
        <v>0</v>
      </c>
      <c r="D17" s="390"/>
      <c r="H17" s="397"/>
    </row>
    <row r="18" spans="1:8" ht="18" customHeight="1" x14ac:dyDescent="0.3">
      <c r="A18" s="395" t="s">
        <v>15</v>
      </c>
      <c r="B18" s="399" t="s">
        <v>14</v>
      </c>
      <c r="C18" s="396">
        <v>0.80160338159527234</v>
      </c>
      <c r="D18" s="390"/>
      <c r="H18" s="397"/>
    </row>
    <row r="19" spans="1:8" ht="18" customHeight="1" x14ac:dyDescent="0.3">
      <c r="A19" s="395" t="s">
        <v>112</v>
      </c>
      <c r="B19" s="399" t="s">
        <v>16</v>
      </c>
      <c r="C19" s="396">
        <v>76.246030105694047</v>
      </c>
      <c r="D19" s="390"/>
      <c r="H19" s="397"/>
    </row>
    <row r="20" spans="1:8" s="392" customFormat="1" ht="30.75" customHeight="1" x14ac:dyDescent="0.3">
      <c r="A20" s="415" t="s">
        <v>17</v>
      </c>
      <c r="B20" s="399" t="s">
        <v>18</v>
      </c>
      <c r="C20" s="400">
        <v>122.35988074794622</v>
      </c>
      <c r="D20" s="394"/>
      <c r="H20" s="397"/>
    </row>
    <row r="21" spans="1:8" s="392" customFormat="1" ht="22.5" customHeight="1" x14ac:dyDescent="0.3">
      <c r="A21" s="415" t="s">
        <v>19</v>
      </c>
      <c r="B21" s="399" t="s">
        <v>20</v>
      </c>
      <c r="C21" s="400">
        <v>34.478598339518484</v>
      </c>
      <c r="D21" s="394"/>
      <c r="H21" s="397"/>
    </row>
    <row r="22" spans="1:8" s="392" customFormat="1" ht="20.25" customHeight="1" x14ac:dyDescent="0.3">
      <c r="A22" s="415" t="s">
        <v>21</v>
      </c>
      <c r="B22" s="399" t="s">
        <v>22</v>
      </c>
      <c r="C22" s="400">
        <v>95.430597706282896</v>
      </c>
      <c r="D22" s="394"/>
      <c r="H22" s="397"/>
    </row>
    <row r="23" spans="1:8" ht="19.5" customHeight="1" x14ac:dyDescent="0.3">
      <c r="A23" s="415" t="s">
        <v>23</v>
      </c>
      <c r="B23" s="399" t="s">
        <v>24</v>
      </c>
      <c r="C23" s="400">
        <v>20.000484930871327</v>
      </c>
      <c r="D23" s="394"/>
      <c r="H23" s="397"/>
    </row>
    <row r="24" spans="1:8" ht="17.25" customHeight="1" x14ac:dyDescent="0.3">
      <c r="A24" s="415">
        <v>3</v>
      </c>
      <c r="B24" s="399" t="s">
        <v>25</v>
      </c>
      <c r="C24" s="400">
        <v>0</v>
      </c>
      <c r="D24" s="394"/>
      <c r="H24" s="397"/>
    </row>
    <row r="25" spans="1:8" ht="16.5" customHeight="1" x14ac:dyDescent="0.3">
      <c r="A25" s="415">
        <v>4</v>
      </c>
      <c r="B25" s="399" t="s">
        <v>26</v>
      </c>
      <c r="C25" s="400">
        <v>0</v>
      </c>
      <c r="D25" s="394"/>
      <c r="H25" s="397"/>
    </row>
    <row r="26" spans="1:8" ht="18" customHeight="1" x14ac:dyDescent="0.3">
      <c r="A26" s="415">
        <v>5</v>
      </c>
      <c r="B26" s="399" t="s">
        <v>27</v>
      </c>
      <c r="C26" s="400">
        <v>0</v>
      </c>
      <c r="D26" s="394"/>
      <c r="H26" s="397"/>
    </row>
    <row r="27" spans="1:8" s="392" customFormat="1" ht="18" customHeight="1" x14ac:dyDescent="0.3">
      <c r="A27" s="415">
        <v>6</v>
      </c>
      <c r="B27" s="399" t="s">
        <v>28</v>
      </c>
      <c r="C27" s="400">
        <f>C11+C23+C24+C25+C26</f>
        <v>1345.0889967718369</v>
      </c>
      <c r="D27" s="394"/>
      <c r="E27" s="401"/>
      <c r="F27" s="417"/>
      <c r="H27" s="397"/>
    </row>
    <row r="28" spans="1:8" ht="15.75" customHeight="1" x14ac:dyDescent="0.3">
      <c r="A28" s="415">
        <v>7</v>
      </c>
      <c r="B28" s="403" t="s">
        <v>29</v>
      </c>
      <c r="C28" s="400">
        <v>0</v>
      </c>
      <c r="D28" s="394"/>
      <c r="F28" s="418"/>
      <c r="H28" s="397"/>
    </row>
    <row r="29" spans="1:8" ht="17.25" customHeight="1" x14ac:dyDescent="0.3">
      <c r="A29" s="415">
        <v>8</v>
      </c>
      <c r="B29" s="399" t="s">
        <v>30</v>
      </c>
      <c r="C29" s="400">
        <f>C27+C28</f>
        <v>1345.0889967718369</v>
      </c>
      <c r="D29" s="394"/>
      <c r="F29" s="418"/>
    </row>
    <row r="30" spans="1:8" ht="17.25" customHeight="1" x14ac:dyDescent="0.3">
      <c r="A30" s="415">
        <v>9</v>
      </c>
      <c r="B30" s="399" t="s">
        <v>31</v>
      </c>
      <c r="C30" s="400">
        <f>C31-C29</f>
        <v>269.0177993543673</v>
      </c>
      <c r="D30" s="394"/>
      <c r="F30" s="418"/>
    </row>
    <row r="31" spans="1:8" s="392" customFormat="1" ht="18" customHeight="1" x14ac:dyDescent="0.3">
      <c r="A31" s="415">
        <v>10</v>
      </c>
      <c r="B31" s="399" t="s">
        <v>37</v>
      </c>
      <c r="C31" s="400">
        <f>C29*1.2</f>
        <v>1614.1067961262042</v>
      </c>
      <c r="D31" s="394"/>
      <c r="E31" s="401"/>
      <c r="F31" s="417"/>
    </row>
    <row r="32" spans="1:8" x14ac:dyDescent="0.3">
      <c r="A32" s="953" t="s">
        <v>210</v>
      </c>
      <c r="B32" s="953"/>
      <c r="C32" s="954"/>
      <c r="D32" s="405"/>
    </row>
    <row r="34" spans="1:3" ht="30.75" customHeight="1" x14ac:dyDescent="0.3">
      <c r="A34" s="949"/>
      <c r="B34" s="949"/>
      <c r="C34" s="406"/>
    </row>
    <row r="35" spans="1:3" x14ac:dyDescent="0.3">
      <c r="A35" s="949"/>
      <c r="B35" s="949"/>
      <c r="C35" s="407"/>
    </row>
    <row r="36" spans="1:3" x14ac:dyDescent="0.3">
      <c r="A36" s="949"/>
      <c r="B36" s="949"/>
      <c r="C36" s="407"/>
    </row>
    <row r="37" spans="1:3" x14ac:dyDescent="0.3">
      <c r="A37" s="414"/>
      <c r="B37" s="414"/>
      <c r="C37" s="406"/>
    </row>
    <row r="38" spans="1:3" x14ac:dyDescent="0.3">
      <c r="A38" s="949"/>
      <c r="B38" s="949"/>
      <c r="C38" s="406"/>
    </row>
  </sheetData>
  <mergeCells count="10">
    <mergeCell ref="A34:B34"/>
    <mergeCell ref="A35:B35"/>
    <mergeCell ref="A36:B36"/>
    <mergeCell ref="A38:B38"/>
    <mergeCell ref="A3:C3"/>
    <mergeCell ref="A4:C4"/>
    <mergeCell ref="A5:B5"/>
    <mergeCell ref="A6:A9"/>
    <mergeCell ref="B6:B9"/>
    <mergeCell ref="A32:C32"/>
  </mergeCells>
  <conditionalFormatting sqref="C12 C27">
    <cfRule type="containsText" dxfId="5" priority="1" stopIfTrue="1" operator="containsText" text="Додаток2">
      <formula>NOT(ISERROR(SEARCH("Додаток2",C12)))</formula>
    </cfRule>
    <cfRule type="containsText" dxfId="4" priority="2" stopIfTrue="1" operator="containsText" text="Додаток2">
      <formula>NOT(ISERROR(SEARCH("Додаток2",C12)))</formula>
    </cfRule>
  </conditionalFormatting>
  <pageMargins left="0.70866141732283472" right="0.70866141732283472" top="0.74803149606299213" bottom="0.74803149606299213" header="0.31496062992125984" footer="0.31496062992125984"/>
  <pageSetup paperSize="9" scale="70"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25" workbookViewId="0">
      <selection activeCell="I9" sqref="I9"/>
    </sheetView>
  </sheetViews>
  <sheetFormatPr defaultColWidth="9.109375" defaultRowHeight="15.6" x14ac:dyDescent="0.3"/>
  <cols>
    <col min="1" max="1" width="7.109375" style="420" customWidth="1"/>
    <col min="2" max="2" width="66.88671875" style="420" customWidth="1"/>
    <col min="3" max="3" width="33.5546875" style="420" customWidth="1"/>
    <col min="4" max="4" width="29.44140625" style="420" customWidth="1"/>
    <col min="5" max="5" width="28.6640625" style="420" customWidth="1"/>
    <col min="6" max="6" width="11.88671875" style="420" customWidth="1"/>
    <col min="7" max="16384" width="9.109375" style="420"/>
  </cols>
  <sheetData>
    <row r="1" spans="1:7" x14ac:dyDescent="0.3">
      <c r="B1" s="421"/>
      <c r="C1" s="421"/>
      <c r="D1" s="424" t="s">
        <v>350</v>
      </c>
      <c r="F1" s="422"/>
      <c r="G1" s="423"/>
    </row>
    <row r="2" spans="1:7" x14ac:dyDescent="0.3">
      <c r="A2" s="424"/>
      <c r="B2" s="423"/>
      <c r="C2" s="425"/>
      <c r="D2" s="422"/>
      <c r="E2" s="422"/>
      <c r="F2" s="422"/>
      <c r="G2" s="426"/>
    </row>
    <row r="3" spans="1:7" x14ac:dyDescent="0.3">
      <c r="A3" s="956" t="s">
        <v>184</v>
      </c>
      <c r="B3" s="956"/>
      <c r="C3" s="956"/>
      <c r="D3" s="956"/>
      <c r="E3" s="427"/>
      <c r="F3" s="427"/>
      <c r="G3" s="428"/>
    </row>
    <row r="4" spans="1:7" x14ac:dyDescent="0.3">
      <c r="A4" s="956" t="str">
        <f>'[47]ТЕ нас'!A4:C4</f>
        <v>ТОВ "ЕНЕРДЖИСЕРВІС"</v>
      </c>
      <c r="B4" s="956"/>
      <c r="C4" s="956"/>
      <c r="D4" s="956"/>
      <c r="E4" s="427"/>
      <c r="F4" s="427"/>
      <c r="G4" s="428"/>
    </row>
    <row r="5" spans="1:7" x14ac:dyDescent="0.3">
      <c r="A5" s="428"/>
      <c r="B5" s="423"/>
      <c r="C5" s="957"/>
      <c r="D5" s="957"/>
      <c r="E5" s="429"/>
      <c r="F5" s="428"/>
      <c r="G5" s="428"/>
    </row>
    <row r="6" spans="1:7" s="432" customFormat="1" ht="62.4" x14ac:dyDescent="0.3">
      <c r="A6" s="958" t="s">
        <v>101</v>
      </c>
      <c r="B6" s="958" t="s">
        <v>38</v>
      </c>
      <c r="C6" s="446" t="s">
        <v>40</v>
      </c>
      <c r="D6" s="447" t="s">
        <v>70</v>
      </c>
      <c r="E6" s="430"/>
      <c r="F6" s="430"/>
    </row>
    <row r="7" spans="1:7" s="432" customFormat="1" x14ac:dyDescent="0.3">
      <c r="A7" s="959"/>
      <c r="B7" s="959"/>
      <c r="C7" s="961">
        <v>2019</v>
      </c>
      <c r="D7" s="962"/>
      <c r="E7" s="430"/>
    </row>
    <row r="8" spans="1:7" s="432" customFormat="1" x14ac:dyDescent="0.3">
      <c r="A8" s="959"/>
      <c r="B8" s="959"/>
      <c r="C8" s="961" t="s">
        <v>181</v>
      </c>
      <c r="D8" s="796"/>
      <c r="E8" s="430"/>
    </row>
    <row r="9" spans="1:7" s="432" customFormat="1" x14ac:dyDescent="0.3">
      <c r="A9" s="959"/>
      <c r="B9" s="959"/>
      <c r="C9" s="961" t="s">
        <v>183</v>
      </c>
      <c r="D9" s="796"/>
      <c r="E9" s="430"/>
    </row>
    <row r="10" spans="1:7" s="432" customFormat="1" x14ac:dyDescent="0.3">
      <c r="A10" s="960"/>
      <c r="B10" s="960"/>
      <c r="C10" s="448" t="s">
        <v>1</v>
      </c>
      <c r="D10" s="449" t="s">
        <v>185</v>
      </c>
      <c r="E10" s="430"/>
    </row>
    <row r="11" spans="1:7" s="432" customFormat="1" x14ac:dyDescent="0.3">
      <c r="A11" s="433">
        <v>1</v>
      </c>
      <c r="B11" s="433">
        <v>2</v>
      </c>
      <c r="C11" s="447">
        <v>3</v>
      </c>
      <c r="D11" s="450">
        <v>4</v>
      </c>
      <c r="E11" s="430"/>
    </row>
    <row r="12" spans="1:7" s="432" customFormat="1" ht="31.2" x14ac:dyDescent="0.3">
      <c r="A12" s="433">
        <v>1</v>
      </c>
      <c r="B12" s="435" t="s">
        <v>44</v>
      </c>
      <c r="C12" s="434">
        <v>1345.0923748051964</v>
      </c>
      <c r="D12" s="434">
        <v>42.428483520715737</v>
      </c>
      <c r="E12" s="430"/>
    </row>
    <row r="13" spans="1:7" s="432" customFormat="1" x14ac:dyDescent="0.3">
      <c r="A13" s="433">
        <v>2</v>
      </c>
      <c r="B13" s="435" t="s">
        <v>62</v>
      </c>
      <c r="C13" s="434">
        <f>C14+C15</f>
        <v>30.531384604879605</v>
      </c>
      <c r="D13" s="434">
        <f>D14+D15</f>
        <v>0.96305679285437562</v>
      </c>
      <c r="E13" s="430"/>
    </row>
    <row r="14" spans="1:7" x14ac:dyDescent="0.3">
      <c r="A14" s="433" t="s">
        <v>46</v>
      </c>
      <c r="B14" s="451" t="s">
        <v>47</v>
      </c>
      <c r="C14" s="434">
        <v>28.06607997804862</v>
      </c>
      <c r="D14" s="434">
        <v>0.88529325877130471</v>
      </c>
      <c r="E14" s="423"/>
    </row>
    <row r="15" spans="1:7" x14ac:dyDescent="0.3">
      <c r="A15" s="433" t="s">
        <v>48</v>
      </c>
      <c r="B15" s="451" t="s">
        <v>49</v>
      </c>
      <c r="C15" s="434">
        <v>2.4653046268309833</v>
      </c>
      <c r="D15" s="434">
        <v>7.7763534083070865E-2</v>
      </c>
      <c r="E15" s="423"/>
    </row>
    <row r="16" spans="1:7" ht="46.8" x14ac:dyDescent="0.3">
      <c r="A16" s="433">
        <v>3</v>
      </c>
      <c r="B16" s="435" t="s">
        <v>50</v>
      </c>
      <c r="C16" s="434">
        <v>0</v>
      </c>
      <c r="D16" s="434">
        <v>0</v>
      </c>
      <c r="E16" s="423"/>
    </row>
    <row r="17" spans="1:9" ht="31.2" x14ac:dyDescent="0.3">
      <c r="A17" s="433">
        <v>4</v>
      </c>
      <c r="B17" s="435" t="s">
        <v>51</v>
      </c>
      <c r="C17" s="434">
        <v>0</v>
      </c>
      <c r="D17" s="434">
        <v>0</v>
      </c>
      <c r="E17" s="423"/>
    </row>
    <row r="18" spans="1:9" x14ac:dyDescent="0.3">
      <c r="A18" s="433">
        <v>5</v>
      </c>
      <c r="B18" s="435" t="s">
        <v>52</v>
      </c>
      <c r="C18" s="434">
        <v>0</v>
      </c>
      <c r="D18" s="434">
        <v>0</v>
      </c>
      <c r="E18" s="423"/>
    </row>
    <row r="19" spans="1:9" s="432" customFormat="1" x14ac:dyDescent="0.3">
      <c r="A19" s="433">
        <v>6</v>
      </c>
      <c r="B19" s="435" t="s">
        <v>53</v>
      </c>
      <c r="C19" s="434">
        <f t="shared" ref="C19" si="0">C12+C13+C16+C17+C18</f>
        <v>1375.623759410076</v>
      </c>
      <c r="D19" s="434">
        <f>D12+D13+D16+D17+D18</f>
        <v>43.391540313570111</v>
      </c>
      <c r="E19" s="430"/>
    </row>
    <row r="20" spans="1:9" x14ac:dyDescent="0.3">
      <c r="A20" s="433">
        <v>7</v>
      </c>
      <c r="B20" s="435" t="s">
        <v>54</v>
      </c>
      <c r="C20" s="434">
        <v>0.42187728433198907</v>
      </c>
      <c r="D20" s="434">
        <v>1.330734880467702E-2</v>
      </c>
      <c r="E20" s="423"/>
    </row>
    <row r="21" spans="1:9" s="432" customFormat="1" x14ac:dyDescent="0.3">
      <c r="A21" s="433">
        <v>8</v>
      </c>
      <c r="B21" s="435" t="s">
        <v>55</v>
      </c>
      <c r="C21" s="434">
        <f>C19+C20</f>
        <v>1376.0456366944079</v>
      </c>
      <c r="D21" s="434">
        <f>D19+D20</f>
        <v>43.404847662374792</v>
      </c>
      <c r="E21" s="430"/>
    </row>
    <row r="22" spans="1:9" x14ac:dyDescent="0.3">
      <c r="A22" s="433">
        <v>9</v>
      </c>
      <c r="B22" s="435" t="s">
        <v>56</v>
      </c>
      <c r="C22" s="434">
        <v>0</v>
      </c>
      <c r="D22" s="434">
        <v>0</v>
      </c>
      <c r="E22" s="423"/>
    </row>
    <row r="23" spans="1:9" x14ac:dyDescent="0.3">
      <c r="A23" s="433">
        <v>10</v>
      </c>
      <c r="B23" s="435" t="s">
        <v>57</v>
      </c>
      <c r="C23" s="434">
        <f>C21+C22</f>
        <v>1376.0456366944079</v>
      </c>
      <c r="D23" s="434">
        <f>D22+D21</f>
        <v>43.404847662374792</v>
      </c>
      <c r="E23" s="423"/>
    </row>
    <row r="24" spans="1:9" x14ac:dyDescent="0.3">
      <c r="A24" s="433">
        <v>11</v>
      </c>
      <c r="B24" s="435" t="s">
        <v>31</v>
      </c>
      <c r="C24" s="434">
        <f>C25-C23</f>
        <v>275.20912733888144</v>
      </c>
      <c r="D24" s="434">
        <f>D25-D23</f>
        <v>8.6809695324749541</v>
      </c>
      <c r="E24" s="423"/>
    </row>
    <row r="25" spans="1:9" s="432" customFormat="1" x14ac:dyDescent="0.3">
      <c r="A25" s="433">
        <v>12</v>
      </c>
      <c r="B25" s="435" t="s">
        <v>58</v>
      </c>
      <c r="C25" s="434">
        <f t="shared" ref="C25:D25" si="1">C23*1.2</f>
        <v>1651.2547640332893</v>
      </c>
      <c r="D25" s="434">
        <f t="shared" si="1"/>
        <v>52.085817194849746</v>
      </c>
      <c r="E25" s="436"/>
      <c r="F25" s="437"/>
      <c r="G25" s="437"/>
      <c r="H25" s="437"/>
      <c r="I25" s="437"/>
    </row>
    <row r="26" spans="1:9" ht="34.200000000000003" x14ac:dyDescent="0.3">
      <c r="A26" s="433">
        <v>13</v>
      </c>
      <c r="B26" s="435" t="s">
        <v>182</v>
      </c>
      <c r="C26" s="345">
        <v>0</v>
      </c>
      <c r="D26" s="345">
        <v>52.09</v>
      </c>
      <c r="E26" s="438"/>
    </row>
    <row r="27" spans="1:9" ht="31.2" x14ac:dyDescent="0.3">
      <c r="A27" s="433">
        <v>14</v>
      </c>
      <c r="B27" s="439" t="s">
        <v>63</v>
      </c>
      <c r="C27" s="440">
        <v>176</v>
      </c>
      <c r="D27" s="440">
        <f>C27</f>
        <v>176</v>
      </c>
      <c r="E27" s="441"/>
    </row>
    <row r="28" spans="1:9" ht="15.75" customHeight="1" x14ac:dyDescent="0.3">
      <c r="A28" s="955" t="s">
        <v>211</v>
      </c>
      <c r="B28" s="955"/>
      <c r="C28" s="955"/>
      <c r="D28" s="955"/>
      <c r="E28" s="442"/>
      <c r="F28" s="443"/>
      <c r="G28" s="444"/>
    </row>
    <row r="30" spans="1:9" x14ac:dyDescent="0.3">
      <c r="A30" s="949"/>
      <c r="B30" s="949"/>
      <c r="C30" s="406"/>
      <c r="D30" s="416"/>
      <c r="E30" s="416"/>
    </row>
    <row r="31" spans="1:9" x14ac:dyDescent="0.3">
      <c r="A31" s="949"/>
      <c r="B31" s="949"/>
      <c r="C31" s="407"/>
      <c r="D31" s="416"/>
      <c r="E31" s="416"/>
    </row>
    <row r="32" spans="1:9" x14ac:dyDescent="0.3">
      <c r="A32" s="949"/>
      <c r="B32" s="949"/>
      <c r="C32" s="416"/>
      <c r="D32" s="416"/>
      <c r="E32" s="416"/>
    </row>
    <row r="33" spans="1:5" x14ac:dyDescent="0.3">
      <c r="A33" s="416"/>
      <c r="B33" s="416"/>
      <c r="C33" s="416"/>
      <c r="D33" s="416"/>
      <c r="E33" s="416"/>
    </row>
    <row r="34" spans="1:5" x14ac:dyDescent="0.3">
      <c r="A34" s="949"/>
      <c r="B34" s="949"/>
      <c r="C34" s="416"/>
      <c r="D34" s="416"/>
      <c r="E34" s="416"/>
    </row>
  </sheetData>
  <mergeCells count="13">
    <mergeCell ref="A3:D3"/>
    <mergeCell ref="A4:D4"/>
    <mergeCell ref="C5:D5"/>
    <mergeCell ref="A6:A10"/>
    <mergeCell ref="B6:B10"/>
    <mergeCell ref="C7:D7"/>
    <mergeCell ref="C8:D8"/>
    <mergeCell ref="C9:D9"/>
    <mergeCell ref="A28:D28"/>
    <mergeCell ref="A30:B30"/>
    <mergeCell ref="A31:B31"/>
    <mergeCell ref="A32:B32"/>
    <mergeCell ref="A34:B34"/>
  </mergeCells>
  <conditionalFormatting sqref="D11">
    <cfRule type="cellIs" dxfId="3" priority="1" operator="equal">
      <formula>0</formula>
    </cfRule>
  </conditionalFormatting>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zoomScaleNormal="100" zoomScaleSheetLayoutView="51" workbookViewId="0">
      <selection activeCell="H5" sqref="H5"/>
    </sheetView>
  </sheetViews>
  <sheetFormatPr defaultRowHeight="13.8" x14ac:dyDescent="0.25"/>
  <cols>
    <col min="1" max="1" width="6.6640625" style="126" customWidth="1"/>
    <col min="2" max="2" width="65.6640625" style="127" customWidth="1"/>
    <col min="3" max="3" width="28.109375" style="127" customWidth="1"/>
    <col min="4" max="4" width="22.6640625" style="127" customWidth="1"/>
    <col min="5" max="5" width="25.88671875" style="127" customWidth="1"/>
    <col min="6" max="6" width="23.109375" style="127" customWidth="1"/>
    <col min="7" max="7" width="9.44140625" style="127" bestFit="1" customWidth="1"/>
    <col min="8" max="8" width="19.6640625" style="127" bestFit="1" customWidth="1"/>
    <col min="9" max="9" width="18.6640625" style="127" customWidth="1"/>
    <col min="10" max="257" width="9.109375" style="127"/>
    <col min="258" max="258" width="46.6640625" style="127" customWidth="1"/>
    <col min="259" max="259" width="13.44140625" style="127" customWidth="1"/>
    <col min="260" max="260" width="13.33203125" style="127" customWidth="1"/>
    <col min="261" max="262" width="15.88671875" style="127" customWidth="1"/>
    <col min="263" max="513" width="9.109375" style="127"/>
    <col min="514" max="514" width="46.6640625" style="127" customWidth="1"/>
    <col min="515" max="515" width="13.44140625" style="127" customWidth="1"/>
    <col min="516" max="516" width="13.33203125" style="127" customWidth="1"/>
    <col min="517" max="518" width="15.88671875" style="127" customWidth="1"/>
    <col min="519" max="769" width="9.109375" style="127"/>
    <col min="770" max="770" width="46.6640625" style="127" customWidth="1"/>
    <col min="771" max="771" width="13.44140625" style="127" customWidth="1"/>
    <col min="772" max="772" width="13.33203125" style="127" customWidth="1"/>
    <col min="773" max="774" width="15.88671875" style="127" customWidth="1"/>
    <col min="775" max="1025" width="9.109375" style="127"/>
    <col min="1026" max="1026" width="46.6640625" style="127" customWidth="1"/>
    <col min="1027" max="1027" width="13.44140625" style="127" customWidth="1"/>
    <col min="1028" max="1028" width="13.33203125" style="127" customWidth="1"/>
    <col min="1029" max="1030" width="15.88671875" style="127" customWidth="1"/>
    <col min="1031" max="1281" width="9.109375" style="127"/>
    <col min="1282" max="1282" width="46.6640625" style="127" customWidth="1"/>
    <col min="1283" max="1283" width="13.44140625" style="127" customWidth="1"/>
    <col min="1284" max="1284" width="13.33203125" style="127" customWidth="1"/>
    <col min="1285" max="1286" width="15.88671875" style="127" customWidth="1"/>
    <col min="1287" max="1537" width="9.109375" style="127"/>
    <col min="1538" max="1538" width="46.6640625" style="127" customWidth="1"/>
    <col min="1539" max="1539" width="13.44140625" style="127" customWidth="1"/>
    <col min="1540" max="1540" width="13.33203125" style="127" customWidth="1"/>
    <col min="1541" max="1542" width="15.88671875" style="127" customWidth="1"/>
    <col min="1543" max="1793" width="9.109375" style="127"/>
    <col min="1794" max="1794" width="46.6640625" style="127" customWidth="1"/>
    <col min="1795" max="1795" width="13.44140625" style="127" customWidth="1"/>
    <col min="1796" max="1796" width="13.33203125" style="127" customWidth="1"/>
    <col min="1797" max="1798" width="15.88671875" style="127" customWidth="1"/>
    <col min="1799" max="2049" width="9.109375" style="127"/>
    <col min="2050" max="2050" width="46.6640625" style="127" customWidth="1"/>
    <col min="2051" max="2051" width="13.44140625" style="127" customWidth="1"/>
    <col min="2052" max="2052" width="13.33203125" style="127" customWidth="1"/>
    <col min="2053" max="2054" width="15.88671875" style="127" customWidth="1"/>
    <col min="2055" max="2305" width="9.109375" style="127"/>
    <col min="2306" max="2306" width="46.6640625" style="127" customWidth="1"/>
    <col min="2307" max="2307" width="13.44140625" style="127" customWidth="1"/>
    <col min="2308" max="2308" width="13.33203125" style="127" customWidth="1"/>
    <col min="2309" max="2310" width="15.88671875" style="127" customWidth="1"/>
    <col min="2311" max="2561" width="9.109375" style="127"/>
    <col min="2562" max="2562" width="46.6640625" style="127" customWidth="1"/>
    <col min="2563" max="2563" width="13.44140625" style="127" customWidth="1"/>
    <col min="2564" max="2564" width="13.33203125" style="127" customWidth="1"/>
    <col min="2565" max="2566" width="15.88671875" style="127" customWidth="1"/>
    <col min="2567" max="2817" width="9.109375" style="127"/>
    <col min="2818" max="2818" width="46.6640625" style="127" customWidth="1"/>
    <col min="2819" max="2819" width="13.44140625" style="127" customWidth="1"/>
    <col min="2820" max="2820" width="13.33203125" style="127" customWidth="1"/>
    <col min="2821" max="2822" width="15.88671875" style="127" customWidth="1"/>
    <col min="2823" max="3073" width="9.109375" style="127"/>
    <col min="3074" max="3074" width="46.6640625" style="127" customWidth="1"/>
    <col min="3075" max="3075" width="13.44140625" style="127" customWidth="1"/>
    <col min="3076" max="3076" width="13.33203125" style="127" customWidth="1"/>
    <col min="3077" max="3078" width="15.88671875" style="127" customWidth="1"/>
    <col min="3079" max="3329" width="9.109375" style="127"/>
    <col min="3330" max="3330" width="46.6640625" style="127" customWidth="1"/>
    <col min="3331" max="3331" width="13.44140625" style="127" customWidth="1"/>
    <col min="3332" max="3332" width="13.33203125" style="127" customWidth="1"/>
    <col min="3333" max="3334" width="15.88671875" style="127" customWidth="1"/>
    <col min="3335" max="3585" width="9.109375" style="127"/>
    <col min="3586" max="3586" width="46.6640625" style="127" customWidth="1"/>
    <col min="3587" max="3587" width="13.44140625" style="127" customWidth="1"/>
    <col min="3588" max="3588" width="13.33203125" style="127" customWidth="1"/>
    <col min="3589" max="3590" width="15.88671875" style="127" customWidth="1"/>
    <col min="3591" max="3841" width="9.109375" style="127"/>
    <col min="3842" max="3842" width="46.6640625" style="127" customWidth="1"/>
    <col min="3843" max="3843" width="13.44140625" style="127" customWidth="1"/>
    <col min="3844" max="3844" width="13.33203125" style="127" customWidth="1"/>
    <col min="3845" max="3846" width="15.88671875" style="127" customWidth="1"/>
    <col min="3847" max="4097" width="9.109375" style="127"/>
    <col min="4098" max="4098" width="46.6640625" style="127" customWidth="1"/>
    <col min="4099" max="4099" width="13.44140625" style="127" customWidth="1"/>
    <col min="4100" max="4100" width="13.33203125" style="127" customWidth="1"/>
    <col min="4101" max="4102" width="15.88671875" style="127" customWidth="1"/>
    <col min="4103" max="4353" width="9.109375" style="127"/>
    <col min="4354" max="4354" width="46.6640625" style="127" customWidth="1"/>
    <col min="4355" max="4355" width="13.44140625" style="127" customWidth="1"/>
    <col min="4356" max="4356" width="13.33203125" style="127" customWidth="1"/>
    <col min="4357" max="4358" width="15.88671875" style="127" customWidth="1"/>
    <col min="4359" max="4609" width="9.109375" style="127"/>
    <col min="4610" max="4610" width="46.6640625" style="127" customWidth="1"/>
    <col min="4611" max="4611" width="13.44140625" style="127" customWidth="1"/>
    <col min="4612" max="4612" width="13.33203125" style="127" customWidth="1"/>
    <col min="4613" max="4614" width="15.88671875" style="127" customWidth="1"/>
    <col min="4615" max="4865" width="9.109375" style="127"/>
    <col min="4866" max="4866" width="46.6640625" style="127" customWidth="1"/>
    <col min="4867" max="4867" width="13.44140625" style="127" customWidth="1"/>
    <col min="4868" max="4868" width="13.33203125" style="127" customWidth="1"/>
    <col min="4869" max="4870" width="15.88671875" style="127" customWidth="1"/>
    <col min="4871" max="5121" width="9.109375" style="127"/>
    <col min="5122" max="5122" width="46.6640625" style="127" customWidth="1"/>
    <col min="5123" max="5123" width="13.44140625" style="127" customWidth="1"/>
    <col min="5124" max="5124" width="13.33203125" style="127" customWidth="1"/>
    <col min="5125" max="5126" width="15.88671875" style="127" customWidth="1"/>
    <col min="5127" max="5377" width="9.109375" style="127"/>
    <col min="5378" max="5378" width="46.6640625" style="127" customWidth="1"/>
    <col min="5379" max="5379" width="13.44140625" style="127" customWidth="1"/>
    <col min="5380" max="5380" width="13.33203125" style="127" customWidth="1"/>
    <col min="5381" max="5382" width="15.88671875" style="127" customWidth="1"/>
    <col min="5383" max="5633" width="9.109375" style="127"/>
    <col min="5634" max="5634" width="46.6640625" style="127" customWidth="1"/>
    <col min="5635" max="5635" width="13.44140625" style="127" customWidth="1"/>
    <col min="5636" max="5636" width="13.33203125" style="127" customWidth="1"/>
    <col min="5637" max="5638" width="15.88671875" style="127" customWidth="1"/>
    <col min="5639" max="5889" width="9.109375" style="127"/>
    <col min="5890" max="5890" width="46.6640625" style="127" customWidth="1"/>
    <col min="5891" max="5891" width="13.44140625" style="127" customWidth="1"/>
    <col min="5892" max="5892" width="13.33203125" style="127" customWidth="1"/>
    <col min="5893" max="5894" width="15.88671875" style="127" customWidth="1"/>
    <col min="5895" max="6145" width="9.109375" style="127"/>
    <col min="6146" max="6146" width="46.6640625" style="127" customWidth="1"/>
    <col min="6147" max="6147" width="13.44140625" style="127" customWidth="1"/>
    <col min="6148" max="6148" width="13.33203125" style="127" customWidth="1"/>
    <col min="6149" max="6150" width="15.88671875" style="127" customWidth="1"/>
    <col min="6151" max="6401" width="9.109375" style="127"/>
    <col min="6402" max="6402" width="46.6640625" style="127" customWidth="1"/>
    <col min="6403" max="6403" width="13.44140625" style="127" customWidth="1"/>
    <col min="6404" max="6404" width="13.33203125" style="127" customWidth="1"/>
    <col min="6405" max="6406" width="15.88671875" style="127" customWidth="1"/>
    <col min="6407" max="6657" width="9.109375" style="127"/>
    <col min="6658" max="6658" width="46.6640625" style="127" customWidth="1"/>
    <col min="6659" max="6659" width="13.44140625" style="127" customWidth="1"/>
    <col min="6660" max="6660" width="13.33203125" style="127" customWidth="1"/>
    <col min="6661" max="6662" width="15.88671875" style="127" customWidth="1"/>
    <col min="6663" max="6913" width="9.109375" style="127"/>
    <col min="6914" max="6914" width="46.6640625" style="127" customWidth="1"/>
    <col min="6915" max="6915" width="13.44140625" style="127" customWidth="1"/>
    <col min="6916" max="6916" width="13.33203125" style="127" customWidth="1"/>
    <col min="6917" max="6918" width="15.88671875" style="127" customWidth="1"/>
    <col min="6919" max="7169" width="9.109375" style="127"/>
    <col min="7170" max="7170" width="46.6640625" style="127" customWidth="1"/>
    <col min="7171" max="7171" width="13.44140625" style="127" customWidth="1"/>
    <col min="7172" max="7172" width="13.33203125" style="127" customWidth="1"/>
    <col min="7173" max="7174" width="15.88671875" style="127" customWidth="1"/>
    <col min="7175" max="7425" width="9.109375" style="127"/>
    <col min="7426" max="7426" width="46.6640625" style="127" customWidth="1"/>
    <col min="7427" max="7427" width="13.44140625" style="127" customWidth="1"/>
    <col min="7428" max="7428" width="13.33203125" style="127" customWidth="1"/>
    <col min="7429" max="7430" width="15.88671875" style="127" customWidth="1"/>
    <col min="7431" max="7681" width="9.109375" style="127"/>
    <col min="7682" max="7682" width="46.6640625" style="127" customWidth="1"/>
    <col min="7683" max="7683" width="13.44140625" style="127" customWidth="1"/>
    <col min="7684" max="7684" width="13.33203125" style="127" customWidth="1"/>
    <col min="7685" max="7686" width="15.88671875" style="127" customWidth="1"/>
    <col min="7687" max="7937" width="9.109375" style="127"/>
    <col min="7938" max="7938" width="46.6640625" style="127" customWidth="1"/>
    <col min="7939" max="7939" width="13.44140625" style="127" customWidth="1"/>
    <col min="7940" max="7940" width="13.33203125" style="127" customWidth="1"/>
    <col min="7941" max="7942" width="15.88671875" style="127" customWidth="1"/>
    <col min="7943" max="8193" width="9.109375" style="127"/>
    <col min="8194" max="8194" width="46.6640625" style="127" customWidth="1"/>
    <col min="8195" max="8195" width="13.44140625" style="127" customWidth="1"/>
    <col min="8196" max="8196" width="13.33203125" style="127" customWidth="1"/>
    <col min="8197" max="8198" width="15.88671875" style="127" customWidth="1"/>
    <col min="8199" max="8449" width="9.109375" style="127"/>
    <col min="8450" max="8450" width="46.6640625" style="127" customWidth="1"/>
    <col min="8451" max="8451" width="13.44140625" style="127" customWidth="1"/>
    <col min="8452" max="8452" width="13.33203125" style="127" customWidth="1"/>
    <col min="8453" max="8454" width="15.88671875" style="127" customWidth="1"/>
    <col min="8455" max="8705" width="9.109375" style="127"/>
    <col min="8706" max="8706" width="46.6640625" style="127" customWidth="1"/>
    <col min="8707" max="8707" width="13.44140625" style="127" customWidth="1"/>
    <col min="8708" max="8708" width="13.33203125" style="127" customWidth="1"/>
    <col min="8709" max="8710" width="15.88671875" style="127" customWidth="1"/>
    <col min="8711" max="8961" width="9.109375" style="127"/>
    <col min="8962" max="8962" width="46.6640625" style="127" customWidth="1"/>
    <col min="8963" max="8963" width="13.44140625" style="127" customWidth="1"/>
    <col min="8964" max="8964" width="13.33203125" style="127" customWidth="1"/>
    <col min="8965" max="8966" width="15.88671875" style="127" customWidth="1"/>
    <col min="8967" max="9217" width="9.109375" style="127"/>
    <col min="9218" max="9218" width="46.6640625" style="127" customWidth="1"/>
    <col min="9219" max="9219" width="13.44140625" style="127" customWidth="1"/>
    <col min="9220" max="9220" width="13.33203125" style="127" customWidth="1"/>
    <col min="9221" max="9222" width="15.88671875" style="127" customWidth="1"/>
    <col min="9223" max="9473" width="9.109375" style="127"/>
    <col min="9474" max="9474" width="46.6640625" style="127" customWidth="1"/>
    <col min="9475" max="9475" width="13.44140625" style="127" customWidth="1"/>
    <col min="9476" max="9476" width="13.33203125" style="127" customWidth="1"/>
    <col min="9477" max="9478" width="15.88671875" style="127" customWidth="1"/>
    <col min="9479" max="9729" width="9.109375" style="127"/>
    <col min="9730" max="9730" width="46.6640625" style="127" customWidth="1"/>
    <col min="9731" max="9731" width="13.44140625" style="127" customWidth="1"/>
    <col min="9732" max="9732" width="13.33203125" style="127" customWidth="1"/>
    <col min="9733" max="9734" width="15.88671875" style="127" customWidth="1"/>
    <col min="9735" max="9985" width="9.109375" style="127"/>
    <col min="9986" max="9986" width="46.6640625" style="127" customWidth="1"/>
    <col min="9987" max="9987" width="13.44140625" style="127" customWidth="1"/>
    <col min="9988" max="9988" width="13.33203125" style="127" customWidth="1"/>
    <col min="9989" max="9990" width="15.88671875" style="127" customWidth="1"/>
    <col min="9991" max="10241" width="9.109375" style="127"/>
    <col min="10242" max="10242" width="46.6640625" style="127" customWidth="1"/>
    <col min="10243" max="10243" width="13.44140625" style="127" customWidth="1"/>
    <col min="10244" max="10244" width="13.33203125" style="127" customWidth="1"/>
    <col min="10245" max="10246" width="15.88671875" style="127" customWidth="1"/>
    <col min="10247" max="10497" width="9.109375" style="127"/>
    <col min="10498" max="10498" width="46.6640625" style="127" customWidth="1"/>
    <col min="10499" max="10499" width="13.44140625" style="127" customWidth="1"/>
    <col min="10500" max="10500" width="13.33203125" style="127" customWidth="1"/>
    <col min="10501" max="10502" width="15.88671875" style="127" customWidth="1"/>
    <col min="10503" max="10753" width="9.109375" style="127"/>
    <col min="10754" max="10754" width="46.6640625" style="127" customWidth="1"/>
    <col min="10755" max="10755" width="13.44140625" style="127" customWidth="1"/>
    <col min="10756" max="10756" width="13.33203125" style="127" customWidth="1"/>
    <col min="10757" max="10758" width="15.88671875" style="127" customWidth="1"/>
    <col min="10759" max="11009" width="9.109375" style="127"/>
    <col min="11010" max="11010" width="46.6640625" style="127" customWidth="1"/>
    <col min="11011" max="11011" width="13.44140625" style="127" customWidth="1"/>
    <col min="11012" max="11012" width="13.33203125" style="127" customWidth="1"/>
    <col min="11013" max="11014" width="15.88671875" style="127" customWidth="1"/>
    <col min="11015" max="11265" width="9.109375" style="127"/>
    <col min="11266" max="11266" width="46.6640625" style="127" customWidth="1"/>
    <col min="11267" max="11267" width="13.44140625" style="127" customWidth="1"/>
    <col min="11268" max="11268" width="13.33203125" style="127" customWidth="1"/>
    <col min="11269" max="11270" width="15.88671875" style="127" customWidth="1"/>
    <col min="11271" max="11521" width="9.109375" style="127"/>
    <col min="11522" max="11522" width="46.6640625" style="127" customWidth="1"/>
    <col min="11523" max="11523" width="13.44140625" style="127" customWidth="1"/>
    <col min="11524" max="11524" width="13.33203125" style="127" customWidth="1"/>
    <col min="11525" max="11526" width="15.88671875" style="127" customWidth="1"/>
    <col min="11527" max="11777" width="9.109375" style="127"/>
    <col min="11778" max="11778" width="46.6640625" style="127" customWidth="1"/>
    <col min="11779" max="11779" width="13.44140625" style="127" customWidth="1"/>
    <col min="11780" max="11780" width="13.33203125" style="127" customWidth="1"/>
    <col min="11781" max="11782" width="15.88671875" style="127" customWidth="1"/>
    <col min="11783" max="12033" width="9.109375" style="127"/>
    <col min="12034" max="12034" width="46.6640625" style="127" customWidth="1"/>
    <col min="12035" max="12035" width="13.44140625" style="127" customWidth="1"/>
    <col min="12036" max="12036" width="13.33203125" style="127" customWidth="1"/>
    <col min="12037" max="12038" width="15.88671875" style="127" customWidth="1"/>
    <col min="12039" max="12289" width="9.109375" style="127"/>
    <col min="12290" max="12290" width="46.6640625" style="127" customWidth="1"/>
    <col min="12291" max="12291" width="13.44140625" style="127" customWidth="1"/>
    <col min="12292" max="12292" width="13.33203125" style="127" customWidth="1"/>
    <col min="12293" max="12294" width="15.88671875" style="127" customWidth="1"/>
    <col min="12295" max="12545" width="9.109375" style="127"/>
    <col min="12546" max="12546" width="46.6640625" style="127" customWidth="1"/>
    <col min="12547" max="12547" width="13.44140625" style="127" customWidth="1"/>
    <col min="12548" max="12548" width="13.33203125" style="127" customWidth="1"/>
    <col min="12549" max="12550" width="15.88671875" style="127" customWidth="1"/>
    <col min="12551" max="12801" width="9.109375" style="127"/>
    <col min="12802" max="12802" width="46.6640625" style="127" customWidth="1"/>
    <col min="12803" max="12803" width="13.44140625" style="127" customWidth="1"/>
    <col min="12804" max="12804" width="13.33203125" style="127" customWidth="1"/>
    <col min="12805" max="12806" width="15.88671875" style="127" customWidth="1"/>
    <col min="12807" max="13057" width="9.109375" style="127"/>
    <col min="13058" max="13058" width="46.6640625" style="127" customWidth="1"/>
    <col min="13059" max="13059" width="13.44140625" style="127" customWidth="1"/>
    <col min="13060" max="13060" width="13.33203125" style="127" customWidth="1"/>
    <col min="13061" max="13062" width="15.88671875" style="127" customWidth="1"/>
    <col min="13063" max="13313" width="9.109375" style="127"/>
    <col min="13314" max="13314" width="46.6640625" style="127" customWidth="1"/>
    <col min="13315" max="13315" width="13.44140625" style="127" customWidth="1"/>
    <col min="13316" max="13316" width="13.33203125" style="127" customWidth="1"/>
    <col min="13317" max="13318" width="15.88671875" style="127" customWidth="1"/>
    <col min="13319" max="13569" width="9.109375" style="127"/>
    <col min="13570" max="13570" width="46.6640625" style="127" customWidth="1"/>
    <col min="13571" max="13571" width="13.44140625" style="127" customWidth="1"/>
    <col min="13572" max="13572" width="13.33203125" style="127" customWidth="1"/>
    <col min="13573" max="13574" width="15.88671875" style="127" customWidth="1"/>
    <col min="13575" max="13825" width="9.109375" style="127"/>
    <col min="13826" max="13826" width="46.6640625" style="127" customWidth="1"/>
    <col min="13827" max="13827" width="13.44140625" style="127" customWidth="1"/>
    <col min="13828" max="13828" width="13.33203125" style="127" customWidth="1"/>
    <col min="13829" max="13830" width="15.88671875" style="127" customWidth="1"/>
    <col min="13831" max="14081" width="9.109375" style="127"/>
    <col min="14082" max="14082" width="46.6640625" style="127" customWidth="1"/>
    <col min="14083" max="14083" width="13.44140625" style="127" customWidth="1"/>
    <col min="14084" max="14084" width="13.33203125" style="127" customWidth="1"/>
    <col min="14085" max="14086" width="15.88671875" style="127" customWidth="1"/>
    <col min="14087" max="14337" width="9.109375" style="127"/>
    <col min="14338" max="14338" width="46.6640625" style="127" customWidth="1"/>
    <col min="14339" max="14339" width="13.44140625" style="127" customWidth="1"/>
    <col min="14340" max="14340" width="13.33203125" style="127" customWidth="1"/>
    <col min="14341" max="14342" width="15.88671875" style="127" customWidth="1"/>
    <col min="14343" max="14593" width="9.109375" style="127"/>
    <col min="14594" max="14594" width="46.6640625" style="127" customWidth="1"/>
    <col min="14595" max="14595" width="13.44140625" style="127" customWidth="1"/>
    <col min="14596" max="14596" width="13.33203125" style="127" customWidth="1"/>
    <col min="14597" max="14598" width="15.88671875" style="127" customWidth="1"/>
    <col min="14599" max="14849" width="9.109375" style="127"/>
    <col min="14850" max="14850" width="46.6640625" style="127" customWidth="1"/>
    <col min="14851" max="14851" width="13.44140625" style="127" customWidth="1"/>
    <col min="14852" max="14852" width="13.33203125" style="127" customWidth="1"/>
    <col min="14853" max="14854" width="15.88671875" style="127" customWidth="1"/>
    <col min="14855" max="15105" width="9.109375" style="127"/>
    <col min="15106" max="15106" width="46.6640625" style="127" customWidth="1"/>
    <col min="15107" max="15107" width="13.44140625" style="127" customWidth="1"/>
    <col min="15108" max="15108" width="13.33203125" style="127" customWidth="1"/>
    <col min="15109" max="15110" width="15.88671875" style="127" customWidth="1"/>
    <col min="15111" max="15361" width="9.109375" style="127"/>
    <col min="15362" max="15362" width="46.6640625" style="127" customWidth="1"/>
    <col min="15363" max="15363" width="13.44140625" style="127" customWidth="1"/>
    <col min="15364" max="15364" width="13.33203125" style="127" customWidth="1"/>
    <col min="15365" max="15366" width="15.88671875" style="127" customWidth="1"/>
    <col min="15367" max="15617" width="9.109375" style="127"/>
    <col min="15618" max="15618" width="46.6640625" style="127" customWidth="1"/>
    <col min="15619" max="15619" width="13.44140625" style="127" customWidth="1"/>
    <col min="15620" max="15620" width="13.33203125" style="127" customWidth="1"/>
    <col min="15621" max="15622" width="15.88671875" style="127" customWidth="1"/>
    <col min="15623" max="15873" width="9.109375" style="127"/>
    <col min="15874" max="15874" width="46.6640625" style="127" customWidth="1"/>
    <col min="15875" max="15875" width="13.44140625" style="127" customWidth="1"/>
    <col min="15876" max="15876" width="13.33203125" style="127" customWidth="1"/>
    <col min="15877" max="15878" width="15.88671875" style="127" customWidth="1"/>
    <col min="15879" max="16129" width="9.109375" style="127"/>
    <col min="16130" max="16130" width="46.6640625" style="127" customWidth="1"/>
    <col min="16131" max="16131" width="13.44140625" style="127" customWidth="1"/>
    <col min="16132" max="16132" width="13.33203125" style="127" customWidth="1"/>
    <col min="16133" max="16134" width="15.88671875" style="127" customWidth="1"/>
    <col min="16135" max="16384" width="9.109375" style="127"/>
  </cols>
  <sheetData>
    <row r="1" spans="1:23" ht="26.25" customHeight="1" x14ac:dyDescent="0.3">
      <c r="A1" s="231"/>
      <c r="B1" s="232"/>
      <c r="C1" s="232"/>
      <c r="D1" s="232"/>
      <c r="E1" s="232"/>
      <c r="F1" s="233" t="s">
        <v>259</v>
      </c>
    </row>
    <row r="2" spans="1:23" ht="22.5" customHeight="1" x14ac:dyDescent="0.25">
      <c r="A2" s="753" t="s">
        <v>81</v>
      </c>
      <c r="B2" s="753"/>
      <c r="C2" s="753"/>
      <c r="D2" s="753"/>
      <c r="E2" s="753"/>
      <c r="F2" s="753"/>
    </row>
    <row r="3" spans="1:23" ht="15.75" customHeight="1" x14ac:dyDescent="0.25">
      <c r="A3" s="753" t="s">
        <v>73</v>
      </c>
      <c r="B3" s="753"/>
      <c r="C3" s="753"/>
      <c r="D3" s="753"/>
      <c r="E3" s="753"/>
      <c r="F3" s="753"/>
    </row>
    <row r="4" spans="1:23" ht="21.75" customHeight="1" x14ac:dyDescent="0.25">
      <c r="A4" s="754"/>
      <c r="B4" s="754"/>
      <c r="C4" s="754"/>
      <c r="D4" s="754"/>
      <c r="E4" s="754"/>
      <c r="F4" s="754"/>
    </row>
    <row r="5" spans="1:23" ht="24" customHeight="1" x14ac:dyDescent="0.25">
      <c r="A5" s="755" t="s">
        <v>105</v>
      </c>
      <c r="B5" s="755" t="s">
        <v>38</v>
      </c>
      <c r="C5" s="749">
        <v>2018</v>
      </c>
      <c r="D5" s="750"/>
      <c r="E5" s="751">
        <v>2019</v>
      </c>
      <c r="F5" s="752"/>
    </row>
    <row r="6" spans="1:23" ht="26.25" customHeight="1" x14ac:dyDescent="0.25">
      <c r="A6" s="756"/>
      <c r="B6" s="756"/>
      <c r="C6" s="759" t="s">
        <v>254</v>
      </c>
      <c r="D6" s="760"/>
      <c r="E6" s="749" t="s">
        <v>255</v>
      </c>
      <c r="F6" s="758"/>
    </row>
    <row r="7" spans="1:23" ht="24.75" customHeight="1" x14ac:dyDescent="0.25">
      <c r="A7" s="756"/>
      <c r="B7" s="756"/>
      <c r="C7" s="761"/>
      <c r="D7" s="762"/>
      <c r="E7" s="749" t="s">
        <v>183</v>
      </c>
      <c r="F7" s="758"/>
    </row>
    <row r="8" spans="1:23" s="129" customFormat="1" ht="75.75" customHeight="1" x14ac:dyDescent="0.25">
      <c r="A8" s="756"/>
      <c r="B8" s="756"/>
      <c r="C8" s="522" t="s">
        <v>65</v>
      </c>
      <c r="D8" s="522" t="s">
        <v>82</v>
      </c>
      <c r="E8" s="522" t="s">
        <v>65</v>
      </c>
      <c r="F8" s="522" t="s">
        <v>82</v>
      </c>
      <c r="G8" s="136"/>
      <c r="H8" s="136"/>
      <c r="I8" s="136"/>
      <c r="J8" s="136"/>
      <c r="K8" s="136"/>
      <c r="L8" s="136"/>
      <c r="M8" s="136"/>
      <c r="N8" s="136"/>
      <c r="O8" s="136"/>
      <c r="P8" s="136"/>
      <c r="Q8" s="136"/>
      <c r="R8" s="136"/>
      <c r="S8" s="136"/>
      <c r="T8" s="136"/>
      <c r="U8" s="136"/>
      <c r="V8" s="136"/>
      <c r="W8" s="128"/>
    </row>
    <row r="9" spans="1:23" ht="18.600000000000001" x14ac:dyDescent="0.25">
      <c r="A9" s="757"/>
      <c r="B9" s="757"/>
      <c r="C9" s="520" t="s">
        <v>111</v>
      </c>
      <c r="D9" s="520" t="s">
        <v>111</v>
      </c>
      <c r="E9" s="520" t="s">
        <v>111</v>
      </c>
      <c r="F9" s="520" t="s">
        <v>111</v>
      </c>
    </row>
    <row r="10" spans="1:23" ht="15.6" x14ac:dyDescent="0.3">
      <c r="A10" s="234">
        <v>1</v>
      </c>
      <c r="B10" s="234">
        <v>2</v>
      </c>
      <c r="C10" s="234">
        <v>3</v>
      </c>
      <c r="D10" s="234">
        <v>4</v>
      </c>
      <c r="E10" s="234">
        <v>5</v>
      </c>
      <c r="F10" s="234">
        <v>6</v>
      </c>
      <c r="I10" s="130"/>
      <c r="J10" s="130"/>
      <c r="K10" s="130"/>
      <c r="L10" s="130"/>
    </row>
    <row r="11" spans="1:23" ht="45.75" customHeight="1" x14ac:dyDescent="0.25">
      <c r="A11" s="520">
        <v>1</v>
      </c>
      <c r="B11" s="235" t="s">
        <v>44</v>
      </c>
      <c r="C11" s="236">
        <v>63.21</v>
      </c>
      <c r="D11" s="236">
        <v>57.95</v>
      </c>
      <c r="E11" s="230">
        <v>73.94</v>
      </c>
      <c r="F11" s="230">
        <v>67.78</v>
      </c>
      <c r="H11" s="131"/>
      <c r="I11" s="131"/>
      <c r="J11" s="131"/>
      <c r="K11" s="131"/>
      <c r="L11" s="132"/>
    </row>
    <row r="12" spans="1:23" ht="29.25" customHeight="1" x14ac:dyDescent="0.25">
      <c r="A12" s="520">
        <v>2</v>
      </c>
      <c r="B12" s="235" t="s">
        <v>62</v>
      </c>
      <c r="C12" s="236">
        <v>0</v>
      </c>
      <c r="D12" s="236">
        <v>0</v>
      </c>
      <c r="E12" s="230">
        <f>E13+E14</f>
        <v>0</v>
      </c>
      <c r="F12" s="230">
        <f>F13+F14</f>
        <v>0</v>
      </c>
      <c r="H12" s="133"/>
      <c r="I12" s="133"/>
      <c r="J12" s="131"/>
      <c r="K12" s="131"/>
      <c r="L12" s="134"/>
    </row>
    <row r="13" spans="1:23" ht="30" customHeight="1" x14ac:dyDescent="0.3">
      <c r="A13" s="520" t="s">
        <v>46</v>
      </c>
      <c r="B13" s="235" t="s">
        <v>47</v>
      </c>
      <c r="C13" s="236">
        <v>0</v>
      </c>
      <c r="D13" s="236">
        <v>0</v>
      </c>
      <c r="E13" s="230">
        <v>0</v>
      </c>
      <c r="F13" s="230">
        <v>0</v>
      </c>
      <c r="I13" s="130"/>
      <c r="J13" s="130"/>
      <c r="K13" s="130"/>
      <c r="L13" s="130"/>
      <c r="M13" s="130"/>
      <c r="N13" s="130"/>
      <c r="O13" s="130"/>
      <c r="P13" s="130"/>
    </row>
    <row r="14" spans="1:23" ht="28.5" customHeight="1" x14ac:dyDescent="0.4">
      <c r="A14" s="520" t="s">
        <v>48</v>
      </c>
      <c r="B14" s="235" t="s">
        <v>49</v>
      </c>
      <c r="C14" s="236">
        <v>0</v>
      </c>
      <c r="D14" s="236">
        <v>0</v>
      </c>
      <c r="E14" s="230">
        <v>0</v>
      </c>
      <c r="F14" s="230">
        <v>0</v>
      </c>
      <c r="G14" s="135"/>
      <c r="I14" s="130"/>
      <c r="J14" s="130"/>
      <c r="K14" s="130"/>
      <c r="L14" s="130"/>
    </row>
    <row r="15" spans="1:23" ht="42" customHeight="1" x14ac:dyDescent="0.3">
      <c r="A15" s="520">
        <v>3</v>
      </c>
      <c r="B15" s="235" t="s">
        <v>51</v>
      </c>
      <c r="C15" s="236">
        <v>7.58</v>
      </c>
      <c r="D15" s="236">
        <v>7.58</v>
      </c>
      <c r="E15" s="230">
        <v>9.49</v>
      </c>
      <c r="F15" s="230">
        <v>9.49</v>
      </c>
      <c r="I15" s="134"/>
      <c r="J15" s="134"/>
      <c r="K15" s="130"/>
      <c r="L15" s="130"/>
    </row>
    <row r="16" spans="1:23" ht="25.5" customHeight="1" x14ac:dyDescent="0.3">
      <c r="A16" s="520">
        <v>4</v>
      </c>
      <c r="B16" s="235" t="s">
        <v>52</v>
      </c>
      <c r="C16" s="236">
        <v>0</v>
      </c>
      <c r="D16" s="236">
        <v>0</v>
      </c>
      <c r="E16" s="230">
        <v>0</v>
      </c>
      <c r="F16" s="230">
        <v>0</v>
      </c>
      <c r="I16" s="130"/>
      <c r="J16" s="130"/>
      <c r="K16" s="130"/>
      <c r="L16" s="130"/>
    </row>
    <row r="17" spans="1:12" ht="21.75" customHeight="1" x14ac:dyDescent="0.25">
      <c r="A17" s="520">
        <v>5</v>
      </c>
      <c r="B17" s="235" t="s">
        <v>53</v>
      </c>
      <c r="C17" s="230">
        <f t="shared" ref="C17:D17" si="0">C11+C15</f>
        <v>70.790000000000006</v>
      </c>
      <c r="D17" s="230">
        <f t="shared" si="0"/>
        <v>65.53</v>
      </c>
      <c r="E17" s="230">
        <f>E11+E15</f>
        <v>83.429999999999993</v>
      </c>
      <c r="F17" s="230">
        <f>F11+F15</f>
        <v>77.27</v>
      </c>
      <c r="I17" s="134"/>
      <c r="J17" s="134"/>
      <c r="K17" s="134"/>
      <c r="L17" s="134"/>
    </row>
    <row r="18" spans="1:12" ht="20.25" customHeight="1" x14ac:dyDescent="0.3">
      <c r="A18" s="520">
        <v>6</v>
      </c>
      <c r="B18" s="235" t="s">
        <v>54</v>
      </c>
      <c r="C18" s="236">
        <v>0</v>
      </c>
      <c r="D18" s="236">
        <v>0</v>
      </c>
      <c r="E18" s="230">
        <v>0</v>
      </c>
      <c r="F18" s="230">
        <v>0</v>
      </c>
      <c r="I18" s="130"/>
      <c r="J18" s="130"/>
      <c r="K18" s="130"/>
      <c r="L18" s="130"/>
    </row>
    <row r="19" spans="1:12" ht="24.75" customHeight="1" x14ac:dyDescent="0.25">
      <c r="A19" s="520">
        <v>7</v>
      </c>
      <c r="B19" s="235" t="s">
        <v>55</v>
      </c>
      <c r="C19" s="230">
        <f t="shared" ref="C19:D19" si="1">C15+C12+C11</f>
        <v>70.790000000000006</v>
      </c>
      <c r="D19" s="230">
        <f t="shared" si="1"/>
        <v>65.53</v>
      </c>
      <c r="E19" s="230">
        <f>E15+E12+E11</f>
        <v>83.429999999999993</v>
      </c>
      <c r="F19" s="230">
        <f>F15+F12+F11</f>
        <v>77.27</v>
      </c>
      <c r="I19" s="134"/>
      <c r="J19" s="134"/>
      <c r="K19" s="134"/>
      <c r="L19" s="134"/>
    </row>
    <row r="20" spans="1:12" ht="15.6" x14ac:dyDescent="0.3">
      <c r="A20" s="520">
        <v>8</v>
      </c>
      <c r="B20" s="235" t="s">
        <v>29</v>
      </c>
      <c r="C20" s="236">
        <v>0</v>
      </c>
      <c r="D20" s="236">
        <v>0</v>
      </c>
      <c r="E20" s="230">
        <v>0</v>
      </c>
      <c r="F20" s="230">
        <v>0</v>
      </c>
      <c r="I20" s="130"/>
      <c r="J20" s="130"/>
      <c r="K20" s="130"/>
      <c r="L20" s="130"/>
    </row>
    <row r="21" spans="1:12" ht="15.6" x14ac:dyDescent="0.3">
      <c r="A21" s="520">
        <v>9</v>
      </c>
      <c r="B21" s="229" t="s">
        <v>75</v>
      </c>
      <c r="C21" s="236">
        <f>C19/0.95*0.05</f>
        <v>3.7257894736842112</v>
      </c>
      <c r="D21" s="236">
        <f t="shared" ref="D21:F21" si="2">D19/0.95*0.05</f>
        <v>3.4489473684210532</v>
      </c>
      <c r="E21" s="236">
        <f t="shared" si="2"/>
        <v>4.3910526315789467</v>
      </c>
      <c r="F21" s="236">
        <f t="shared" si="2"/>
        <v>4.0668421052631585</v>
      </c>
      <c r="I21" s="130"/>
      <c r="J21" s="130"/>
      <c r="K21" s="130"/>
      <c r="L21" s="130"/>
    </row>
    <row r="22" spans="1:12" ht="24" customHeight="1" x14ac:dyDescent="0.25">
      <c r="A22" s="520">
        <v>10</v>
      </c>
      <c r="B22" s="235" t="s">
        <v>57</v>
      </c>
      <c r="C22" s="230">
        <f t="shared" ref="C22:D22" si="3">C19+C21</f>
        <v>74.515789473684222</v>
      </c>
      <c r="D22" s="230">
        <f t="shared" si="3"/>
        <v>68.978947368421061</v>
      </c>
      <c r="E22" s="230">
        <f>E19+E21</f>
        <v>87.821052631578937</v>
      </c>
      <c r="F22" s="230">
        <f>F19+F21</f>
        <v>81.336842105263159</v>
      </c>
      <c r="I22" s="134"/>
      <c r="J22" s="134"/>
      <c r="K22" s="134"/>
      <c r="L22" s="134"/>
    </row>
    <row r="23" spans="1:12" s="136" customFormat="1" ht="33.75" customHeight="1" x14ac:dyDescent="0.25">
      <c r="A23" s="746" t="s">
        <v>256</v>
      </c>
      <c r="B23" s="746"/>
      <c r="C23" s="746"/>
      <c r="D23" s="746"/>
      <c r="E23" s="746"/>
      <c r="F23" s="746"/>
    </row>
    <row r="24" spans="1:12" ht="25.5" customHeight="1" x14ac:dyDescent="0.4">
      <c r="A24" s="747"/>
      <c r="B24" s="748"/>
      <c r="C24" s="138"/>
      <c r="D24" s="138"/>
      <c r="E24" s="138"/>
      <c r="F24" s="139"/>
    </row>
    <row r="25" spans="1:12" ht="22.8" x14ac:dyDescent="0.4">
      <c r="A25" s="140"/>
      <c r="B25" s="141"/>
      <c r="C25" s="141"/>
      <c r="D25" s="141"/>
      <c r="E25" s="141"/>
      <c r="F25" s="142"/>
    </row>
    <row r="26" spans="1:12" ht="22.8" x14ac:dyDescent="0.4">
      <c r="A26" s="140"/>
      <c r="B26" s="137"/>
      <c r="C26" s="137"/>
      <c r="D26" s="137"/>
      <c r="E26" s="137"/>
      <c r="F26" s="142"/>
    </row>
    <row r="27" spans="1:12" ht="22.8" x14ac:dyDescent="0.4">
      <c r="A27" s="747"/>
      <c r="B27" s="748"/>
      <c r="C27" s="138"/>
      <c r="D27" s="138"/>
      <c r="E27" s="138"/>
      <c r="F27" s="142"/>
    </row>
    <row r="28" spans="1:12" ht="22.8" x14ac:dyDescent="0.4">
      <c r="A28" s="140"/>
      <c r="B28" s="142"/>
      <c r="C28" s="142"/>
      <c r="D28" s="142"/>
      <c r="E28" s="142"/>
      <c r="F28" s="142"/>
    </row>
    <row r="29" spans="1:12" ht="22.8" x14ac:dyDescent="0.4">
      <c r="A29" s="140"/>
      <c r="B29" s="142"/>
      <c r="C29" s="142"/>
      <c r="D29" s="142"/>
      <c r="E29" s="142"/>
      <c r="F29" s="142"/>
    </row>
  </sheetData>
  <mergeCells count="13">
    <mergeCell ref="A2:F2"/>
    <mergeCell ref="A3:F3"/>
    <mergeCell ref="A4:F4"/>
    <mergeCell ref="A5:A9"/>
    <mergeCell ref="B5:B9"/>
    <mergeCell ref="E7:F7"/>
    <mergeCell ref="E6:F6"/>
    <mergeCell ref="C6:D7"/>
    <mergeCell ref="A23:F23"/>
    <mergeCell ref="A24:B24"/>
    <mergeCell ref="A27:B27"/>
    <mergeCell ref="C5:D5"/>
    <mergeCell ref="E5:F5"/>
  </mergeCells>
  <pageMargins left="0.78740157480314965" right="0.39370078740157483" top="0.39370078740157483" bottom="0.39370078740157483" header="0" footer="0"/>
  <pageSetup paperSize="9" scale="52"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C10" sqref="C10"/>
    </sheetView>
  </sheetViews>
  <sheetFormatPr defaultColWidth="9.109375" defaultRowHeight="15.6" x14ac:dyDescent="0.3"/>
  <cols>
    <col min="1" max="1" width="7.109375" style="386" customWidth="1"/>
    <col min="2" max="2" width="70.5546875" style="386" customWidth="1"/>
    <col min="3" max="3" width="25.6640625" style="386" customWidth="1"/>
    <col min="4" max="4" width="23.5546875" style="386" customWidth="1"/>
    <col min="5" max="5" width="28.6640625" style="386" customWidth="1"/>
    <col min="6" max="16384" width="9.109375" style="386"/>
  </cols>
  <sheetData>
    <row r="1" spans="1:7" x14ac:dyDescent="0.3">
      <c r="B1" s="452"/>
      <c r="C1" s="452"/>
      <c r="D1" s="702" t="s">
        <v>351</v>
      </c>
      <c r="F1" s="422"/>
      <c r="G1" s="423"/>
    </row>
    <row r="2" spans="1:7" x14ac:dyDescent="0.3">
      <c r="A2" s="424"/>
      <c r="B2" s="423"/>
      <c r="C2" s="425"/>
      <c r="D2" s="422"/>
      <c r="E2" s="422"/>
      <c r="F2" s="422"/>
      <c r="G2" s="426"/>
    </row>
    <row r="3" spans="1:7" x14ac:dyDescent="0.3">
      <c r="A3" s="956" t="s">
        <v>81</v>
      </c>
      <c r="B3" s="956"/>
      <c r="C3" s="956"/>
      <c r="D3" s="956"/>
      <c r="E3" s="427"/>
      <c r="F3" s="427"/>
      <c r="G3" s="428"/>
    </row>
    <row r="4" spans="1:7" x14ac:dyDescent="0.3">
      <c r="A4" s="956" t="str">
        <f>'[47]ТЕ нас'!A4:C4</f>
        <v>ТОВ "ЕНЕРДЖИСЕРВІС"</v>
      </c>
      <c r="B4" s="956"/>
      <c r="C4" s="956"/>
      <c r="D4" s="956"/>
      <c r="E4" s="427"/>
      <c r="F4" s="427"/>
      <c r="G4" s="428"/>
    </row>
    <row r="5" spans="1:7" x14ac:dyDescent="0.3">
      <c r="A5" s="428"/>
      <c r="B5" s="423"/>
      <c r="C5" s="963"/>
      <c r="D5" s="963"/>
      <c r="E5" s="429"/>
      <c r="F5" s="428"/>
      <c r="G5" s="428"/>
    </row>
    <row r="6" spans="1:7" s="392" customFormat="1" ht="62.4" x14ac:dyDescent="0.3">
      <c r="A6" s="964" t="s">
        <v>101</v>
      </c>
      <c r="B6" s="964" t="s">
        <v>38</v>
      </c>
      <c r="C6" s="446" t="s">
        <v>65</v>
      </c>
      <c r="D6" s="447" t="s">
        <v>115</v>
      </c>
      <c r="E6" s="430"/>
      <c r="F6" s="430"/>
    </row>
    <row r="7" spans="1:7" s="392" customFormat="1" x14ac:dyDescent="0.3">
      <c r="A7" s="965"/>
      <c r="B7" s="965"/>
      <c r="C7" s="961">
        <v>2019</v>
      </c>
      <c r="D7" s="962"/>
      <c r="E7" s="430"/>
    </row>
    <row r="8" spans="1:7" s="392" customFormat="1" x14ac:dyDescent="0.3">
      <c r="A8" s="965"/>
      <c r="B8" s="965"/>
      <c r="C8" s="961" t="s">
        <v>181</v>
      </c>
      <c r="D8" s="796"/>
      <c r="E8" s="430"/>
    </row>
    <row r="9" spans="1:7" s="392" customFormat="1" x14ac:dyDescent="0.3">
      <c r="A9" s="965"/>
      <c r="B9" s="965"/>
      <c r="C9" s="967" t="s">
        <v>183</v>
      </c>
      <c r="D9" s="932"/>
      <c r="E9" s="430"/>
    </row>
    <row r="10" spans="1:7" s="392" customFormat="1" ht="18" customHeight="1" x14ac:dyDescent="0.3">
      <c r="A10" s="966"/>
      <c r="B10" s="966"/>
      <c r="C10" s="449" t="s">
        <v>111</v>
      </c>
      <c r="D10" s="449" t="s">
        <v>111</v>
      </c>
      <c r="E10" s="430"/>
    </row>
    <row r="11" spans="1:7" s="392" customFormat="1" x14ac:dyDescent="0.3">
      <c r="A11" s="433">
        <v>1</v>
      </c>
      <c r="B11" s="433">
        <v>2</v>
      </c>
      <c r="C11" s="447">
        <v>3</v>
      </c>
      <c r="D11" s="450">
        <v>4</v>
      </c>
      <c r="E11" s="430"/>
    </row>
    <row r="12" spans="1:7" s="392" customFormat="1" ht="31.2" x14ac:dyDescent="0.3">
      <c r="A12" s="433">
        <v>1</v>
      </c>
      <c r="B12" s="435" t="s">
        <v>44</v>
      </c>
      <c r="C12" s="345">
        <v>65.297308973660506</v>
      </c>
      <c r="D12" s="345">
        <v>61.397227958223141</v>
      </c>
      <c r="E12" s="430"/>
    </row>
    <row r="13" spans="1:7" s="392" customFormat="1" x14ac:dyDescent="0.3">
      <c r="A13" s="433">
        <v>2</v>
      </c>
      <c r="B13" s="435" t="s">
        <v>62</v>
      </c>
      <c r="C13" s="345">
        <f>C14+C15</f>
        <v>1.4821415177728672</v>
      </c>
      <c r="D13" s="345">
        <f>D14+D15</f>
        <v>1.3936160932720019</v>
      </c>
      <c r="E13" s="430"/>
    </row>
    <row r="14" spans="1:7" x14ac:dyDescent="0.3">
      <c r="A14" s="433" t="s">
        <v>46</v>
      </c>
      <c r="B14" s="451" t="s">
        <v>47</v>
      </c>
      <c r="C14" s="345">
        <v>1.3624636718883485</v>
      </c>
      <c r="D14" s="345">
        <v>1.2810863718973451</v>
      </c>
      <c r="E14" s="423"/>
    </row>
    <row r="15" spans="1:7" x14ac:dyDescent="0.3">
      <c r="A15" s="433" t="s">
        <v>48</v>
      </c>
      <c r="B15" s="451" t="s">
        <v>49</v>
      </c>
      <c r="C15" s="345">
        <v>0.11967784588451873</v>
      </c>
      <c r="D15" s="345">
        <v>0.11252972137465679</v>
      </c>
      <c r="E15" s="423"/>
    </row>
    <row r="16" spans="1:7" s="392" customFormat="1" ht="46.8" x14ac:dyDescent="0.3">
      <c r="A16" s="433">
        <v>3</v>
      </c>
      <c r="B16" s="435" t="s">
        <v>50</v>
      </c>
      <c r="C16" s="345">
        <v>0</v>
      </c>
      <c r="D16" s="345">
        <v>0</v>
      </c>
      <c r="E16" s="430"/>
    </row>
    <row r="17" spans="1:9" ht="31.2" x14ac:dyDescent="0.3">
      <c r="A17" s="433">
        <v>4</v>
      </c>
      <c r="B17" s="435" t="s">
        <v>51</v>
      </c>
      <c r="C17" s="345">
        <v>7.9665337268771657</v>
      </c>
      <c r="D17" s="345">
        <v>7.4907081923276797</v>
      </c>
      <c r="E17" s="423"/>
    </row>
    <row r="18" spans="1:9" x14ac:dyDescent="0.3">
      <c r="A18" s="433">
        <v>5</v>
      </c>
      <c r="B18" s="435" t="s">
        <v>52</v>
      </c>
      <c r="C18" s="345">
        <v>0</v>
      </c>
      <c r="D18" s="345">
        <v>0</v>
      </c>
      <c r="E18" s="423"/>
    </row>
    <row r="19" spans="1:9" s="392" customFormat="1" x14ac:dyDescent="0.3">
      <c r="A19" s="433">
        <v>6</v>
      </c>
      <c r="B19" s="435" t="s">
        <v>53</v>
      </c>
      <c r="C19" s="345">
        <f>C12+C13+C16+C17+C18</f>
        <v>74.745984218310539</v>
      </c>
      <c r="D19" s="345">
        <f t="shared" ref="D19" si="0">D12+D13+D16+D17+D18</f>
        <v>70.281552243822816</v>
      </c>
      <c r="E19" s="430"/>
    </row>
    <row r="20" spans="1:9" x14ac:dyDescent="0.3">
      <c r="A20" s="433">
        <v>7</v>
      </c>
      <c r="B20" s="435" t="s">
        <v>54</v>
      </c>
      <c r="C20" s="345">
        <v>2.0479969926217357E-2</v>
      </c>
      <c r="D20" s="345">
        <v>1.9256741233313834E-2</v>
      </c>
      <c r="E20" s="423"/>
    </row>
    <row r="21" spans="1:9" s="392" customFormat="1" x14ac:dyDescent="0.3">
      <c r="A21" s="433">
        <v>8</v>
      </c>
      <c r="B21" s="435" t="s">
        <v>55</v>
      </c>
      <c r="C21" s="345">
        <f t="shared" ref="C21:D21" si="1">C19+C20</f>
        <v>74.766464188236753</v>
      </c>
      <c r="D21" s="345">
        <f t="shared" si="1"/>
        <v>70.300808985056136</v>
      </c>
      <c r="E21" s="430"/>
    </row>
    <row r="22" spans="1:9" x14ac:dyDescent="0.3">
      <c r="A22" s="433">
        <v>9</v>
      </c>
      <c r="B22" s="435" t="s">
        <v>56</v>
      </c>
      <c r="C22" s="345">
        <v>0</v>
      </c>
      <c r="D22" s="345">
        <v>0</v>
      </c>
      <c r="E22" s="423"/>
    </row>
    <row r="23" spans="1:9" x14ac:dyDescent="0.3">
      <c r="A23" s="433">
        <v>10</v>
      </c>
      <c r="B23" s="435" t="s">
        <v>57</v>
      </c>
      <c r="C23" s="345">
        <f>C21+C22</f>
        <v>74.766464188236753</v>
      </c>
      <c r="D23" s="345">
        <f>D22+D21</f>
        <v>70.300808985056136</v>
      </c>
      <c r="E23" s="423"/>
    </row>
    <row r="24" spans="1:9" x14ac:dyDescent="0.3">
      <c r="A24" s="433">
        <v>11</v>
      </c>
      <c r="B24" s="435" t="s">
        <v>31</v>
      </c>
      <c r="C24" s="345">
        <f>C25-C23</f>
        <v>14.953292837647354</v>
      </c>
      <c r="D24" s="345">
        <f>D25-D23</f>
        <v>14.060161797011219</v>
      </c>
      <c r="E24" s="423"/>
    </row>
    <row r="25" spans="1:9" s="392" customFormat="1" x14ac:dyDescent="0.3">
      <c r="A25" s="433">
        <v>12</v>
      </c>
      <c r="B25" s="435" t="s">
        <v>58</v>
      </c>
      <c r="C25" s="345">
        <f>C23*1.2</f>
        <v>89.719757025884107</v>
      </c>
      <c r="D25" s="345">
        <f t="shared" ref="D25" si="2">D23*1.2</f>
        <v>84.360970782067355</v>
      </c>
      <c r="E25" s="436"/>
      <c r="F25" s="401"/>
      <c r="G25" s="401"/>
      <c r="H25" s="401"/>
      <c r="I25" s="401"/>
    </row>
    <row r="26" spans="1:9" s="456" customFormat="1" ht="16.2" x14ac:dyDescent="0.35">
      <c r="A26" s="955" t="s">
        <v>212</v>
      </c>
      <c r="B26" s="968"/>
      <c r="C26" s="968"/>
      <c r="D26" s="968"/>
      <c r="E26" s="453"/>
      <c r="F26" s="454"/>
      <c r="G26" s="455"/>
    </row>
    <row r="28" spans="1:9" x14ac:dyDescent="0.3">
      <c r="A28" s="949"/>
      <c r="B28" s="949"/>
      <c r="C28" s="406"/>
      <c r="D28" s="419"/>
      <c r="E28" s="419"/>
    </row>
    <row r="29" spans="1:9" x14ac:dyDescent="0.3">
      <c r="A29" s="949"/>
      <c r="B29" s="949"/>
      <c r="C29" s="407"/>
      <c r="D29" s="419"/>
      <c r="E29" s="419"/>
    </row>
    <row r="30" spans="1:9" x14ac:dyDescent="0.3">
      <c r="A30" s="949"/>
      <c r="B30" s="949"/>
      <c r="C30" s="419"/>
      <c r="D30" s="419"/>
      <c r="E30" s="419"/>
    </row>
    <row r="31" spans="1:9" x14ac:dyDescent="0.3">
      <c r="A31" s="419"/>
      <c r="B31" s="419"/>
      <c r="C31" s="419"/>
      <c r="D31" s="419"/>
      <c r="E31" s="419"/>
    </row>
    <row r="32" spans="1:9" x14ac:dyDescent="0.3">
      <c r="A32" s="949"/>
      <c r="B32" s="949"/>
      <c r="C32" s="419"/>
      <c r="D32" s="419"/>
      <c r="E32" s="419"/>
    </row>
  </sheetData>
  <mergeCells count="13">
    <mergeCell ref="A26:D26"/>
    <mergeCell ref="A28:B28"/>
    <mergeCell ref="A29:B29"/>
    <mergeCell ref="A30:B30"/>
    <mergeCell ref="A32:B32"/>
    <mergeCell ref="C8:D8"/>
    <mergeCell ref="A3:D3"/>
    <mergeCell ref="A4:D4"/>
    <mergeCell ref="C5:D5"/>
    <mergeCell ref="A6:A10"/>
    <mergeCell ref="B6:B10"/>
    <mergeCell ref="C7:D7"/>
    <mergeCell ref="C9:D9"/>
  </mergeCells>
  <conditionalFormatting sqref="D11">
    <cfRule type="cellIs" dxfId="2" priority="1" operator="equal">
      <formula>0</formula>
    </cfRule>
  </conditionalFormatting>
  <pageMargins left="0.70866141732283472" right="0.70866141732283472" top="0.74803149606299213" bottom="0.74803149606299213" header="0.31496062992125984" footer="0.31496062992125984"/>
  <pageSetup paperSize="9" scale="6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G21" sqref="G21"/>
    </sheetView>
  </sheetViews>
  <sheetFormatPr defaultColWidth="9.109375" defaultRowHeight="15.6" x14ac:dyDescent="0.3"/>
  <cols>
    <col min="1" max="1" width="7.109375" style="420" customWidth="1"/>
    <col min="2" max="2" width="64.44140625" style="420" customWidth="1"/>
    <col min="3" max="3" width="28.33203125" style="420" customWidth="1"/>
    <col min="4" max="4" width="28.6640625" style="420" customWidth="1"/>
    <col min="5" max="16384" width="9.109375" style="420"/>
  </cols>
  <sheetData>
    <row r="1" spans="1:6" ht="15.75" customHeight="1" x14ac:dyDescent="0.3">
      <c r="B1" s="457"/>
      <c r="C1" s="703" t="s">
        <v>352</v>
      </c>
      <c r="E1" s="422"/>
      <c r="F1" s="423"/>
    </row>
    <row r="2" spans="1:6" x14ac:dyDescent="0.3">
      <c r="A2" s="424"/>
      <c r="B2" s="423"/>
      <c r="C2" s="425"/>
      <c r="D2" s="422"/>
      <c r="E2" s="422"/>
      <c r="F2" s="426"/>
    </row>
    <row r="3" spans="1:6" ht="31.5" customHeight="1" x14ac:dyDescent="0.3">
      <c r="A3" s="956" t="s">
        <v>186</v>
      </c>
      <c r="B3" s="956"/>
      <c r="C3" s="956"/>
      <c r="D3" s="427"/>
      <c r="E3" s="427"/>
      <c r="F3" s="428"/>
    </row>
    <row r="4" spans="1:6" ht="21.75" customHeight="1" x14ac:dyDescent="0.3">
      <c r="A4" s="956" t="str">
        <f>'[47]ГВП нас'!A4:D4</f>
        <v>ТОВ "ЕНЕРДЖИСЕРВІС"</v>
      </c>
      <c r="B4" s="956"/>
      <c r="C4" s="956"/>
      <c r="D4" s="427"/>
      <c r="E4" s="427"/>
      <c r="F4" s="428"/>
    </row>
    <row r="5" spans="1:6" s="432" customFormat="1" ht="31.2" x14ac:dyDescent="0.3">
      <c r="A5" s="969" t="s">
        <v>101</v>
      </c>
      <c r="B5" s="969" t="s">
        <v>0</v>
      </c>
      <c r="C5" s="447" t="s">
        <v>82</v>
      </c>
      <c r="D5" s="430"/>
      <c r="E5" s="431"/>
    </row>
    <row r="6" spans="1:6" s="432" customFormat="1" ht="17.25" customHeight="1" x14ac:dyDescent="0.3">
      <c r="A6" s="969"/>
      <c r="B6" s="969"/>
      <c r="C6" s="447">
        <v>2019</v>
      </c>
      <c r="D6" s="430"/>
      <c r="E6" s="431"/>
    </row>
    <row r="7" spans="1:6" s="432" customFormat="1" ht="38.25" customHeight="1" x14ac:dyDescent="0.3">
      <c r="A7" s="970"/>
      <c r="B7" s="970"/>
      <c r="C7" s="410" t="s">
        <v>181</v>
      </c>
      <c r="D7" s="430"/>
    </row>
    <row r="8" spans="1:6" s="432" customFormat="1" ht="15.75" customHeight="1" x14ac:dyDescent="0.3">
      <c r="A8" s="970"/>
      <c r="B8" s="970"/>
      <c r="C8" s="410" t="s">
        <v>183</v>
      </c>
      <c r="D8" s="430"/>
    </row>
    <row r="9" spans="1:6" s="432" customFormat="1" ht="18.75" customHeight="1" x14ac:dyDescent="0.3">
      <c r="A9" s="970"/>
      <c r="B9" s="970"/>
      <c r="C9" s="433" t="s">
        <v>111</v>
      </c>
      <c r="D9" s="430"/>
    </row>
    <row r="10" spans="1:6" x14ac:dyDescent="0.3">
      <c r="A10" s="433">
        <v>1</v>
      </c>
      <c r="B10" s="433">
        <v>2</v>
      </c>
      <c r="C10" s="447">
        <v>3</v>
      </c>
      <c r="D10" s="423"/>
    </row>
    <row r="11" spans="1:6" s="432" customFormat="1" ht="36" customHeight="1" x14ac:dyDescent="0.3">
      <c r="A11" s="433">
        <v>1</v>
      </c>
      <c r="B11" s="435" t="s">
        <v>44</v>
      </c>
      <c r="C11" s="345">
        <v>66.495317321053221</v>
      </c>
    </row>
    <row r="12" spans="1:6" ht="24" customHeight="1" x14ac:dyDescent="0.3">
      <c r="A12" s="433">
        <v>2</v>
      </c>
      <c r="B12" s="435" t="s">
        <v>62</v>
      </c>
      <c r="C12" s="345">
        <v>0</v>
      </c>
      <c r="D12" s="423"/>
    </row>
    <row r="13" spans="1:6" x14ac:dyDescent="0.3">
      <c r="A13" s="433" t="s">
        <v>46</v>
      </c>
      <c r="B13" s="451" t="s">
        <v>47</v>
      </c>
      <c r="C13" s="345">
        <v>0</v>
      </c>
      <c r="D13" s="423"/>
    </row>
    <row r="14" spans="1:6" x14ac:dyDescent="0.3">
      <c r="A14" s="433" t="s">
        <v>48</v>
      </c>
      <c r="B14" s="451" t="s">
        <v>49</v>
      </c>
      <c r="C14" s="345">
        <v>0</v>
      </c>
      <c r="D14" s="423"/>
    </row>
    <row r="15" spans="1:6" ht="46.8" x14ac:dyDescent="0.3">
      <c r="A15" s="433">
        <v>3</v>
      </c>
      <c r="B15" s="435" t="s">
        <v>50</v>
      </c>
      <c r="C15" s="345">
        <v>0</v>
      </c>
      <c r="D15" s="423"/>
    </row>
    <row r="16" spans="1:6" ht="31.2" x14ac:dyDescent="0.3">
      <c r="A16" s="433">
        <v>4</v>
      </c>
      <c r="B16" s="435" t="s">
        <v>51</v>
      </c>
      <c r="C16" s="345">
        <v>7.91</v>
      </c>
      <c r="D16" s="423"/>
    </row>
    <row r="17" spans="1:7" x14ac:dyDescent="0.3">
      <c r="A17" s="433">
        <v>5</v>
      </c>
      <c r="B17" s="435" t="s">
        <v>52</v>
      </c>
      <c r="C17" s="345">
        <v>0</v>
      </c>
      <c r="D17" s="423"/>
    </row>
    <row r="18" spans="1:7" x14ac:dyDescent="0.3">
      <c r="A18" s="433">
        <v>6</v>
      </c>
      <c r="B18" s="435" t="s">
        <v>53</v>
      </c>
      <c r="C18" s="345">
        <f>C11+C12+C15+C16+C17</f>
        <v>74.405317321053218</v>
      </c>
      <c r="D18" s="423"/>
    </row>
    <row r="19" spans="1:7" x14ac:dyDescent="0.3">
      <c r="A19" s="433">
        <v>7</v>
      </c>
      <c r="B19" s="435" t="s">
        <v>54</v>
      </c>
      <c r="C19" s="345">
        <v>0</v>
      </c>
      <c r="D19" s="423"/>
    </row>
    <row r="20" spans="1:7" s="432" customFormat="1" x14ac:dyDescent="0.3">
      <c r="A20" s="433">
        <v>8</v>
      </c>
      <c r="B20" s="435" t="s">
        <v>55</v>
      </c>
      <c r="C20" s="345">
        <f t="shared" ref="C20" si="0">C18+C19</f>
        <v>74.405317321053218</v>
      </c>
      <c r="D20" s="430"/>
    </row>
    <row r="21" spans="1:7" x14ac:dyDescent="0.3">
      <c r="A21" s="433">
        <v>9</v>
      </c>
      <c r="B21" s="435" t="s">
        <v>56</v>
      </c>
      <c r="C21" s="345">
        <v>0</v>
      </c>
      <c r="D21" s="423"/>
    </row>
    <row r="22" spans="1:7" x14ac:dyDescent="0.3">
      <c r="A22" s="433">
        <v>10</v>
      </c>
      <c r="B22" s="435" t="s">
        <v>57</v>
      </c>
      <c r="C22" s="345">
        <f>C20+C21</f>
        <v>74.405317321053218</v>
      </c>
      <c r="D22" s="423"/>
    </row>
    <row r="23" spans="1:7" x14ac:dyDescent="0.3">
      <c r="A23" s="433">
        <v>11</v>
      </c>
      <c r="B23" s="435" t="s">
        <v>31</v>
      </c>
      <c r="C23" s="345">
        <f>C24-C22</f>
        <v>14.881063464210641</v>
      </c>
      <c r="D23" s="423"/>
    </row>
    <row r="24" spans="1:7" s="432" customFormat="1" x14ac:dyDescent="0.3">
      <c r="A24" s="433">
        <v>12</v>
      </c>
      <c r="B24" s="435" t="s">
        <v>58</v>
      </c>
      <c r="C24" s="345">
        <f>C22*1.2</f>
        <v>89.286380785263859</v>
      </c>
      <c r="D24" s="436"/>
      <c r="F24" s="458"/>
      <c r="G24" s="458"/>
    </row>
    <row r="25" spans="1:7" s="459" customFormat="1" ht="16.2" x14ac:dyDescent="0.35">
      <c r="A25" s="955" t="s">
        <v>212</v>
      </c>
      <c r="B25" s="955"/>
      <c r="C25" s="955"/>
      <c r="D25" s="453"/>
      <c r="E25" s="454"/>
      <c r="F25" s="455"/>
    </row>
    <row r="27" spans="1:7" x14ac:dyDescent="0.3">
      <c r="A27" s="949"/>
      <c r="B27" s="949"/>
      <c r="C27" s="406"/>
      <c r="D27" s="419"/>
    </row>
    <row r="28" spans="1:7" x14ac:dyDescent="0.3">
      <c r="A28" s="949"/>
      <c r="B28" s="949"/>
      <c r="C28" s="407"/>
      <c r="D28" s="419"/>
    </row>
    <row r="29" spans="1:7" x14ac:dyDescent="0.3">
      <c r="A29" s="949"/>
      <c r="B29" s="949"/>
      <c r="C29" s="419"/>
      <c r="D29" s="419"/>
    </row>
    <row r="30" spans="1:7" x14ac:dyDescent="0.3">
      <c r="A30" s="419"/>
      <c r="B30" s="419"/>
      <c r="C30" s="419"/>
      <c r="D30" s="419"/>
    </row>
    <row r="31" spans="1:7" x14ac:dyDescent="0.3">
      <c r="A31" s="949"/>
      <c r="B31" s="949"/>
      <c r="C31" s="419"/>
      <c r="D31" s="419"/>
    </row>
  </sheetData>
  <mergeCells count="9">
    <mergeCell ref="A28:B28"/>
    <mergeCell ref="A29:B29"/>
    <mergeCell ref="A31:B31"/>
    <mergeCell ref="A3:C3"/>
    <mergeCell ref="A4:C4"/>
    <mergeCell ref="A5:A9"/>
    <mergeCell ref="B5:B9"/>
    <mergeCell ref="A25:C25"/>
    <mergeCell ref="A27:B27"/>
  </mergeCells>
  <pageMargins left="0.70866141732283472" right="0.70866141732283472" top="0.74803149606299213" bottom="0.74803149606299213" header="0.31496062992125984" footer="0.31496062992125984"/>
  <pageSetup paperSize="9" scale="8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opLeftCell="A13" workbookViewId="0">
      <selection activeCell="A33" sqref="A33:D35"/>
    </sheetView>
  </sheetViews>
  <sheetFormatPr defaultColWidth="9.109375" defaultRowHeight="13.8" x14ac:dyDescent="0.25"/>
  <cols>
    <col min="1" max="1" width="7.33203125" style="199" customWidth="1"/>
    <col min="2" max="2" width="53.88671875" style="199" customWidth="1"/>
    <col min="3" max="3" width="17.44140625" style="199" customWidth="1"/>
    <col min="4" max="4" width="16.44140625" style="199" customWidth="1"/>
    <col min="5" max="16384" width="9.109375" style="199"/>
  </cols>
  <sheetData>
    <row r="1" spans="1:6" ht="15.6" x14ac:dyDescent="0.3">
      <c r="A1" s="143"/>
      <c r="B1" s="143"/>
      <c r="C1" s="143"/>
      <c r="D1" s="143" t="s">
        <v>353</v>
      </c>
    </row>
    <row r="2" spans="1:6" ht="15.6" x14ac:dyDescent="0.3">
      <c r="A2" s="143"/>
      <c r="B2" s="143"/>
      <c r="C2" s="143"/>
      <c r="D2" s="143"/>
    </row>
    <row r="3" spans="1:6" ht="12.75" customHeight="1" x14ac:dyDescent="0.25">
      <c r="A3" s="824" t="s">
        <v>34</v>
      </c>
      <c r="B3" s="973"/>
      <c r="C3" s="973"/>
      <c r="D3" s="973"/>
    </row>
    <row r="4" spans="1:6" ht="6" customHeight="1" x14ac:dyDescent="0.25">
      <c r="A4" s="973"/>
      <c r="B4" s="973"/>
      <c r="C4" s="973"/>
      <c r="D4" s="973"/>
    </row>
    <row r="5" spans="1:6" x14ac:dyDescent="0.25">
      <c r="A5" s="974" t="s">
        <v>187</v>
      </c>
      <c r="B5" s="974"/>
      <c r="C5" s="974"/>
      <c r="D5" s="974"/>
    </row>
    <row r="6" spans="1:6" ht="15.6" x14ac:dyDescent="0.3">
      <c r="A6" s="143"/>
      <c r="B6" s="143"/>
      <c r="C6" s="143"/>
      <c r="D6" s="143"/>
    </row>
    <row r="7" spans="1:6" ht="15.6" x14ac:dyDescent="0.25">
      <c r="A7" s="825" t="s">
        <v>101</v>
      </c>
      <c r="B7" s="825" t="s">
        <v>38</v>
      </c>
      <c r="C7" s="22" t="s">
        <v>190</v>
      </c>
      <c r="D7" s="22">
        <v>2019</v>
      </c>
    </row>
    <row r="8" spans="1:6" ht="31.2" x14ac:dyDescent="0.25">
      <c r="A8" s="825"/>
      <c r="B8" s="825"/>
      <c r="C8" s="923" t="s">
        <v>189</v>
      </c>
      <c r="D8" s="22" t="s">
        <v>191</v>
      </c>
    </row>
    <row r="9" spans="1:6" ht="15.6" x14ac:dyDescent="0.25">
      <c r="A9" s="825"/>
      <c r="B9" s="825"/>
      <c r="C9" s="731"/>
      <c r="D9" s="462" t="s">
        <v>183</v>
      </c>
    </row>
    <row r="10" spans="1:6" ht="15.6" x14ac:dyDescent="0.25">
      <c r="A10" s="825"/>
      <c r="B10" s="825"/>
      <c r="C10" s="22" t="s">
        <v>1</v>
      </c>
      <c r="D10" s="22" t="s">
        <v>1</v>
      </c>
      <c r="F10" s="199" t="s">
        <v>68</v>
      </c>
    </row>
    <row r="11" spans="1:6" ht="15.6" x14ac:dyDescent="0.25">
      <c r="A11" s="18">
        <v>1</v>
      </c>
      <c r="B11" s="18">
        <v>2</v>
      </c>
      <c r="C11" s="18">
        <v>3</v>
      </c>
      <c r="D11" s="18">
        <v>4</v>
      </c>
    </row>
    <row r="12" spans="1:6" ht="15.6" x14ac:dyDescent="0.25">
      <c r="A12" s="18">
        <v>1</v>
      </c>
      <c r="B12" s="460" t="s">
        <v>2</v>
      </c>
      <c r="C12" s="23">
        <v>957.19149181674277</v>
      </c>
      <c r="D12" s="23">
        <v>1132.0125214004206</v>
      </c>
    </row>
    <row r="13" spans="1:6" ht="15.6" x14ac:dyDescent="0.25">
      <c r="A13" s="18" t="s">
        <v>3</v>
      </c>
      <c r="B13" s="460" t="s">
        <v>4</v>
      </c>
      <c r="C13" s="23">
        <v>802.67073546071447</v>
      </c>
      <c r="D13" s="23">
        <v>978.81193876028533</v>
      </c>
    </row>
    <row r="14" spans="1:6" ht="15.6" x14ac:dyDescent="0.25">
      <c r="A14" s="18" t="s">
        <v>5</v>
      </c>
      <c r="B14" s="460" t="s">
        <v>6</v>
      </c>
      <c r="C14" s="23">
        <v>775.96239666948065</v>
      </c>
      <c r="D14" s="23">
        <v>936.84218574063425</v>
      </c>
    </row>
    <row r="15" spans="1:6" ht="15.6" x14ac:dyDescent="0.25">
      <c r="A15" s="18" t="s">
        <v>7</v>
      </c>
      <c r="B15" s="460" t="s">
        <v>8</v>
      </c>
      <c r="C15" s="23">
        <v>20.158237181236395</v>
      </c>
      <c r="D15" s="23">
        <v>41.166839181491085</v>
      </c>
    </row>
    <row r="16" spans="1:6" ht="15.6" x14ac:dyDescent="0.25">
      <c r="A16" s="18" t="s">
        <v>9</v>
      </c>
      <c r="B16" s="460" t="s">
        <v>10</v>
      </c>
      <c r="C16" s="23">
        <v>0</v>
      </c>
      <c r="D16" s="23">
        <v>0</v>
      </c>
    </row>
    <row r="17" spans="1:4" ht="32.25" customHeight="1" x14ac:dyDescent="0.25">
      <c r="A17" s="18" t="s">
        <v>11</v>
      </c>
      <c r="B17" s="461" t="s">
        <v>12</v>
      </c>
      <c r="C17" s="23">
        <v>0</v>
      </c>
      <c r="D17" s="23">
        <v>0</v>
      </c>
    </row>
    <row r="18" spans="1:4" ht="23.25" customHeight="1" x14ac:dyDescent="0.25">
      <c r="A18" s="18" t="s">
        <v>13</v>
      </c>
      <c r="B18" s="460" t="s">
        <v>14</v>
      </c>
      <c r="C18" s="23">
        <v>1.8909057245683068E-2</v>
      </c>
      <c r="D18" s="23">
        <v>0.73207677493050238</v>
      </c>
    </row>
    <row r="19" spans="1:4" ht="21" customHeight="1" x14ac:dyDescent="0.25">
      <c r="A19" s="18" t="s">
        <v>15</v>
      </c>
      <c r="B19" s="460" t="s">
        <v>16</v>
      </c>
      <c r="C19" s="23">
        <v>6.5311925527518504</v>
      </c>
      <c r="D19" s="23">
        <v>7.0837063229382241E-2</v>
      </c>
    </row>
    <row r="20" spans="1:4" ht="30.75" customHeight="1" x14ac:dyDescent="0.25">
      <c r="A20" s="18" t="s">
        <v>17</v>
      </c>
      <c r="B20" s="461" t="s">
        <v>18</v>
      </c>
      <c r="C20" s="23">
        <v>100.54633186960929</v>
      </c>
      <c r="D20" s="23">
        <v>88.421389628095298</v>
      </c>
    </row>
    <row r="21" spans="1:4" ht="15.6" x14ac:dyDescent="0.25">
      <c r="A21" s="18" t="s">
        <v>19</v>
      </c>
      <c r="B21" s="460" t="s">
        <v>20</v>
      </c>
      <c r="C21" s="23">
        <v>45.258313091830594</v>
      </c>
      <c r="D21" s="23">
        <v>62.495193498651808</v>
      </c>
    </row>
    <row r="22" spans="1:4" ht="15.6" x14ac:dyDescent="0.25">
      <c r="A22" s="18" t="s">
        <v>21</v>
      </c>
      <c r="B22" s="460" t="s">
        <v>22</v>
      </c>
      <c r="C22" s="23">
        <v>8.7161113945884559</v>
      </c>
      <c r="D22" s="23">
        <v>2.2839995133881117</v>
      </c>
    </row>
    <row r="23" spans="1:4" ht="15.6" x14ac:dyDescent="0.25">
      <c r="A23" s="18" t="s">
        <v>23</v>
      </c>
      <c r="B23" s="460" t="s">
        <v>24</v>
      </c>
      <c r="C23" s="23">
        <v>38.420795375976851</v>
      </c>
      <c r="D23" s="23">
        <v>69.869889205693909</v>
      </c>
    </row>
    <row r="24" spans="1:4" ht="15.6" x14ac:dyDescent="0.25">
      <c r="A24" s="18">
        <v>3</v>
      </c>
      <c r="B24" s="460" t="s">
        <v>25</v>
      </c>
      <c r="C24" s="23">
        <v>1.430527897740651</v>
      </c>
      <c r="D24" s="23">
        <v>0</v>
      </c>
    </row>
    <row r="25" spans="1:4" ht="15.6" x14ac:dyDescent="0.25">
      <c r="A25" s="18">
        <v>4</v>
      </c>
      <c r="B25" s="460" t="s">
        <v>26</v>
      </c>
      <c r="C25" s="23">
        <v>0</v>
      </c>
      <c r="D25" s="23">
        <v>0</v>
      </c>
    </row>
    <row r="26" spans="1:4" ht="15.6" x14ac:dyDescent="0.25">
      <c r="A26" s="18">
        <v>5</v>
      </c>
      <c r="B26" s="460" t="s">
        <v>27</v>
      </c>
      <c r="C26" s="23">
        <v>0</v>
      </c>
      <c r="D26" s="23">
        <v>0</v>
      </c>
    </row>
    <row r="27" spans="1:4" ht="15.6" x14ac:dyDescent="0.25">
      <c r="A27" s="18">
        <v>6</v>
      </c>
      <c r="B27" s="460" t="s">
        <v>28</v>
      </c>
      <c r="C27" s="23">
        <v>997.05281509046029</v>
      </c>
      <c r="D27" s="23">
        <v>1201.8824106061145</v>
      </c>
    </row>
    <row r="28" spans="1:4" ht="15.6" x14ac:dyDescent="0.25">
      <c r="A28" s="18">
        <v>7</v>
      </c>
      <c r="B28" s="460" t="s">
        <v>29</v>
      </c>
      <c r="C28" s="23">
        <v>0</v>
      </c>
      <c r="D28" s="23">
        <v>0</v>
      </c>
    </row>
    <row r="29" spans="1:4" ht="15.6" x14ac:dyDescent="0.25">
      <c r="A29" s="18">
        <v>8</v>
      </c>
      <c r="B29" s="460" t="s">
        <v>30</v>
      </c>
      <c r="C29" s="23">
        <v>997.05281509045994</v>
      </c>
      <c r="D29" s="23">
        <v>1201.8824106061145</v>
      </c>
    </row>
    <row r="30" spans="1:4" ht="15.6" x14ac:dyDescent="0.25">
      <c r="A30" s="18">
        <v>9</v>
      </c>
      <c r="B30" s="460" t="s">
        <v>31</v>
      </c>
      <c r="C30" s="23">
        <v>199.41</v>
      </c>
      <c r="D30" s="23">
        <v>240.38</v>
      </c>
    </row>
    <row r="31" spans="1:4" ht="15.6" x14ac:dyDescent="0.25">
      <c r="A31" s="18">
        <v>10</v>
      </c>
      <c r="B31" s="460" t="s">
        <v>37</v>
      </c>
      <c r="C31" s="23">
        <v>1196.4633781085499</v>
      </c>
      <c r="D31" s="23">
        <v>1442.2588927273373</v>
      </c>
    </row>
    <row r="32" spans="1:4" ht="15.6" x14ac:dyDescent="0.3">
      <c r="A32" s="143"/>
      <c r="B32" s="143"/>
      <c r="C32" s="143"/>
      <c r="D32" s="143"/>
    </row>
    <row r="33" spans="1:4" x14ac:dyDescent="0.25">
      <c r="A33" s="971" t="s">
        <v>205</v>
      </c>
      <c r="B33" s="972"/>
      <c r="C33" s="972"/>
      <c r="D33" s="972"/>
    </row>
    <row r="34" spans="1:4" x14ac:dyDescent="0.25">
      <c r="A34" s="972"/>
      <c r="B34" s="972"/>
      <c r="C34" s="972"/>
      <c r="D34" s="972"/>
    </row>
    <row r="35" spans="1:4" ht="21.75" customHeight="1" x14ac:dyDescent="0.25">
      <c r="A35" s="972"/>
      <c r="B35" s="972"/>
      <c r="C35" s="972"/>
      <c r="D35" s="972"/>
    </row>
  </sheetData>
  <mergeCells count="6">
    <mergeCell ref="A33:D35"/>
    <mergeCell ref="A3:D4"/>
    <mergeCell ref="A5:D5"/>
    <mergeCell ref="A7:A10"/>
    <mergeCell ref="B7:B10"/>
    <mergeCell ref="C8:C9"/>
  </mergeCell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J9" sqref="J9"/>
    </sheetView>
  </sheetViews>
  <sheetFormatPr defaultColWidth="9.109375" defaultRowHeight="15.6" x14ac:dyDescent="0.3"/>
  <cols>
    <col min="1" max="1" width="7.33203125" style="143" customWidth="1"/>
    <col min="2" max="2" width="53.88671875" style="143" customWidth="1"/>
    <col min="3" max="3" width="17.44140625" style="143" customWidth="1"/>
    <col min="4" max="4" width="16.44140625" style="143" customWidth="1"/>
    <col min="5" max="16384" width="9.109375" style="143"/>
  </cols>
  <sheetData>
    <row r="1" spans="1:6" x14ac:dyDescent="0.3">
      <c r="D1" s="143" t="s">
        <v>439</v>
      </c>
    </row>
    <row r="3" spans="1:6" x14ac:dyDescent="0.3">
      <c r="A3" s="824" t="s">
        <v>192</v>
      </c>
      <c r="B3" s="975"/>
      <c r="C3" s="975"/>
      <c r="D3" s="975"/>
    </row>
    <row r="4" spans="1:6" ht="6" customHeight="1" x14ac:dyDescent="0.3">
      <c r="A4" s="975"/>
      <c r="B4" s="975"/>
      <c r="C4" s="975"/>
      <c r="D4" s="975"/>
    </row>
    <row r="5" spans="1:6" x14ac:dyDescent="0.3">
      <c r="A5" s="824" t="s">
        <v>187</v>
      </c>
      <c r="B5" s="824"/>
      <c r="C5" s="824"/>
      <c r="D5" s="824"/>
    </row>
    <row r="7" spans="1:6" x14ac:dyDescent="0.3">
      <c r="A7" s="825" t="s">
        <v>101</v>
      </c>
      <c r="B7" s="825" t="s">
        <v>38</v>
      </c>
      <c r="C7" s="467" t="s">
        <v>190</v>
      </c>
      <c r="D7" s="467">
        <v>2019</v>
      </c>
    </row>
    <row r="8" spans="1:6" ht="31.2" x14ac:dyDescent="0.3">
      <c r="A8" s="825"/>
      <c r="B8" s="825"/>
      <c r="C8" s="923" t="s">
        <v>188</v>
      </c>
      <c r="D8" s="467" t="s">
        <v>191</v>
      </c>
    </row>
    <row r="9" spans="1:6" x14ac:dyDescent="0.3">
      <c r="A9" s="825"/>
      <c r="B9" s="825"/>
      <c r="C9" s="976"/>
      <c r="D9" s="467" t="s">
        <v>183</v>
      </c>
    </row>
    <row r="10" spans="1:6" x14ac:dyDescent="0.3">
      <c r="A10" s="825"/>
      <c r="B10" s="825"/>
      <c r="C10" s="467" t="s">
        <v>1</v>
      </c>
      <c r="D10" s="467" t="s">
        <v>1</v>
      </c>
      <c r="F10" s="143" t="s">
        <v>68</v>
      </c>
    </row>
    <row r="11" spans="1:6" x14ac:dyDescent="0.3">
      <c r="A11" s="18">
        <v>1</v>
      </c>
      <c r="B11" s="18">
        <v>2</v>
      </c>
      <c r="C11" s="18">
        <v>3</v>
      </c>
      <c r="D11" s="18">
        <v>4</v>
      </c>
    </row>
    <row r="12" spans="1:6" x14ac:dyDescent="0.3">
      <c r="A12" s="18">
        <v>1</v>
      </c>
      <c r="B12" s="460" t="s">
        <v>2</v>
      </c>
      <c r="C12" s="23">
        <v>1131.29</v>
      </c>
      <c r="D12" s="23">
        <v>1922.2491047589951</v>
      </c>
    </row>
    <row r="13" spans="1:6" x14ac:dyDescent="0.3">
      <c r="A13" s="18" t="s">
        <v>3</v>
      </c>
      <c r="B13" s="460" t="s">
        <v>4</v>
      </c>
      <c r="C13" s="23">
        <v>976.75914405642459</v>
      </c>
      <c r="D13" s="23">
        <v>1769.0485221188599</v>
      </c>
    </row>
    <row r="14" spans="1:6" x14ac:dyDescent="0.3">
      <c r="A14" s="18" t="s">
        <v>5</v>
      </c>
      <c r="B14" s="460" t="s">
        <v>6</v>
      </c>
      <c r="C14" s="23">
        <v>950.05080526519077</v>
      </c>
      <c r="D14" s="23">
        <v>1727.078769099209</v>
      </c>
    </row>
    <row r="15" spans="1:6" x14ac:dyDescent="0.3">
      <c r="A15" s="18" t="s">
        <v>7</v>
      </c>
      <c r="B15" s="460" t="s">
        <v>8</v>
      </c>
      <c r="C15" s="23">
        <v>20.158237181236391</v>
      </c>
      <c r="D15" s="23">
        <v>41.166839181491085</v>
      </c>
    </row>
    <row r="16" spans="1:6" x14ac:dyDescent="0.3">
      <c r="A16" s="18" t="s">
        <v>9</v>
      </c>
      <c r="B16" s="460" t="s">
        <v>10</v>
      </c>
      <c r="C16" s="23">
        <v>0</v>
      </c>
      <c r="D16" s="23">
        <v>0</v>
      </c>
    </row>
    <row r="17" spans="1:4" ht="32.25" customHeight="1" x14ac:dyDescent="0.3">
      <c r="A17" s="18" t="s">
        <v>11</v>
      </c>
      <c r="B17" s="461" t="s">
        <v>12</v>
      </c>
      <c r="C17" s="23">
        <v>0</v>
      </c>
      <c r="D17" s="23">
        <v>0</v>
      </c>
    </row>
    <row r="18" spans="1:4" ht="23.25" customHeight="1" x14ac:dyDescent="0.3">
      <c r="A18" s="18" t="s">
        <v>13</v>
      </c>
      <c r="B18" s="460" t="s">
        <v>14</v>
      </c>
      <c r="C18" s="23">
        <v>1.8909057245683071E-2</v>
      </c>
      <c r="D18" s="23">
        <v>0.73207677493050227</v>
      </c>
    </row>
    <row r="19" spans="1:4" ht="21" customHeight="1" x14ac:dyDescent="0.3">
      <c r="A19" s="18" t="s">
        <v>15</v>
      </c>
      <c r="B19" s="460" t="s">
        <v>16</v>
      </c>
      <c r="C19" s="23">
        <v>6.5311925527518504</v>
      </c>
      <c r="D19" s="23">
        <v>7.0837063229382241E-2</v>
      </c>
    </row>
    <row r="20" spans="1:4" ht="30.75" customHeight="1" x14ac:dyDescent="0.3">
      <c r="A20" s="18" t="s">
        <v>17</v>
      </c>
      <c r="B20" s="461" t="s">
        <v>18</v>
      </c>
      <c r="C20" s="23">
        <v>100.54633186960929</v>
      </c>
      <c r="D20" s="23">
        <v>88.421389628095312</v>
      </c>
    </row>
    <row r="21" spans="1:4" x14ac:dyDescent="0.3">
      <c r="A21" s="18" t="s">
        <v>19</v>
      </c>
      <c r="B21" s="460" t="s">
        <v>20</v>
      </c>
      <c r="C21" s="23">
        <v>45.258313091830601</v>
      </c>
      <c r="D21" s="23">
        <v>62.495193498651801</v>
      </c>
    </row>
    <row r="22" spans="1:4" x14ac:dyDescent="0.3">
      <c r="A22" s="18" t="s">
        <v>21</v>
      </c>
      <c r="B22" s="460" t="s">
        <v>22</v>
      </c>
      <c r="C22" s="23">
        <v>8.7161113945884559</v>
      </c>
      <c r="D22" s="23">
        <v>2.2839995133881117</v>
      </c>
    </row>
    <row r="23" spans="1:4" x14ac:dyDescent="0.3">
      <c r="A23" s="18" t="s">
        <v>23</v>
      </c>
      <c r="B23" s="460" t="s">
        <v>24</v>
      </c>
      <c r="C23" s="23">
        <v>38.420795375976851</v>
      </c>
      <c r="D23" s="23">
        <v>69.869889205693923</v>
      </c>
    </row>
    <row r="24" spans="1:4" x14ac:dyDescent="0.3">
      <c r="A24" s="18">
        <v>3</v>
      </c>
      <c r="B24" s="460" t="s">
        <v>25</v>
      </c>
      <c r="C24" s="23">
        <v>1.430527897740651</v>
      </c>
      <c r="D24" s="23">
        <v>0</v>
      </c>
    </row>
    <row r="25" spans="1:4" x14ac:dyDescent="0.3">
      <c r="A25" s="18">
        <v>4</v>
      </c>
      <c r="B25" s="460" t="s">
        <v>26</v>
      </c>
      <c r="C25" s="23">
        <v>0</v>
      </c>
      <c r="D25" s="23">
        <v>0</v>
      </c>
    </row>
    <row r="26" spans="1:4" x14ac:dyDescent="0.3">
      <c r="A26" s="18">
        <v>5</v>
      </c>
      <c r="B26" s="460" t="s">
        <v>27</v>
      </c>
      <c r="C26" s="23">
        <v>0</v>
      </c>
      <c r="D26" s="23">
        <v>0</v>
      </c>
    </row>
    <row r="27" spans="1:4" x14ac:dyDescent="0.3">
      <c r="A27" s="18">
        <v>6</v>
      </c>
      <c r="B27" s="460" t="s">
        <v>28</v>
      </c>
      <c r="C27" s="23">
        <v>1171.1312236861706</v>
      </c>
      <c r="D27" s="23">
        <v>1992.1189939646893</v>
      </c>
    </row>
    <row r="28" spans="1:4" x14ac:dyDescent="0.3">
      <c r="A28" s="18">
        <v>7</v>
      </c>
      <c r="B28" s="460" t="s">
        <v>29</v>
      </c>
      <c r="C28" s="23">
        <v>0</v>
      </c>
      <c r="D28" s="23">
        <v>0</v>
      </c>
    </row>
    <row r="29" spans="1:4" x14ac:dyDescent="0.3">
      <c r="A29" s="18">
        <v>8</v>
      </c>
      <c r="B29" s="460" t="s">
        <v>30</v>
      </c>
      <c r="C29" s="23">
        <v>1171.1312236861706</v>
      </c>
      <c r="D29" s="23">
        <v>1992.1189939646893</v>
      </c>
    </row>
    <row r="30" spans="1:4" x14ac:dyDescent="0.3">
      <c r="A30" s="18">
        <v>9</v>
      </c>
      <c r="B30" s="460" t="s">
        <v>31</v>
      </c>
      <c r="C30" s="23">
        <v>234.23</v>
      </c>
      <c r="D30" s="23">
        <v>398.42</v>
      </c>
    </row>
    <row r="31" spans="1:4" x14ac:dyDescent="0.3">
      <c r="A31" s="18">
        <v>10</v>
      </c>
      <c r="B31" s="460" t="s">
        <v>37</v>
      </c>
      <c r="C31" s="23">
        <v>1405.36</v>
      </c>
      <c r="D31" s="23">
        <v>2390.54</v>
      </c>
    </row>
    <row r="32" spans="1:4" ht="9" customHeight="1" x14ac:dyDescent="0.3"/>
    <row r="33" spans="1:4" x14ac:dyDescent="0.3">
      <c r="A33" s="971" t="s">
        <v>438</v>
      </c>
      <c r="B33" s="972"/>
      <c r="C33" s="972"/>
      <c r="D33" s="972"/>
    </row>
    <row r="34" spans="1:4" x14ac:dyDescent="0.3">
      <c r="A34" s="972"/>
      <c r="B34" s="972"/>
      <c r="C34" s="972"/>
      <c r="D34" s="972"/>
    </row>
    <row r="35" spans="1:4" ht="21.75" customHeight="1" x14ac:dyDescent="0.3">
      <c r="A35" s="972"/>
      <c r="B35" s="972"/>
      <c r="C35" s="972"/>
      <c r="D35" s="972"/>
    </row>
  </sheetData>
  <mergeCells count="6">
    <mergeCell ref="A3:D4"/>
    <mergeCell ref="A5:D5"/>
    <mergeCell ref="A7:A10"/>
    <mergeCell ref="B7:B10"/>
    <mergeCell ref="A33:D35"/>
    <mergeCell ref="C8:C9"/>
  </mergeCell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workbookViewId="0">
      <selection activeCell="A2" sqref="A2:F4"/>
    </sheetView>
  </sheetViews>
  <sheetFormatPr defaultColWidth="9.109375" defaultRowHeight="15.6" x14ac:dyDescent="0.3"/>
  <cols>
    <col min="1" max="1" width="9.109375" style="145"/>
    <col min="2" max="2" width="45.44140625" style="145" customWidth="1"/>
    <col min="3" max="3" width="19.109375" style="145" customWidth="1"/>
    <col min="4" max="4" width="18" style="145" customWidth="1"/>
    <col min="5" max="5" width="19.6640625" style="145" customWidth="1"/>
    <col min="6" max="6" width="20.5546875" style="145" customWidth="1"/>
    <col min="7" max="16384" width="9.109375" style="145"/>
  </cols>
  <sheetData>
    <row r="1" spans="1:6" x14ac:dyDescent="0.3">
      <c r="F1" s="143" t="s">
        <v>354</v>
      </c>
    </row>
    <row r="2" spans="1:6" x14ac:dyDescent="0.3">
      <c r="A2" s="824" t="s">
        <v>440</v>
      </c>
      <c r="B2" s="824"/>
      <c r="C2" s="824"/>
      <c r="D2" s="824"/>
      <c r="E2" s="824"/>
      <c r="F2" s="824"/>
    </row>
    <row r="3" spans="1:6" ht="16.5" customHeight="1" x14ac:dyDescent="0.3">
      <c r="A3" s="824"/>
      <c r="B3" s="824"/>
      <c r="C3" s="824"/>
      <c r="D3" s="824"/>
      <c r="E3" s="824"/>
      <c r="F3" s="824"/>
    </row>
    <row r="4" spans="1:6" ht="18.75" customHeight="1" x14ac:dyDescent="0.3">
      <c r="A4" s="824"/>
      <c r="B4" s="824"/>
      <c r="C4" s="824"/>
      <c r="D4" s="824"/>
      <c r="E4" s="824"/>
      <c r="F4" s="824"/>
    </row>
    <row r="5" spans="1:6" ht="20.25" customHeight="1" x14ac:dyDescent="0.3">
      <c r="A5" s="825" t="s">
        <v>101</v>
      </c>
      <c r="B5" s="825" t="s">
        <v>38</v>
      </c>
      <c r="C5" s="857" t="s">
        <v>190</v>
      </c>
      <c r="D5" s="978"/>
      <c r="E5" s="857">
        <v>2019</v>
      </c>
      <c r="F5" s="758"/>
    </row>
    <row r="6" spans="1:6" ht="21" customHeight="1" x14ac:dyDescent="0.3">
      <c r="A6" s="825"/>
      <c r="B6" s="825"/>
      <c r="C6" s="857" t="s">
        <v>201</v>
      </c>
      <c r="D6" s="758"/>
      <c r="E6" s="857" t="s">
        <v>202</v>
      </c>
      <c r="F6" s="758"/>
    </row>
    <row r="7" spans="1:6" ht="101.25" customHeight="1" x14ac:dyDescent="0.3">
      <c r="A7" s="825"/>
      <c r="B7" s="825"/>
      <c r="C7" s="923" t="s">
        <v>69</v>
      </c>
      <c r="D7" s="923" t="s">
        <v>70</v>
      </c>
      <c r="E7" s="467" t="s">
        <v>69</v>
      </c>
      <c r="F7" s="467" t="s">
        <v>70</v>
      </c>
    </row>
    <row r="8" spans="1:6" ht="15.75" customHeight="1" x14ac:dyDescent="0.3">
      <c r="A8" s="825"/>
      <c r="B8" s="825"/>
      <c r="C8" s="976"/>
      <c r="D8" s="976"/>
      <c r="E8" s="857" t="s">
        <v>183</v>
      </c>
      <c r="F8" s="758"/>
    </row>
    <row r="9" spans="1:6" x14ac:dyDescent="0.3">
      <c r="A9" s="825"/>
      <c r="B9" s="825"/>
      <c r="C9" s="467" t="s">
        <v>1</v>
      </c>
      <c r="D9" s="467" t="s">
        <v>204</v>
      </c>
      <c r="E9" s="467" t="s">
        <v>1</v>
      </c>
      <c r="F9" s="467" t="s">
        <v>204</v>
      </c>
    </row>
    <row r="10" spans="1:6" ht="46.8" x14ac:dyDescent="0.3">
      <c r="A10" s="467">
        <v>1</v>
      </c>
      <c r="B10" s="461" t="s">
        <v>203</v>
      </c>
      <c r="C10" s="463">
        <v>997.05</v>
      </c>
      <c r="D10" s="463">
        <v>19.88</v>
      </c>
      <c r="E10" s="463">
        <v>1201.8800000000001</v>
      </c>
      <c r="F10" s="463">
        <v>20.81</v>
      </c>
    </row>
    <row r="11" spans="1:6" ht="31.2" x14ac:dyDescent="0.3">
      <c r="A11" s="467">
        <v>2</v>
      </c>
      <c r="B11" s="461" t="s">
        <v>193</v>
      </c>
      <c r="C11" s="463">
        <v>5.4</v>
      </c>
      <c r="D11" s="463">
        <v>0.11</v>
      </c>
      <c r="E11" s="463">
        <v>4.74</v>
      </c>
      <c r="F11" s="463">
        <v>0.08</v>
      </c>
    </row>
    <row r="12" spans="1:6" x14ac:dyDescent="0.3">
      <c r="A12" s="466" t="s">
        <v>46</v>
      </c>
      <c r="B12" s="461" t="s">
        <v>113</v>
      </c>
      <c r="C12" s="463">
        <v>5.28</v>
      </c>
      <c r="D12" s="463">
        <v>0.11</v>
      </c>
      <c r="E12" s="463">
        <v>3.57</v>
      </c>
      <c r="F12" s="463">
        <v>0.06</v>
      </c>
    </row>
    <row r="13" spans="1:6" ht="31.2" x14ac:dyDescent="0.3">
      <c r="A13" s="466" t="s">
        <v>48</v>
      </c>
      <c r="B13" s="461" t="s">
        <v>194</v>
      </c>
      <c r="C13" s="464">
        <v>0.12</v>
      </c>
      <c r="D13" s="464">
        <v>0</v>
      </c>
      <c r="E13" s="463">
        <v>0.79</v>
      </c>
      <c r="F13" s="464">
        <v>0.01</v>
      </c>
    </row>
    <row r="14" spans="1:6" x14ac:dyDescent="0.3">
      <c r="A14" s="467" t="s">
        <v>208</v>
      </c>
      <c r="B14" s="461" t="s">
        <v>195</v>
      </c>
      <c r="C14" s="463">
        <v>0</v>
      </c>
      <c r="D14" s="463">
        <v>0</v>
      </c>
      <c r="E14" s="463">
        <v>0.38</v>
      </c>
      <c r="F14" s="463">
        <v>0.01</v>
      </c>
    </row>
    <row r="15" spans="1:6" ht="22.5" customHeight="1" x14ac:dyDescent="0.3">
      <c r="A15" s="467">
        <v>3</v>
      </c>
      <c r="B15" s="461" t="s">
        <v>196</v>
      </c>
      <c r="C15" s="463">
        <v>2.9</v>
      </c>
      <c r="D15" s="463">
        <v>0.06</v>
      </c>
      <c r="E15" s="463">
        <v>11.86</v>
      </c>
      <c r="F15" s="463">
        <v>2.1000000000000001E-2</v>
      </c>
    </row>
    <row r="16" spans="1:6" ht="31.2" x14ac:dyDescent="0.3">
      <c r="A16" s="467">
        <v>4</v>
      </c>
      <c r="B16" s="461" t="s">
        <v>53</v>
      </c>
      <c r="C16" s="463">
        <v>1005.35</v>
      </c>
      <c r="D16" s="463">
        <v>20.05</v>
      </c>
      <c r="E16" s="463">
        <v>1218.48</v>
      </c>
      <c r="F16" s="463">
        <v>21.1</v>
      </c>
    </row>
    <row r="17" spans="1:6" x14ac:dyDescent="0.3">
      <c r="A17" s="467">
        <v>5</v>
      </c>
      <c r="B17" s="461" t="s">
        <v>54</v>
      </c>
      <c r="C17" s="463">
        <v>14.95</v>
      </c>
      <c r="D17" s="463">
        <v>0.3</v>
      </c>
      <c r="E17" s="463">
        <v>12.02</v>
      </c>
      <c r="F17" s="463">
        <v>1.2</v>
      </c>
    </row>
    <row r="18" spans="1:6" ht="31.2" x14ac:dyDescent="0.3">
      <c r="A18" s="467">
        <v>6</v>
      </c>
      <c r="B18" s="461" t="s">
        <v>55</v>
      </c>
      <c r="C18" s="463">
        <v>1020.3</v>
      </c>
      <c r="D18" s="463">
        <v>20.350000000000001</v>
      </c>
      <c r="E18" s="463">
        <v>1230.5</v>
      </c>
      <c r="F18" s="463">
        <f>123.27/(12*176/365)</f>
        <v>21.303764204545452</v>
      </c>
    </row>
    <row r="19" spans="1:6" ht="26.25" customHeight="1" x14ac:dyDescent="0.3">
      <c r="A19" s="467">
        <v>7</v>
      </c>
      <c r="B19" s="461" t="s">
        <v>139</v>
      </c>
      <c r="C19" s="463">
        <v>0</v>
      </c>
      <c r="D19" s="463">
        <v>0</v>
      </c>
      <c r="E19" s="463">
        <v>0</v>
      </c>
      <c r="F19" s="463">
        <v>0</v>
      </c>
    </row>
    <row r="20" spans="1:6" x14ac:dyDescent="0.3">
      <c r="A20" s="467">
        <v>8</v>
      </c>
      <c r="B20" s="461" t="s">
        <v>197</v>
      </c>
      <c r="C20" s="463">
        <v>1020.3</v>
      </c>
      <c r="D20" s="464">
        <v>20.350000000000001</v>
      </c>
      <c r="E20" s="463">
        <v>1230.5</v>
      </c>
      <c r="F20" s="463">
        <f>123.27/(12*176/365)</f>
        <v>21.303764204545452</v>
      </c>
    </row>
    <row r="21" spans="1:6" x14ac:dyDescent="0.3">
      <c r="A21" s="467">
        <v>9</v>
      </c>
      <c r="B21" s="461" t="s">
        <v>31</v>
      </c>
      <c r="C21" s="463">
        <v>204.06</v>
      </c>
      <c r="D21" s="463">
        <v>4.07</v>
      </c>
      <c r="E21" s="463">
        <v>246.1</v>
      </c>
      <c r="F21" s="463">
        <v>4.26</v>
      </c>
    </row>
    <row r="22" spans="1:6" ht="18.75" customHeight="1" x14ac:dyDescent="0.3">
      <c r="A22" s="467">
        <v>10</v>
      </c>
      <c r="B22" s="461" t="s">
        <v>199</v>
      </c>
      <c r="C22" s="463">
        <v>1224.3599999999999</v>
      </c>
      <c r="D22" s="463">
        <v>24.42</v>
      </c>
      <c r="E22" s="463">
        <v>1476.6</v>
      </c>
      <c r="F22" s="463">
        <v>25.56</v>
      </c>
    </row>
    <row r="23" spans="1:6" ht="17.25" customHeight="1" x14ac:dyDescent="0.3">
      <c r="A23" s="18">
        <v>11</v>
      </c>
      <c r="B23" s="465" t="s">
        <v>200</v>
      </c>
      <c r="C23" s="18">
        <v>176</v>
      </c>
      <c r="D23" s="18">
        <v>176</v>
      </c>
      <c r="E23" s="18">
        <v>176</v>
      </c>
      <c r="F23" s="18">
        <v>176</v>
      </c>
    </row>
    <row r="25" spans="1:6" x14ac:dyDescent="0.3">
      <c r="A25" s="977" t="s">
        <v>205</v>
      </c>
      <c r="B25" s="977"/>
      <c r="C25" s="977"/>
      <c r="D25" s="977"/>
      <c r="E25" s="977"/>
      <c r="F25" s="977"/>
    </row>
    <row r="26" spans="1:6" ht="33" customHeight="1" x14ac:dyDescent="0.3">
      <c r="A26" s="977"/>
      <c r="B26" s="977"/>
      <c r="C26" s="977"/>
      <c r="D26" s="977"/>
      <c r="E26" s="977"/>
      <c r="F26" s="977"/>
    </row>
  </sheetData>
  <mergeCells count="11">
    <mergeCell ref="A25:F26"/>
    <mergeCell ref="A2:F4"/>
    <mergeCell ref="A5:A9"/>
    <mergeCell ref="B5:B9"/>
    <mergeCell ref="C5:D5"/>
    <mergeCell ref="E5:F5"/>
    <mergeCell ref="C6:D6"/>
    <mergeCell ref="E6:F6"/>
    <mergeCell ref="C7:C8"/>
    <mergeCell ref="D7:D8"/>
    <mergeCell ref="E8:F8"/>
  </mergeCells>
  <pageMargins left="0.7" right="0.7" top="0.75" bottom="0.75" header="0.3" footer="0.3"/>
  <pageSetup paperSize="9" scale="6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A3" sqref="A3:D5"/>
    </sheetView>
  </sheetViews>
  <sheetFormatPr defaultRowHeight="14.4" x14ac:dyDescent="0.3"/>
  <cols>
    <col min="1" max="1" width="9.5546875" bestFit="1" customWidth="1"/>
    <col min="2" max="2" width="56.33203125" customWidth="1"/>
    <col min="3" max="3" width="25.6640625" customWidth="1"/>
    <col min="4" max="4" width="26" customWidth="1"/>
  </cols>
  <sheetData>
    <row r="1" spans="1:6" ht="15.6" x14ac:dyDescent="0.3">
      <c r="A1" s="145"/>
      <c r="B1" s="145"/>
      <c r="C1" s="145"/>
      <c r="D1" s="143" t="s">
        <v>409</v>
      </c>
      <c r="E1" s="145"/>
      <c r="F1" s="145"/>
    </row>
    <row r="2" spans="1:6" ht="15.6" x14ac:dyDescent="0.3">
      <c r="A2" s="145"/>
      <c r="B2" s="145"/>
      <c r="C2" s="145"/>
      <c r="D2" s="145"/>
      <c r="E2" s="145"/>
      <c r="F2" s="145"/>
    </row>
    <row r="3" spans="1:6" ht="15.6" x14ac:dyDescent="0.3">
      <c r="A3" s="824" t="s">
        <v>441</v>
      </c>
      <c r="B3" s="824"/>
      <c r="C3" s="824"/>
      <c r="D3" s="824"/>
      <c r="E3" s="145" t="s">
        <v>80</v>
      </c>
      <c r="F3" s="145"/>
    </row>
    <row r="4" spans="1:6" ht="15.6" x14ac:dyDescent="0.3">
      <c r="A4" s="824"/>
      <c r="B4" s="824"/>
      <c r="C4" s="824"/>
      <c r="D4" s="824"/>
      <c r="E4" s="145"/>
      <c r="F4" s="145"/>
    </row>
    <row r="5" spans="1:6" ht="18" customHeight="1" x14ac:dyDescent="0.3">
      <c r="A5" s="824"/>
      <c r="B5" s="824"/>
      <c r="C5" s="824"/>
      <c r="D5" s="824"/>
      <c r="E5" s="145"/>
      <c r="F5" s="145"/>
    </row>
    <row r="6" spans="1:6" ht="15.6" x14ac:dyDescent="0.3">
      <c r="A6" s="145"/>
      <c r="B6" s="145"/>
      <c r="C6" s="145"/>
      <c r="D6" s="145"/>
      <c r="E6" s="145"/>
      <c r="F6" s="145"/>
    </row>
    <row r="7" spans="1:6" ht="15.6" x14ac:dyDescent="0.3">
      <c r="A7" s="923" t="s">
        <v>101</v>
      </c>
      <c r="B7" s="923" t="s">
        <v>38</v>
      </c>
      <c r="C7" s="18" t="s">
        <v>190</v>
      </c>
      <c r="D7" s="18">
        <v>2019</v>
      </c>
      <c r="E7" s="145"/>
      <c r="F7" s="145"/>
    </row>
    <row r="8" spans="1:6" ht="72" customHeight="1" x14ac:dyDescent="0.3">
      <c r="A8" s="933"/>
      <c r="B8" s="928"/>
      <c r="C8" s="467" t="s">
        <v>65</v>
      </c>
      <c r="D8" s="467" t="s">
        <v>65</v>
      </c>
      <c r="E8" s="145"/>
      <c r="F8" s="145"/>
    </row>
    <row r="9" spans="1:6" ht="29.25" customHeight="1" x14ac:dyDescent="0.3">
      <c r="A9" s="933"/>
      <c r="B9" s="928"/>
      <c r="C9" s="923" t="s">
        <v>189</v>
      </c>
      <c r="D9" s="467" t="s">
        <v>206</v>
      </c>
      <c r="E9" s="145"/>
      <c r="F9" s="145"/>
    </row>
    <row r="10" spans="1:6" ht="17.25" customHeight="1" x14ac:dyDescent="0.3">
      <c r="A10" s="933"/>
      <c r="B10" s="928"/>
      <c r="C10" s="976"/>
      <c r="D10" s="467" t="s">
        <v>183</v>
      </c>
      <c r="E10" s="145"/>
      <c r="F10" s="145"/>
    </row>
    <row r="11" spans="1:6" ht="18.75" customHeight="1" x14ac:dyDescent="0.3">
      <c r="A11" s="934"/>
      <c r="B11" s="731"/>
      <c r="C11" s="467" t="s">
        <v>207</v>
      </c>
      <c r="D11" s="467" t="s">
        <v>207</v>
      </c>
      <c r="E11" s="145"/>
      <c r="F11" s="145"/>
    </row>
    <row r="12" spans="1:6" ht="46.8" x14ac:dyDescent="0.3">
      <c r="A12" s="467">
        <v>1</v>
      </c>
      <c r="B12" s="461" t="s">
        <v>203</v>
      </c>
      <c r="C12" s="463">
        <v>54.61</v>
      </c>
      <c r="D12" s="463">
        <v>65.72</v>
      </c>
      <c r="E12" s="145"/>
      <c r="F12" s="145"/>
    </row>
    <row r="13" spans="1:6" ht="30" customHeight="1" x14ac:dyDescent="0.3">
      <c r="A13" s="467">
        <v>2</v>
      </c>
      <c r="B13" s="461" t="s">
        <v>193</v>
      </c>
      <c r="C13" s="463">
        <v>1.1499999999999999</v>
      </c>
      <c r="D13" s="463">
        <v>0.8</v>
      </c>
      <c r="E13" s="145"/>
      <c r="F13" s="145"/>
    </row>
    <row r="14" spans="1:6" ht="21.75" customHeight="1" x14ac:dyDescent="0.3">
      <c r="A14" s="466" t="s">
        <v>46</v>
      </c>
      <c r="B14" s="461" t="s">
        <v>113</v>
      </c>
      <c r="C14" s="463">
        <v>1.1200000000000001</v>
      </c>
      <c r="D14" s="463">
        <v>0.6</v>
      </c>
      <c r="E14" s="145"/>
      <c r="F14" s="145"/>
    </row>
    <row r="15" spans="1:6" ht="21" customHeight="1" x14ac:dyDescent="0.3">
      <c r="A15" s="467" t="s">
        <v>48</v>
      </c>
      <c r="B15" s="461" t="s">
        <v>195</v>
      </c>
      <c r="C15" s="463">
        <v>0.03</v>
      </c>
      <c r="D15" s="463">
        <v>0.06</v>
      </c>
      <c r="E15" s="145"/>
      <c r="F15" s="145"/>
    </row>
    <row r="16" spans="1:6" ht="31.2" x14ac:dyDescent="0.3">
      <c r="A16" s="467">
        <v>3</v>
      </c>
      <c r="B16" s="461" t="s">
        <v>51</v>
      </c>
      <c r="C16" s="463">
        <v>7.13</v>
      </c>
      <c r="D16" s="463">
        <v>7.91</v>
      </c>
      <c r="E16" s="145"/>
      <c r="F16" s="145"/>
    </row>
    <row r="17" spans="1:6" ht="23.25" customHeight="1" x14ac:dyDescent="0.3">
      <c r="A17" s="467">
        <v>4</v>
      </c>
      <c r="B17" s="461" t="s">
        <v>196</v>
      </c>
      <c r="C17" s="463">
        <v>0.62</v>
      </c>
      <c r="D17" s="463">
        <v>2.41</v>
      </c>
      <c r="E17" s="145"/>
      <c r="F17" s="145"/>
    </row>
    <row r="18" spans="1:6" ht="21.75" customHeight="1" x14ac:dyDescent="0.3">
      <c r="A18" s="467">
        <v>5</v>
      </c>
      <c r="B18" s="461" t="s">
        <v>53</v>
      </c>
      <c r="C18" s="463">
        <v>63.51</v>
      </c>
      <c r="D18" s="463">
        <v>76.849999999999994</v>
      </c>
      <c r="E18" s="145"/>
      <c r="F18" s="145"/>
    </row>
    <row r="19" spans="1:6" ht="30" customHeight="1" x14ac:dyDescent="0.3">
      <c r="A19" s="467">
        <v>6</v>
      </c>
      <c r="B19" s="461" t="s">
        <v>54</v>
      </c>
      <c r="C19" s="463">
        <v>0.9</v>
      </c>
      <c r="D19" s="463">
        <v>0.74</v>
      </c>
      <c r="E19" s="145"/>
      <c r="F19" s="145"/>
    </row>
    <row r="20" spans="1:6" ht="31.2" x14ac:dyDescent="0.3">
      <c r="A20" s="467">
        <v>7</v>
      </c>
      <c r="B20" s="461" t="s">
        <v>55</v>
      </c>
      <c r="C20" s="463">
        <v>64.41</v>
      </c>
      <c r="D20" s="463">
        <v>77.58</v>
      </c>
      <c r="E20" s="145"/>
      <c r="F20" s="145"/>
    </row>
    <row r="21" spans="1:6" ht="19.5" customHeight="1" x14ac:dyDescent="0.3">
      <c r="A21" s="467">
        <v>8</v>
      </c>
      <c r="B21" s="461" t="s">
        <v>139</v>
      </c>
      <c r="C21" s="463">
        <v>0</v>
      </c>
      <c r="D21" s="463">
        <v>0</v>
      </c>
      <c r="E21" s="145"/>
      <c r="F21" s="145"/>
    </row>
    <row r="22" spans="1:6" ht="21" customHeight="1" x14ac:dyDescent="0.3">
      <c r="A22" s="467">
        <v>9</v>
      </c>
      <c r="B22" s="461" t="s">
        <v>197</v>
      </c>
      <c r="C22" s="463">
        <v>64.41</v>
      </c>
      <c r="D22" s="463">
        <v>77.58</v>
      </c>
      <c r="E22" s="145"/>
      <c r="F22" s="145"/>
    </row>
    <row r="23" spans="1:6" ht="19.5" customHeight="1" x14ac:dyDescent="0.3">
      <c r="A23" s="467">
        <v>10</v>
      </c>
      <c r="B23" s="461" t="s">
        <v>198</v>
      </c>
      <c r="C23" s="463">
        <v>12.88</v>
      </c>
      <c r="D23" s="463">
        <v>15.52</v>
      </c>
      <c r="E23" s="145"/>
      <c r="F23" s="145"/>
    </row>
    <row r="24" spans="1:6" ht="21" customHeight="1" x14ac:dyDescent="0.3">
      <c r="A24" s="467">
        <v>11</v>
      </c>
      <c r="B24" s="461" t="s">
        <v>199</v>
      </c>
      <c r="C24" s="463">
        <v>77.290000000000006</v>
      </c>
      <c r="D24" s="463">
        <v>93.1</v>
      </c>
      <c r="E24" s="145"/>
      <c r="F24" s="145"/>
    </row>
    <row r="25" spans="1:6" ht="17.25" customHeight="1" x14ac:dyDescent="0.3">
      <c r="A25" s="145"/>
      <c r="B25" s="145"/>
      <c r="C25" s="145"/>
      <c r="D25" s="145"/>
      <c r="E25" s="145"/>
      <c r="F25" s="145"/>
    </row>
    <row r="26" spans="1:6" s="199" customFormat="1" ht="15" customHeight="1" x14ac:dyDescent="0.25">
      <c r="A26" s="977" t="s">
        <v>209</v>
      </c>
      <c r="B26" s="977"/>
      <c r="C26" s="977"/>
      <c r="D26" s="977"/>
      <c r="E26" s="977"/>
      <c r="F26" s="977"/>
    </row>
    <row r="27" spans="1:6" s="199" customFormat="1" ht="35.25" customHeight="1" x14ac:dyDescent="0.25">
      <c r="A27" s="977"/>
      <c r="B27" s="977"/>
      <c r="C27" s="977"/>
      <c r="D27" s="977"/>
      <c r="E27" s="977"/>
      <c r="F27" s="977"/>
    </row>
    <row r="28" spans="1:6" s="199" customFormat="1" ht="13.8" x14ac:dyDescent="0.25"/>
    <row r="29" spans="1:6" s="199" customFormat="1" ht="13.8" x14ac:dyDescent="0.25"/>
    <row r="30" spans="1:6" s="199" customFormat="1" ht="13.8" x14ac:dyDescent="0.25"/>
    <row r="31" spans="1:6" s="199" customFormat="1" ht="13.8" x14ac:dyDescent="0.25"/>
    <row r="32" spans="1:6" s="199" customFormat="1" ht="13.8" x14ac:dyDescent="0.25"/>
    <row r="34" spans="1:6" s="173" customFormat="1" ht="15.6" x14ac:dyDescent="0.25">
      <c r="A34" s="979"/>
      <c r="B34" s="979"/>
      <c r="C34" s="979"/>
      <c r="D34" s="979"/>
      <c r="E34" s="979"/>
      <c r="F34" s="979"/>
    </row>
    <row r="35" spans="1:6" s="173" customFormat="1" ht="15.6" x14ac:dyDescent="0.25">
      <c r="A35" s="979"/>
      <c r="B35" s="979"/>
      <c r="C35" s="979"/>
      <c r="D35" s="979"/>
      <c r="E35" s="979"/>
      <c r="F35" s="979"/>
    </row>
  </sheetData>
  <mergeCells count="7">
    <mergeCell ref="A34:F34"/>
    <mergeCell ref="A35:F35"/>
    <mergeCell ref="C9:C10"/>
    <mergeCell ref="A3:D5"/>
    <mergeCell ref="A26:F27"/>
    <mergeCell ref="A7:A11"/>
    <mergeCell ref="B7:B11"/>
  </mergeCells>
  <pageMargins left="0.7" right="0.7" top="0.75" bottom="0.75" header="0.3" footer="0.3"/>
  <pageSetup paperSize="9" scale="6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A31" sqref="A31:C31"/>
    </sheetView>
  </sheetViews>
  <sheetFormatPr defaultRowHeight="14.4" x14ac:dyDescent="0.3"/>
  <cols>
    <col min="1" max="1" width="11.44140625" style="75" customWidth="1"/>
    <col min="2" max="2" width="51.109375" style="75" customWidth="1"/>
    <col min="3" max="3" width="16.6640625" style="75" customWidth="1"/>
  </cols>
  <sheetData>
    <row r="1" spans="1:3" ht="15.6" x14ac:dyDescent="0.3">
      <c r="A1" s="1"/>
      <c r="B1" s="2"/>
      <c r="C1" s="638" t="s">
        <v>390</v>
      </c>
    </row>
    <row r="2" spans="1:3" ht="15.6" x14ac:dyDescent="0.3">
      <c r="A2" s="1"/>
      <c r="B2" s="2"/>
      <c r="C2" s="4"/>
    </row>
    <row r="3" spans="1:3" ht="15.6" x14ac:dyDescent="0.3">
      <c r="A3" s="723" t="s">
        <v>33</v>
      </c>
      <c r="B3" s="723"/>
      <c r="C3" s="724"/>
    </row>
    <row r="4" spans="1:3" ht="15.6" x14ac:dyDescent="0.3">
      <c r="A4" s="723" t="s">
        <v>355</v>
      </c>
      <c r="B4" s="981"/>
      <c r="C4" s="981"/>
    </row>
    <row r="5" spans="1:3" ht="15.6" x14ac:dyDescent="0.3">
      <c r="A5" s="6"/>
      <c r="B5" s="7"/>
      <c r="C5" s="9"/>
    </row>
    <row r="6" spans="1:3" ht="15.6" x14ac:dyDescent="0.3">
      <c r="A6" s="726" t="s">
        <v>105</v>
      </c>
      <c r="B6" s="726" t="s">
        <v>0</v>
      </c>
      <c r="C6" s="209">
        <v>2019</v>
      </c>
    </row>
    <row r="7" spans="1:3" ht="41.25" customHeight="1" x14ac:dyDescent="0.3">
      <c r="A7" s="928"/>
      <c r="B7" s="924"/>
      <c r="C7" s="617" t="s">
        <v>356</v>
      </c>
    </row>
    <row r="8" spans="1:3" ht="15.6" x14ac:dyDescent="0.3">
      <c r="A8" s="928"/>
      <c r="B8" s="924"/>
      <c r="C8" s="617" t="s">
        <v>183</v>
      </c>
    </row>
    <row r="9" spans="1:3" ht="15.6" x14ac:dyDescent="0.3">
      <c r="A9" s="731"/>
      <c r="B9" s="851"/>
      <c r="C9" s="617" t="s">
        <v>1</v>
      </c>
    </row>
    <row r="10" spans="1:3" ht="15.6" x14ac:dyDescent="0.3">
      <c r="A10" s="10">
        <v>1</v>
      </c>
      <c r="B10" s="11">
        <v>2</v>
      </c>
      <c r="C10" s="496">
        <v>3</v>
      </c>
    </row>
    <row r="11" spans="1:3" ht="15.6" x14ac:dyDescent="0.3">
      <c r="A11" s="617">
        <v>1</v>
      </c>
      <c r="B11" s="12" t="s">
        <v>2</v>
      </c>
      <c r="C11" s="14">
        <f>C12+C19+C20</f>
        <v>1708.27</v>
      </c>
    </row>
    <row r="12" spans="1:3" ht="15.6" x14ac:dyDescent="0.3">
      <c r="A12" s="617" t="s">
        <v>3</v>
      </c>
      <c r="B12" s="12" t="s">
        <v>4</v>
      </c>
      <c r="C12" s="14">
        <f>SUM(C13:C18)</f>
        <v>1233.3399999999999</v>
      </c>
    </row>
    <row r="13" spans="1:3" ht="15.6" x14ac:dyDescent="0.3">
      <c r="A13" s="13" t="s">
        <v>5</v>
      </c>
      <c r="B13" s="12" t="s">
        <v>6</v>
      </c>
      <c r="C13" s="14">
        <v>1197.58</v>
      </c>
    </row>
    <row r="14" spans="1:3" ht="15.6" x14ac:dyDescent="0.3">
      <c r="A14" s="13" t="s">
        <v>7</v>
      </c>
      <c r="B14" s="12" t="s">
        <v>8</v>
      </c>
      <c r="C14" s="14">
        <v>35.76</v>
      </c>
    </row>
    <row r="15" spans="1:3" ht="15.6" x14ac:dyDescent="0.3">
      <c r="A15" s="13" t="s">
        <v>9</v>
      </c>
      <c r="B15" s="12" t="s">
        <v>10</v>
      </c>
      <c r="C15" s="14">
        <v>0</v>
      </c>
    </row>
    <row r="16" spans="1:3" ht="31.2" x14ac:dyDescent="0.3">
      <c r="A16" s="13" t="s">
        <v>11</v>
      </c>
      <c r="B16" s="12" t="s">
        <v>12</v>
      </c>
      <c r="C16" s="14">
        <v>0</v>
      </c>
    </row>
    <row r="17" spans="1:3" ht="15.6" x14ac:dyDescent="0.3">
      <c r="A17" s="13" t="s">
        <v>13</v>
      </c>
      <c r="B17" s="15" t="s">
        <v>14</v>
      </c>
      <c r="C17" s="14">
        <v>0</v>
      </c>
    </row>
    <row r="18" spans="1:3" ht="31.2" x14ac:dyDescent="0.3">
      <c r="A18" s="13" t="s">
        <v>15</v>
      </c>
      <c r="B18" s="15" t="s">
        <v>16</v>
      </c>
      <c r="C18" s="14">
        <v>0</v>
      </c>
    </row>
    <row r="19" spans="1:3" ht="31.2" x14ac:dyDescent="0.3">
      <c r="A19" s="617" t="s">
        <v>17</v>
      </c>
      <c r="B19" s="15" t="s">
        <v>18</v>
      </c>
      <c r="C19" s="14">
        <v>112.17</v>
      </c>
    </row>
    <row r="20" spans="1:3" ht="15.6" x14ac:dyDescent="0.3">
      <c r="A20" s="617" t="s">
        <v>19</v>
      </c>
      <c r="B20" s="15" t="s">
        <v>20</v>
      </c>
      <c r="C20" s="14">
        <v>362.76</v>
      </c>
    </row>
    <row r="21" spans="1:3" ht="15.6" x14ac:dyDescent="0.3">
      <c r="A21" s="617" t="s">
        <v>21</v>
      </c>
      <c r="B21" s="15" t="s">
        <v>22</v>
      </c>
      <c r="C21" s="14">
        <v>0</v>
      </c>
    </row>
    <row r="22" spans="1:3" ht="15.6" x14ac:dyDescent="0.3">
      <c r="A22" s="617" t="s">
        <v>23</v>
      </c>
      <c r="B22" s="15" t="s">
        <v>24</v>
      </c>
      <c r="C22" s="14">
        <v>0</v>
      </c>
    </row>
    <row r="23" spans="1:3" ht="15.6" x14ac:dyDescent="0.3">
      <c r="A23" s="617">
        <v>3</v>
      </c>
      <c r="B23" s="15" t="s">
        <v>25</v>
      </c>
      <c r="C23" s="14">
        <v>0</v>
      </c>
    </row>
    <row r="24" spans="1:3" ht="15.6" x14ac:dyDescent="0.3">
      <c r="A24" s="617">
        <v>4</v>
      </c>
      <c r="B24" s="15" t="s">
        <v>26</v>
      </c>
      <c r="C24" s="14">
        <v>0</v>
      </c>
    </row>
    <row r="25" spans="1:3" ht="15.6" x14ac:dyDescent="0.3">
      <c r="A25" s="617">
        <v>5</v>
      </c>
      <c r="B25" s="15" t="s">
        <v>27</v>
      </c>
      <c r="C25" s="14">
        <v>0</v>
      </c>
    </row>
    <row r="26" spans="1:3" ht="15.6" x14ac:dyDescent="0.3">
      <c r="A26" s="617">
        <v>6</v>
      </c>
      <c r="B26" s="15" t="s">
        <v>28</v>
      </c>
      <c r="C26" s="14">
        <f>C11</f>
        <v>1708.27</v>
      </c>
    </row>
    <row r="27" spans="1:3" ht="15.6" x14ac:dyDescent="0.3">
      <c r="A27" s="617">
        <v>7</v>
      </c>
      <c r="B27" s="12" t="s">
        <v>29</v>
      </c>
      <c r="C27" s="14">
        <v>0</v>
      </c>
    </row>
    <row r="28" spans="1:3" ht="15.6" x14ac:dyDescent="0.3">
      <c r="A28" s="617">
        <v>8</v>
      </c>
      <c r="B28" s="15" t="s">
        <v>30</v>
      </c>
      <c r="C28" s="14">
        <f>C26</f>
        <v>1708.27</v>
      </c>
    </row>
    <row r="29" spans="1:3" ht="15.6" x14ac:dyDescent="0.3">
      <c r="A29" s="617">
        <v>9</v>
      </c>
      <c r="B29" s="15" t="s">
        <v>31</v>
      </c>
      <c r="C29" s="14">
        <f>C28*1.2-C28</f>
        <v>341.654</v>
      </c>
    </row>
    <row r="30" spans="1:3" ht="15.6" x14ac:dyDescent="0.3">
      <c r="A30" s="617">
        <v>10</v>
      </c>
      <c r="B30" s="15" t="s">
        <v>32</v>
      </c>
      <c r="C30" s="14">
        <f>C28*1.2</f>
        <v>2049.924</v>
      </c>
    </row>
    <row r="31" spans="1:3" ht="15.6" x14ac:dyDescent="0.3">
      <c r="A31" s="852" t="s">
        <v>282</v>
      </c>
      <c r="B31" s="982"/>
      <c r="C31" s="982"/>
    </row>
    <row r="32" spans="1:3" x14ac:dyDescent="0.3">
      <c r="A32"/>
      <c r="B32"/>
      <c r="C32"/>
    </row>
    <row r="33" spans="1:3" ht="15.6" x14ac:dyDescent="0.3">
      <c r="A33" s="635"/>
      <c r="B33" s="84"/>
      <c r="C33" s="84"/>
    </row>
    <row r="34" spans="1:3" ht="15.6" x14ac:dyDescent="0.3">
      <c r="A34" s="730"/>
      <c r="B34" s="980"/>
      <c r="C34" s="85"/>
    </row>
    <row r="35" spans="1:3" ht="15.6" x14ac:dyDescent="0.3">
      <c r="A35" s="621"/>
      <c r="B35" s="621"/>
      <c r="C35" s="86"/>
    </row>
    <row r="36" spans="1:3" ht="15.6" x14ac:dyDescent="0.3">
      <c r="A36" s="615"/>
      <c r="B36" s="87"/>
      <c r="C36" s="704"/>
    </row>
    <row r="37" spans="1:3" ht="15.6" x14ac:dyDescent="0.3">
      <c r="A37" s="721"/>
      <c r="B37" s="980"/>
      <c r="C37" s="86"/>
    </row>
    <row r="38" spans="1:3" ht="15.6" x14ac:dyDescent="0.3">
      <c r="A38" s="704"/>
      <c r="B38" s="86"/>
      <c r="C38" s="86"/>
    </row>
    <row r="39" spans="1:3" ht="15.6" x14ac:dyDescent="0.3">
      <c r="A39" s="704"/>
      <c r="B39" s="704"/>
      <c r="C39" s="86"/>
    </row>
  </sheetData>
  <mergeCells count="7">
    <mergeCell ref="A37:B37"/>
    <mergeCell ref="A6:A9"/>
    <mergeCell ref="B6:B9"/>
    <mergeCell ref="A3:C3"/>
    <mergeCell ref="A4:C4"/>
    <mergeCell ref="A31:C31"/>
    <mergeCell ref="A34:B34"/>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3"/>
  <sheetViews>
    <sheetView workbookViewId="0">
      <selection activeCell="Q11" sqref="Q11"/>
    </sheetView>
  </sheetViews>
  <sheetFormatPr defaultRowHeight="14.4" x14ac:dyDescent="0.3"/>
  <cols>
    <col min="1" max="1" width="7.33203125" customWidth="1"/>
    <col min="2" max="2" width="29.33203125" customWidth="1"/>
    <col min="3" max="5" width="14" customWidth="1"/>
    <col min="6" max="6" width="12.109375" customWidth="1"/>
    <col min="7" max="7" width="12.88671875" customWidth="1"/>
    <col min="8" max="8" width="13.109375" customWidth="1"/>
  </cols>
  <sheetData>
    <row r="1" spans="1:9" x14ac:dyDescent="0.3">
      <c r="H1" s="977" t="s">
        <v>410</v>
      </c>
      <c r="I1" s="896"/>
    </row>
    <row r="2" spans="1:9" ht="15.6" x14ac:dyDescent="0.3">
      <c r="A2" s="988" t="s">
        <v>357</v>
      </c>
      <c r="B2" s="988"/>
      <c r="C2" s="988"/>
      <c r="D2" s="988"/>
      <c r="E2" s="988"/>
      <c r="F2" s="988"/>
      <c r="G2" s="988"/>
    </row>
    <row r="3" spans="1:9" ht="15.6" x14ac:dyDescent="0.3">
      <c r="A3" s="988" t="s">
        <v>358</v>
      </c>
      <c r="B3" s="988"/>
      <c r="C3" s="988"/>
      <c r="D3" s="988"/>
      <c r="E3" s="988"/>
      <c r="F3" s="988"/>
      <c r="G3" s="988"/>
    </row>
    <row r="4" spans="1:9" ht="15.6" x14ac:dyDescent="0.3">
      <c r="A4" s="988" t="s">
        <v>359</v>
      </c>
      <c r="B4" s="988"/>
      <c r="C4" s="988"/>
      <c r="D4" s="988"/>
      <c r="E4" s="988"/>
      <c r="F4" s="988"/>
      <c r="G4" s="988"/>
    </row>
    <row r="5" spans="1:9" ht="15.6" x14ac:dyDescent="0.3">
      <c r="A5" s="988"/>
      <c r="B5" s="988"/>
      <c r="C5" s="988"/>
      <c r="D5" s="988"/>
      <c r="E5" s="988"/>
      <c r="F5" s="988"/>
      <c r="G5" s="988"/>
    </row>
    <row r="6" spans="1:9" ht="15.6" x14ac:dyDescent="0.3">
      <c r="A6" s="826" t="s">
        <v>101</v>
      </c>
      <c r="B6" s="822" t="s">
        <v>38</v>
      </c>
      <c r="C6" s="627">
        <v>2016</v>
      </c>
      <c r="D6" s="627">
        <v>2016</v>
      </c>
      <c r="E6" s="627">
        <v>2017</v>
      </c>
      <c r="F6" s="627">
        <v>2018</v>
      </c>
      <c r="G6" s="627">
        <v>2018</v>
      </c>
      <c r="H6" s="198">
        <v>2019</v>
      </c>
    </row>
    <row r="7" spans="1:9" ht="15" customHeight="1" x14ac:dyDescent="0.3">
      <c r="A7" s="817"/>
      <c r="B7" s="928"/>
      <c r="C7" s="822" t="s">
        <v>392</v>
      </c>
      <c r="D7" s="822" t="s">
        <v>393</v>
      </c>
      <c r="E7" s="822" t="s">
        <v>394</v>
      </c>
      <c r="F7" s="822" t="s">
        <v>395</v>
      </c>
      <c r="G7" s="822" t="s">
        <v>396</v>
      </c>
      <c r="H7" s="985" t="s">
        <v>391</v>
      </c>
    </row>
    <row r="8" spans="1:9" ht="44.25" customHeight="1" x14ac:dyDescent="0.3">
      <c r="A8" s="817"/>
      <c r="B8" s="928"/>
      <c r="C8" s="984"/>
      <c r="D8" s="984"/>
      <c r="E8" s="984"/>
      <c r="F8" s="984"/>
      <c r="G8" s="984"/>
      <c r="H8" s="986"/>
    </row>
    <row r="9" spans="1:9" ht="16.5" customHeight="1" x14ac:dyDescent="0.3">
      <c r="A9" s="817"/>
      <c r="B9" s="928"/>
      <c r="C9" s="731"/>
      <c r="D9" s="731"/>
      <c r="E9" s="731"/>
      <c r="F9" s="731"/>
      <c r="G9" s="731"/>
      <c r="H9" s="625" t="s">
        <v>183</v>
      </c>
    </row>
    <row r="10" spans="1:9" ht="15.6" x14ac:dyDescent="0.3">
      <c r="A10" s="817"/>
      <c r="B10" s="731"/>
      <c r="C10" s="627" t="s">
        <v>363</v>
      </c>
      <c r="D10" s="627" t="s">
        <v>363</v>
      </c>
      <c r="E10" s="627" t="s">
        <v>363</v>
      </c>
      <c r="F10" s="627" t="s">
        <v>363</v>
      </c>
      <c r="G10" s="627" t="s">
        <v>363</v>
      </c>
      <c r="H10" s="627" t="s">
        <v>363</v>
      </c>
    </row>
    <row r="11" spans="1:9" ht="37.5" customHeight="1" x14ac:dyDescent="0.3">
      <c r="A11" s="719" t="s">
        <v>364</v>
      </c>
      <c r="B11" s="705" t="s">
        <v>365</v>
      </c>
      <c r="C11" s="706">
        <f t="shared" ref="C11:H11" si="0">C12+C17+C18+C22</f>
        <v>16.16</v>
      </c>
      <c r="D11" s="706">
        <f t="shared" si="0"/>
        <v>16.649999999999999</v>
      </c>
      <c r="E11" s="706">
        <f t="shared" si="0"/>
        <v>20.852737382107357</v>
      </c>
      <c r="F11" s="706">
        <f t="shared" si="0"/>
        <v>20.66</v>
      </c>
      <c r="G11" s="706">
        <f t="shared" si="0"/>
        <v>20.64</v>
      </c>
      <c r="H11" s="706">
        <f t="shared" si="0"/>
        <v>24.1</v>
      </c>
    </row>
    <row r="12" spans="1:9" ht="35.25" customHeight="1" x14ac:dyDescent="0.3">
      <c r="A12" s="719" t="s">
        <v>3</v>
      </c>
      <c r="B12" s="705" t="s">
        <v>366</v>
      </c>
      <c r="C12" s="706">
        <v>4.4000000000000004</v>
      </c>
      <c r="D12" s="706">
        <v>5.18</v>
      </c>
      <c r="E12" s="706">
        <v>6.7056898701061405</v>
      </c>
      <c r="F12" s="706">
        <v>7.33</v>
      </c>
      <c r="G12" s="706">
        <v>7.33</v>
      </c>
      <c r="H12" s="706">
        <v>7.33</v>
      </c>
    </row>
    <row r="13" spans="1:9" ht="19.5" customHeight="1" x14ac:dyDescent="0.3">
      <c r="A13" s="719" t="s">
        <v>5</v>
      </c>
      <c r="B13" s="705" t="s">
        <v>367</v>
      </c>
      <c r="C13" s="706">
        <v>0</v>
      </c>
      <c r="D13" s="706">
        <v>0</v>
      </c>
      <c r="E13" s="706">
        <v>0</v>
      </c>
      <c r="F13" s="706">
        <v>0</v>
      </c>
      <c r="G13" s="706">
        <v>0</v>
      </c>
      <c r="H13" s="706">
        <v>0</v>
      </c>
    </row>
    <row r="14" spans="1:9" ht="33.75" customHeight="1" x14ac:dyDescent="0.3">
      <c r="A14" s="719" t="s">
        <v>7</v>
      </c>
      <c r="B14" s="705" t="s">
        <v>368</v>
      </c>
      <c r="C14" s="706">
        <v>0</v>
      </c>
      <c r="D14" s="706">
        <v>0</v>
      </c>
      <c r="E14" s="706">
        <v>0</v>
      </c>
      <c r="F14" s="706">
        <v>0</v>
      </c>
      <c r="G14" s="706">
        <v>0</v>
      </c>
      <c r="H14" s="706">
        <v>0</v>
      </c>
    </row>
    <row r="15" spans="1:9" ht="21.75" customHeight="1" x14ac:dyDescent="0.3">
      <c r="A15" s="719" t="s">
        <v>9</v>
      </c>
      <c r="B15" s="705" t="s">
        <v>369</v>
      </c>
      <c r="C15" s="706">
        <v>4.26</v>
      </c>
      <c r="D15" s="706">
        <v>5.04</v>
      </c>
      <c r="E15" s="706">
        <v>6.2480290775447367</v>
      </c>
      <c r="F15" s="706">
        <v>6.87</v>
      </c>
      <c r="G15" s="706">
        <v>6.87</v>
      </c>
      <c r="H15" s="706">
        <v>6.87</v>
      </c>
    </row>
    <row r="16" spans="1:9" ht="34.5" customHeight="1" x14ac:dyDescent="0.3">
      <c r="A16" s="719" t="s">
        <v>11</v>
      </c>
      <c r="B16" s="705" t="s">
        <v>370</v>
      </c>
      <c r="C16" s="706">
        <v>0.14000000000000001</v>
      </c>
      <c r="D16" s="706">
        <v>0.14000000000000001</v>
      </c>
      <c r="E16" s="706">
        <v>0.45766079256140357</v>
      </c>
      <c r="F16" s="706">
        <v>0.46</v>
      </c>
      <c r="G16" s="706">
        <v>0.46</v>
      </c>
      <c r="H16" s="706">
        <v>0.46</v>
      </c>
    </row>
    <row r="17" spans="1:8" ht="44.25" customHeight="1" x14ac:dyDescent="0.3">
      <c r="A17" s="719" t="s">
        <v>17</v>
      </c>
      <c r="B17" s="705" t="s">
        <v>371</v>
      </c>
      <c r="C17" s="706">
        <v>3.37</v>
      </c>
      <c r="D17" s="706">
        <v>3.37</v>
      </c>
      <c r="E17" s="706">
        <v>4.9686754650977898</v>
      </c>
      <c r="F17" s="706">
        <v>3.85</v>
      </c>
      <c r="G17" s="706">
        <v>3.85</v>
      </c>
      <c r="H17" s="706">
        <v>4.75</v>
      </c>
    </row>
    <row r="18" spans="1:8" ht="38.25" customHeight="1" x14ac:dyDescent="0.3">
      <c r="A18" s="719" t="s">
        <v>19</v>
      </c>
      <c r="B18" s="705" t="s">
        <v>372</v>
      </c>
      <c r="C18" s="706">
        <v>1.63</v>
      </c>
      <c r="D18" s="706">
        <v>1.63</v>
      </c>
      <c r="E18" s="706">
        <v>2.7732545672337947</v>
      </c>
      <c r="F18" s="706">
        <v>2.5299999999999998</v>
      </c>
      <c r="G18" s="706">
        <v>2.5299999999999998</v>
      </c>
      <c r="H18" s="706">
        <v>2.73</v>
      </c>
    </row>
    <row r="19" spans="1:8" ht="66.75" customHeight="1" x14ac:dyDescent="0.3">
      <c r="A19" s="719" t="s">
        <v>373</v>
      </c>
      <c r="B19" s="705" t="s">
        <v>374</v>
      </c>
      <c r="C19" s="706">
        <v>0.75</v>
      </c>
      <c r="D19" s="706">
        <v>0.75</v>
      </c>
      <c r="E19" s="706">
        <v>1.0931086023215137</v>
      </c>
      <c r="F19" s="706">
        <v>0.85</v>
      </c>
      <c r="G19" s="706">
        <v>0.85</v>
      </c>
      <c r="H19" s="706">
        <v>1.05</v>
      </c>
    </row>
    <row r="20" spans="1:8" ht="87" customHeight="1" x14ac:dyDescent="0.3">
      <c r="A20" s="719" t="s">
        <v>375</v>
      </c>
      <c r="B20" s="705" t="s">
        <v>376</v>
      </c>
      <c r="C20" s="706">
        <v>0.65</v>
      </c>
      <c r="D20" s="706">
        <v>0.65</v>
      </c>
      <c r="E20" s="706">
        <v>0.76655719298245617</v>
      </c>
      <c r="F20" s="706">
        <v>0.77</v>
      </c>
      <c r="G20" s="706">
        <v>0.77</v>
      </c>
      <c r="H20" s="706">
        <v>0.77</v>
      </c>
    </row>
    <row r="21" spans="1:8" ht="32.25" customHeight="1" x14ac:dyDescent="0.3">
      <c r="A21" s="719" t="s">
        <v>377</v>
      </c>
      <c r="B21" s="705" t="s">
        <v>378</v>
      </c>
      <c r="C21" s="706">
        <v>0.23</v>
      </c>
      <c r="D21" s="706">
        <v>0.23</v>
      </c>
      <c r="E21" s="706">
        <v>0.91358877192982457</v>
      </c>
      <c r="F21" s="706">
        <v>0.91</v>
      </c>
      <c r="G21" s="706">
        <v>0.91</v>
      </c>
      <c r="H21" s="706">
        <v>0.91</v>
      </c>
    </row>
    <row r="22" spans="1:8" ht="19.5" customHeight="1" x14ac:dyDescent="0.3">
      <c r="A22" s="719" t="s">
        <v>21</v>
      </c>
      <c r="B22" s="705" t="s">
        <v>379</v>
      </c>
      <c r="C22" s="706">
        <v>6.76</v>
      </c>
      <c r="D22" s="706">
        <v>6.47</v>
      </c>
      <c r="E22" s="706">
        <v>6.4051174796696317</v>
      </c>
      <c r="F22" s="706">
        <v>6.95</v>
      </c>
      <c r="G22" s="706">
        <v>6.93</v>
      </c>
      <c r="H22" s="706">
        <v>9.2899999999999991</v>
      </c>
    </row>
    <row r="23" spans="1:8" ht="18.75" customHeight="1" x14ac:dyDescent="0.3">
      <c r="A23" s="719" t="s">
        <v>23</v>
      </c>
      <c r="B23" s="705" t="s">
        <v>24</v>
      </c>
      <c r="C23" s="706">
        <v>3.34</v>
      </c>
      <c r="D23" s="706">
        <v>3.15</v>
      </c>
      <c r="E23" s="706">
        <v>6.6672507681558928</v>
      </c>
      <c r="F23" s="706">
        <v>7.09</v>
      </c>
      <c r="G23" s="706">
        <v>11.06</v>
      </c>
      <c r="H23" s="706">
        <v>12.15</v>
      </c>
    </row>
    <row r="24" spans="1:8" ht="19.5" customHeight="1" x14ac:dyDescent="0.3">
      <c r="A24" s="719" t="s">
        <v>380</v>
      </c>
      <c r="B24" s="705" t="s">
        <v>25</v>
      </c>
      <c r="C24" s="706">
        <v>0.35</v>
      </c>
      <c r="D24" s="706">
        <v>0.33</v>
      </c>
      <c r="E24" s="706">
        <v>0</v>
      </c>
      <c r="F24" s="706">
        <v>0</v>
      </c>
      <c r="G24" s="706">
        <v>0</v>
      </c>
      <c r="H24" s="706">
        <v>0</v>
      </c>
    </row>
    <row r="25" spans="1:8" ht="17.25" customHeight="1" x14ac:dyDescent="0.3">
      <c r="A25" s="719" t="s">
        <v>381</v>
      </c>
      <c r="B25" s="705" t="s">
        <v>26</v>
      </c>
      <c r="C25" s="706">
        <v>0</v>
      </c>
      <c r="D25" s="706">
        <v>0</v>
      </c>
      <c r="E25" s="706">
        <v>0</v>
      </c>
      <c r="F25" s="706">
        <v>0</v>
      </c>
      <c r="G25" s="706">
        <v>0</v>
      </c>
      <c r="H25" s="706">
        <v>0</v>
      </c>
    </row>
    <row r="26" spans="1:8" ht="22.5" customHeight="1" x14ac:dyDescent="0.3">
      <c r="A26" s="719" t="s">
        <v>382</v>
      </c>
      <c r="B26" s="705" t="s">
        <v>383</v>
      </c>
      <c r="C26" s="706">
        <v>0</v>
      </c>
      <c r="D26" s="706">
        <v>0</v>
      </c>
      <c r="E26" s="706">
        <v>0</v>
      </c>
      <c r="F26" s="706">
        <v>0</v>
      </c>
      <c r="G26" s="706">
        <v>0</v>
      </c>
      <c r="H26" s="706">
        <v>0</v>
      </c>
    </row>
    <row r="27" spans="1:8" ht="22.5" customHeight="1" x14ac:dyDescent="0.3">
      <c r="A27" s="719" t="s">
        <v>384</v>
      </c>
      <c r="B27" s="705" t="s">
        <v>28</v>
      </c>
      <c r="C27" s="706">
        <f t="shared" ref="C27:H27" si="1">C11+C23+C24+C25+C26</f>
        <v>19.850000000000001</v>
      </c>
      <c r="D27" s="706">
        <f t="shared" si="1"/>
        <v>20.129999999999995</v>
      </c>
      <c r="E27" s="706">
        <f t="shared" si="1"/>
        <v>27.519988150263249</v>
      </c>
      <c r="F27" s="706">
        <f t="shared" si="1"/>
        <v>27.75</v>
      </c>
      <c r="G27" s="706">
        <f t="shared" si="1"/>
        <v>31.700000000000003</v>
      </c>
      <c r="H27" s="706">
        <f t="shared" si="1"/>
        <v>36.25</v>
      </c>
    </row>
    <row r="28" spans="1:8" ht="24" customHeight="1" x14ac:dyDescent="0.3">
      <c r="A28" s="719" t="s">
        <v>385</v>
      </c>
      <c r="B28" s="705" t="s">
        <v>29</v>
      </c>
      <c r="C28" s="706">
        <v>0</v>
      </c>
      <c r="D28" s="706">
        <v>0</v>
      </c>
      <c r="E28" s="706">
        <v>0</v>
      </c>
      <c r="F28" s="706">
        <v>0</v>
      </c>
      <c r="G28" s="706">
        <v>0</v>
      </c>
      <c r="H28" s="706">
        <v>0</v>
      </c>
    </row>
    <row r="29" spans="1:8" ht="51" customHeight="1" x14ac:dyDescent="0.3">
      <c r="A29" s="719" t="s">
        <v>386</v>
      </c>
      <c r="B29" s="707" t="s">
        <v>398</v>
      </c>
      <c r="C29" s="706">
        <f t="shared" ref="C29:H29" si="2">C27</f>
        <v>19.850000000000001</v>
      </c>
      <c r="D29" s="706">
        <f t="shared" si="2"/>
        <v>20.129999999999995</v>
      </c>
      <c r="E29" s="706">
        <f t="shared" si="2"/>
        <v>27.519988150263249</v>
      </c>
      <c r="F29" s="706">
        <f t="shared" si="2"/>
        <v>27.75</v>
      </c>
      <c r="G29" s="706">
        <f t="shared" si="2"/>
        <v>31.700000000000003</v>
      </c>
      <c r="H29" s="706">
        <f t="shared" si="2"/>
        <v>36.25</v>
      </c>
    </row>
    <row r="30" spans="1:8" ht="19.5" customHeight="1" x14ac:dyDescent="0.3">
      <c r="A30" s="719" t="s">
        <v>387</v>
      </c>
      <c r="B30" s="708" t="s">
        <v>31</v>
      </c>
      <c r="C30" s="709">
        <f t="shared" ref="C30:H30" si="3">C29*0.2</f>
        <v>3.9700000000000006</v>
      </c>
      <c r="D30" s="709">
        <f t="shared" si="3"/>
        <v>4.0259999999999989</v>
      </c>
      <c r="E30" s="710">
        <f t="shared" si="3"/>
        <v>5.5039976300526501</v>
      </c>
      <c r="F30" s="710">
        <f t="shared" si="3"/>
        <v>5.5500000000000007</v>
      </c>
      <c r="G30" s="710">
        <f t="shared" si="3"/>
        <v>6.3400000000000007</v>
      </c>
      <c r="H30" s="710">
        <f t="shared" si="3"/>
        <v>7.25</v>
      </c>
    </row>
    <row r="31" spans="1:8" ht="57.75" customHeight="1" x14ac:dyDescent="0.3">
      <c r="A31" s="719" t="s">
        <v>388</v>
      </c>
      <c r="B31" s="705" t="s">
        <v>397</v>
      </c>
      <c r="C31" s="463">
        <f t="shared" ref="C31:H31" si="4">C29+C30</f>
        <v>23.82</v>
      </c>
      <c r="D31" s="463">
        <f t="shared" si="4"/>
        <v>24.155999999999995</v>
      </c>
      <c r="E31" s="710">
        <f t="shared" si="4"/>
        <v>33.023985780315897</v>
      </c>
      <c r="F31" s="710">
        <f t="shared" si="4"/>
        <v>33.299999999999997</v>
      </c>
      <c r="G31" s="710">
        <f t="shared" si="4"/>
        <v>38.040000000000006</v>
      </c>
      <c r="H31" s="710">
        <f t="shared" si="4"/>
        <v>43.5</v>
      </c>
    </row>
    <row r="32" spans="1:8" ht="34.5" customHeight="1" x14ac:dyDescent="0.3">
      <c r="A32" s="987" t="s">
        <v>389</v>
      </c>
      <c r="B32" s="987"/>
      <c r="C32" s="987"/>
      <c r="D32" s="987"/>
      <c r="E32" s="987"/>
      <c r="F32" s="987"/>
      <c r="G32" s="987"/>
    </row>
    <row r="34" spans="1:11" ht="15.6" x14ac:dyDescent="0.3">
      <c r="A34" s="977"/>
      <c r="B34" s="983"/>
      <c r="C34" s="983"/>
      <c r="D34" s="983"/>
      <c r="E34" s="983"/>
      <c r="F34" s="983"/>
      <c r="G34" s="983"/>
      <c r="H34" s="199"/>
      <c r="I34" s="199"/>
      <c r="J34" s="199"/>
      <c r="K34" s="199"/>
    </row>
    <row r="35" spans="1:11" ht="15.6" x14ac:dyDescent="0.3">
      <c r="A35" s="977"/>
      <c r="B35" s="896"/>
      <c r="C35" s="896"/>
      <c r="D35" s="896"/>
      <c r="E35" s="896"/>
      <c r="F35" s="896"/>
      <c r="G35" s="829"/>
      <c r="H35" s="199"/>
      <c r="I35" s="199"/>
      <c r="J35" s="199"/>
      <c r="K35" s="199"/>
    </row>
    <row r="36" spans="1:11" ht="15.6" x14ac:dyDescent="0.3">
      <c r="A36" s="673"/>
      <c r="B36" s="651"/>
      <c r="C36" s="651"/>
      <c r="D36" s="651"/>
      <c r="E36" s="651"/>
      <c r="F36" s="651"/>
      <c r="G36" s="199"/>
      <c r="H36" s="199"/>
      <c r="I36" s="199"/>
      <c r="J36" s="199"/>
      <c r="K36" s="199"/>
    </row>
    <row r="37" spans="1:11" ht="15.6" x14ac:dyDescent="0.3">
      <c r="A37" s="977"/>
      <c r="B37" s="983"/>
      <c r="C37" s="983"/>
      <c r="D37" s="983"/>
      <c r="E37" s="983"/>
      <c r="F37" s="983"/>
      <c r="G37" s="983"/>
      <c r="H37" s="983"/>
      <c r="I37" s="983"/>
      <c r="J37" s="983"/>
      <c r="K37" s="983"/>
    </row>
    <row r="38" spans="1:11" ht="15.6" x14ac:dyDescent="0.3">
      <c r="A38" s="977"/>
      <c r="B38" s="983"/>
      <c r="C38" s="983"/>
      <c r="D38" s="983"/>
      <c r="E38" s="983"/>
      <c r="F38" s="983"/>
      <c r="G38" s="983"/>
      <c r="H38" s="199"/>
      <c r="I38" s="199"/>
      <c r="J38" s="199"/>
      <c r="K38" s="199"/>
    </row>
    <row r="39" spans="1:11" ht="15.6" x14ac:dyDescent="0.3">
      <c r="A39" s="977"/>
      <c r="B39" s="983"/>
      <c r="C39" s="983"/>
      <c r="D39" s="983"/>
      <c r="E39" s="983"/>
      <c r="F39" s="983"/>
      <c r="G39" s="983"/>
      <c r="H39" s="199"/>
      <c r="I39" s="199"/>
      <c r="J39" s="199"/>
      <c r="K39" s="199"/>
    </row>
    <row r="40" spans="1:11" ht="15.6" x14ac:dyDescent="0.3">
      <c r="A40" s="977"/>
      <c r="B40" s="983"/>
      <c r="C40" s="983"/>
      <c r="D40" s="983"/>
      <c r="E40" s="983"/>
      <c r="F40" s="983"/>
      <c r="G40" s="983"/>
      <c r="H40" s="199"/>
      <c r="I40" s="199"/>
      <c r="J40" s="199"/>
      <c r="K40" s="199"/>
    </row>
    <row r="41" spans="1:11" ht="15.6" x14ac:dyDescent="0.3">
      <c r="A41" s="977"/>
      <c r="B41" s="983"/>
      <c r="C41" s="983"/>
      <c r="D41" s="983"/>
      <c r="E41" s="983"/>
      <c r="F41" s="983"/>
      <c r="G41" s="983"/>
      <c r="H41" s="199"/>
      <c r="I41" s="199"/>
      <c r="J41" s="199"/>
      <c r="K41" s="199"/>
    </row>
    <row r="42" spans="1:11" x14ac:dyDescent="0.3">
      <c r="A42" s="199"/>
      <c r="B42" s="199"/>
      <c r="C42" s="199"/>
      <c r="D42" s="199"/>
      <c r="E42" s="199"/>
      <c r="F42" s="199"/>
      <c r="G42" s="199"/>
      <c r="H42" s="199"/>
      <c r="I42" s="199"/>
      <c r="J42" s="199"/>
      <c r="K42" s="199"/>
    </row>
    <row r="43" spans="1:11" x14ac:dyDescent="0.3">
      <c r="A43" s="983"/>
      <c r="B43" s="983"/>
      <c r="C43" s="199"/>
      <c r="D43" s="199"/>
      <c r="E43" s="199"/>
      <c r="F43" s="199"/>
      <c r="G43" s="199"/>
      <c r="H43" s="199"/>
      <c r="I43" s="199"/>
      <c r="J43" s="199"/>
      <c r="K43" s="199"/>
    </row>
  </sheetData>
  <mergeCells count="22">
    <mergeCell ref="F7:F9"/>
    <mergeCell ref="H1:I1"/>
    <mergeCell ref="A2:G2"/>
    <mergeCell ref="A3:G3"/>
    <mergeCell ref="A4:G4"/>
    <mergeCell ref="A5:G5"/>
    <mergeCell ref="A43:B43"/>
    <mergeCell ref="G7:G9"/>
    <mergeCell ref="A38:G38"/>
    <mergeCell ref="A39:G39"/>
    <mergeCell ref="A40:G40"/>
    <mergeCell ref="A41:G41"/>
    <mergeCell ref="A37:K37"/>
    <mergeCell ref="H7:H8"/>
    <mergeCell ref="A32:G32"/>
    <mergeCell ref="A34:G34"/>
    <mergeCell ref="A35:G35"/>
    <mergeCell ref="A6:A10"/>
    <mergeCell ref="B6:B10"/>
    <mergeCell ref="C7:C9"/>
    <mergeCell ref="D7:D9"/>
    <mergeCell ref="E7:E9"/>
  </mergeCells>
  <pageMargins left="0.7" right="0.7" top="0.75" bottom="0.75" header="0.3" footer="0.3"/>
  <pageSetup paperSize="9" scale="60" orientation="portrait"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workbookViewId="0">
      <selection activeCell="A6" sqref="A6:A8"/>
    </sheetView>
  </sheetViews>
  <sheetFormatPr defaultColWidth="9.109375" defaultRowHeight="15.6" x14ac:dyDescent="0.3"/>
  <cols>
    <col min="1" max="1" width="5.6640625" style="145" customWidth="1"/>
    <col min="2" max="2" width="27" style="145" customWidth="1"/>
    <col min="3" max="3" width="13.33203125" style="145" customWidth="1"/>
    <col min="4" max="4" width="15" style="145" customWidth="1"/>
    <col min="5" max="5" width="13.33203125" style="145" customWidth="1"/>
    <col min="6" max="6" width="13.44140625" style="145" customWidth="1"/>
    <col min="7" max="7" width="12.6640625" style="145" customWidth="1"/>
    <col min="8" max="8" width="12.5546875" style="145" customWidth="1"/>
    <col min="9" max="16384" width="9.109375" style="145"/>
  </cols>
  <sheetData>
    <row r="1" spans="1:8" x14ac:dyDescent="0.3">
      <c r="F1" s="889"/>
      <c r="G1" s="889"/>
      <c r="H1" s="143" t="s">
        <v>411</v>
      </c>
    </row>
    <row r="3" spans="1:8" x14ac:dyDescent="0.3">
      <c r="A3" s="988" t="s">
        <v>399</v>
      </c>
      <c r="B3" s="988"/>
      <c r="C3" s="988"/>
      <c r="D3" s="988"/>
      <c r="E3" s="988"/>
      <c r="F3" s="988"/>
      <c r="G3" s="988"/>
    </row>
    <row r="4" spans="1:8" x14ac:dyDescent="0.3">
      <c r="A4" s="988" t="s">
        <v>400</v>
      </c>
      <c r="B4" s="988"/>
      <c r="C4" s="988"/>
      <c r="D4" s="988"/>
      <c r="E4" s="988"/>
      <c r="F4" s="988"/>
      <c r="G4" s="988"/>
    </row>
    <row r="5" spans="1:8" x14ac:dyDescent="0.3">
      <c r="A5" s="988"/>
      <c r="B5" s="988"/>
      <c r="C5" s="988"/>
      <c r="D5" s="988"/>
      <c r="E5" s="988"/>
      <c r="F5" s="988"/>
      <c r="G5" s="988"/>
    </row>
    <row r="6" spans="1:8" x14ac:dyDescent="0.3">
      <c r="A6" s="989" t="s">
        <v>101</v>
      </c>
      <c r="B6" s="826" t="s">
        <v>360</v>
      </c>
      <c r="C6" s="822" t="s">
        <v>401</v>
      </c>
      <c r="D6" s="826" t="s">
        <v>402</v>
      </c>
      <c r="E6" s="826" t="s">
        <v>403</v>
      </c>
      <c r="F6" s="822" t="s">
        <v>404</v>
      </c>
      <c r="G6" s="991" t="s">
        <v>361</v>
      </c>
      <c r="H6" s="822" t="s">
        <v>362</v>
      </c>
    </row>
    <row r="7" spans="1:8" ht="68.25" customHeight="1" x14ac:dyDescent="0.3">
      <c r="A7" s="990"/>
      <c r="B7" s="826"/>
      <c r="C7" s="823"/>
      <c r="D7" s="826"/>
      <c r="E7" s="826"/>
      <c r="F7" s="823"/>
      <c r="G7" s="992"/>
      <c r="H7" s="823"/>
    </row>
    <row r="8" spans="1:8" ht="23.25" customHeight="1" x14ac:dyDescent="0.3">
      <c r="A8" s="990"/>
      <c r="B8" s="826"/>
      <c r="C8" s="627" t="s">
        <v>363</v>
      </c>
      <c r="D8" s="627" t="s">
        <v>363</v>
      </c>
      <c r="E8" s="627" t="s">
        <v>363</v>
      </c>
      <c r="F8" s="627" t="s">
        <v>363</v>
      </c>
      <c r="G8" s="711" t="s">
        <v>363</v>
      </c>
      <c r="H8" s="627" t="s">
        <v>363</v>
      </c>
    </row>
    <row r="9" spans="1:8" ht="39" customHeight="1" x14ac:dyDescent="0.3">
      <c r="A9" s="719" t="s">
        <v>364</v>
      </c>
      <c r="B9" s="705" t="s">
        <v>365</v>
      </c>
      <c r="C9" s="706">
        <v>15.88</v>
      </c>
      <c r="D9" s="706">
        <f>D10+D14+D15+D19</f>
        <v>18.22</v>
      </c>
      <c r="E9" s="706">
        <f>E10+E14+E15+E19</f>
        <v>18.769310463610093</v>
      </c>
      <c r="F9" s="706">
        <f>F10+F14+F15+F19</f>
        <v>20.090000000000003</v>
      </c>
      <c r="G9" s="712">
        <f>G10+G14+G15+G19</f>
        <v>21.1</v>
      </c>
      <c r="H9" s="463">
        <f>H10+H14+H15+H19</f>
        <v>27.400000000000002</v>
      </c>
    </row>
    <row r="10" spans="1:8" ht="31.2" x14ac:dyDescent="0.3">
      <c r="A10" s="719" t="s">
        <v>3</v>
      </c>
      <c r="B10" s="705" t="s">
        <v>366</v>
      </c>
      <c r="C10" s="706">
        <v>3.51</v>
      </c>
      <c r="D10" s="706">
        <f>D11+D12+D13</f>
        <v>5.3</v>
      </c>
      <c r="E10" s="706">
        <v>5.9379205742816543</v>
      </c>
      <c r="F10" s="706">
        <v>5.95</v>
      </c>
      <c r="G10" s="712">
        <v>6.72</v>
      </c>
      <c r="H10" s="463">
        <v>8.5500000000000007</v>
      </c>
    </row>
    <row r="11" spans="1:8" ht="46.8" x14ac:dyDescent="0.3">
      <c r="A11" s="719" t="s">
        <v>5</v>
      </c>
      <c r="B11" s="705" t="s">
        <v>405</v>
      </c>
      <c r="C11" s="706">
        <v>3.41</v>
      </c>
      <c r="D11" s="706">
        <v>5.18</v>
      </c>
      <c r="E11" s="706">
        <v>5.8374677002583981</v>
      </c>
      <c r="F11" s="706">
        <v>5.84</v>
      </c>
      <c r="G11" s="712">
        <v>6.61</v>
      </c>
      <c r="H11" s="463">
        <v>8.44</v>
      </c>
    </row>
    <row r="12" spans="1:8" x14ac:dyDescent="0.3">
      <c r="A12" s="719" t="s">
        <v>7</v>
      </c>
      <c r="B12" s="705" t="s">
        <v>369</v>
      </c>
      <c r="C12" s="706">
        <v>0.1</v>
      </c>
      <c r="D12" s="706">
        <v>0.12</v>
      </c>
      <c r="E12" s="706">
        <v>0.10045287402325583</v>
      </c>
      <c r="F12" s="706">
        <v>0.11</v>
      </c>
      <c r="G12" s="712">
        <v>0.11</v>
      </c>
      <c r="H12" s="463">
        <v>0.11</v>
      </c>
    </row>
    <row r="13" spans="1:8" ht="31.2" x14ac:dyDescent="0.3">
      <c r="A13" s="719" t="s">
        <v>9</v>
      </c>
      <c r="B13" s="705" t="s">
        <v>370</v>
      </c>
      <c r="C13" s="706">
        <v>0</v>
      </c>
      <c r="D13" s="706">
        <v>0</v>
      </c>
      <c r="E13" s="706">
        <v>0</v>
      </c>
      <c r="F13" s="706">
        <v>0</v>
      </c>
      <c r="G13" s="712">
        <v>0</v>
      </c>
      <c r="H13" s="463">
        <v>0</v>
      </c>
    </row>
    <row r="14" spans="1:8" ht="31.2" x14ac:dyDescent="0.3">
      <c r="A14" s="719" t="s">
        <v>17</v>
      </c>
      <c r="B14" s="705" t="s">
        <v>371</v>
      </c>
      <c r="C14" s="706">
        <v>2.61</v>
      </c>
      <c r="D14" s="706">
        <v>2.61</v>
      </c>
      <c r="E14" s="706">
        <v>3.1960814070587134</v>
      </c>
      <c r="F14" s="706">
        <v>3.67</v>
      </c>
      <c r="G14" s="712">
        <v>3.67</v>
      </c>
      <c r="H14" s="463">
        <v>4.53</v>
      </c>
    </row>
    <row r="15" spans="1:8" ht="31.2" x14ac:dyDescent="0.3">
      <c r="A15" s="719" t="s">
        <v>19</v>
      </c>
      <c r="B15" s="705" t="s">
        <v>372</v>
      </c>
      <c r="C15" s="706">
        <v>4.1500000000000004</v>
      </c>
      <c r="D15" s="706">
        <v>4.33</v>
      </c>
      <c r="E15" s="706">
        <v>5.6092846149792734</v>
      </c>
      <c r="F15" s="706">
        <v>5.71</v>
      </c>
      <c r="G15" s="712">
        <v>5.78</v>
      </c>
      <c r="H15" s="463">
        <v>6.16</v>
      </c>
    </row>
    <row r="16" spans="1:8" ht="67.5" customHeight="1" x14ac:dyDescent="0.3">
      <c r="A16" s="719" t="s">
        <v>373</v>
      </c>
      <c r="B16" s="705" t="s">
        <v>374</v>
      </c>
      <c r="C16" s="706">
        <v>0.56999999999999995</v>
      </c>
      <c r="D16" s="706">
        <v>0.56999999999999995</v>
      </c>
      <c r="E16" s="706">
        <v>0.70313790955291688</v>
      </c>
      <c r="F16" s="706">
        <v>0.8</v>
      </c>
      <c r="G16" s="712">
        <v>0.8</v>
      </c>
      <c r="H16" s="463">
        <v>1</v>
      </c>
    </row>
    <row r="17" spans="1:11" ht="84" customHeight="1" x14ac:dyDescent="0.3">
      <c r="A17" s="719" t="s">
        <v>375</v>
      </c>
      <c r="B17" s="705" t="s">
        <v>376</v>
      </c>
      <c r="C17" s="706">
        <v>0.92</v>
      </c>
      <c r="D17" s="706">
        <v>0.92</v>
      </c>
      <c r="E17" s="706">
        <v>0.80926459948320406</v>
      </c>
      <c r="F17" s="706">
        <v>0.81</v>
      </c>
      <c r="G17" s="712">
        <v>0.81</v>
      </c>
      <c r="H17" s="463">
        <v>0.81</v>
      </c>
    </row>
    <row r="18" spans="1:11" ht="20.25" customHeight="1" x14ac:dyDescent="0.3">
      <c r="A18" s="719" t="s">
        <v>377</v>
      </c>
      <c r="B18" s="705" t="s">
        <v>378</v>
      </c>
      <c r="C18" s="706">
        <v>2.66</v>
      </c>
      <c r="D18" s="706">
        <v>2.84</v>
      </c>
      <c r="E18" s="706">
        <v>4.0968821059431519</v>
      </c>
      <c r="F18" s="706">
        <v>4.0999999999999996</v>
      </c>
      <c r="G18" s="712">
        <v>4.17</v>
      </c>
      <c r="H18" s="463">
        <v>4.3499999999999996</v>
      </c>
    </row>
    <row r="19" spans="1:11" ht="34.5" customHeight="1" x14ac:dyDescent="0.3">
      <c r="A19" s="719" t="s">
        <v>21</v>
      </c>
      <c r="B19" s="705" t="s">
        <v>379</v>
      </c>
      <c r="C19" s="706">
        <v>5.61</v>
      </c>
      <c r="D19" s="706">
        <v>5.98</v>
      </c>
      <c r="E19" s="706">
        <v>4.0260238672904514</v>
      </c>
      <c r="F19" s="706">
        <v>4.76</v>
      </c>
      <c r="G19" s="712">
        <v>4.93</v>
      </c>
      <c r="H19" s="463">
        <v>8.16</v>
      </c>
    </row>
    <row r="20" spans="1:11" x14ac:dyDescent="0.3">
      <c r="A20" s="719" t="s">
        <v>23</v>
      </c>
      <c r="B20" s="705" t="s">
        <v>24</v>
      </c>
      <c r="C20" s="706">
        <v>3.2</v>
      </c>
      <c r="D20" s="706">
        <v>3.41</v>
      </c>
      <c r="E20" s="706">
        <v>6.0010999592789913</v>
      </c>
      <c r="F20" s="706">
        <v>6.92</v>
      </c>
      <c r="G20" s="712">
        <v>11.25</v>
      </c>
      <c r="H20" s="463">
        <v>13.95</v>
      </c>
    </row>
    <row r="21" spans="1:11" x14ac:dyDescent="0.3">
      <c r="A21" s="719" t="s">
        <v>380</v>
      </c>
      <c r="B21" s="705" t="s">
        <v>25</v>
      </c>
      <c r="C21" s="706">
        <v>0.33</v>
      </c>
      <c r="D21" s="706">
        <v>0.35</v>
      </c>
      <c r="E21" s="706">
        <v>0</v>
      </c>
      <c r="F21" s="706">
        <v>0</v>
      </c>
      <c r="G21" s="712">
        <v>0</v>
      </c>
      <c r="H21" s="463">
        <v>0</v>
      </c>
    </row>
    <row r="22" spans="1:11" x14ac:dyDescent="0.3">
      <c r="A22" s="719" t="s">
        <v>381</v>
      </c>
      <c r="B22" s="705" t="s">
        <v>26</v>
      </c>
      <c r="C22" s="706">
        <v>0</v>
      </c>
      <c r="D22" s="706">
        <v>0</v>
      </c>
      <c r="E22" s="706">
        <v>0</v>
      </c>
      <c r="F22" s="706">
        <v>0</v>
      </c>
      <c r="G22" s="712">
        <v>0</v>
      </c>
      <c r="H22" s="463">
        <v>0</v>
      </c>
    </row>
    <row r="23" spans="1:11" x14ac:dyDescent="0.3">
      <c r="A23" s="719" t="s">
        <v>382</v>
      </c>
      <c r="B23" s="705" t="s">
        <v>383</v>
      </c>
      <c r="C23" s="706">
        <v>0</v>
      </c>
      <c r="D23" s="706">
        <v>0</v>
      </c>
      <c r="E23" s="706">
        <v>0</v>
      </c>
      <c r="F23" s="706">
        <v>0</v>
      </c>
      <c r="G23" s="712">
        <v>0</v>
      </c>
      <c r="H23" s="463">
        <v>0</v>
      </c>
    </row>
    <row r="24" spans="1:11" x14ac:dyDescent="0.3">
      <c r="A24" s="719" t="s">
        <v>384</v>
      </c>
      <c r="B24" s="705" t="s">
        <v>28</v>
      </c>
      <c r="C24" s="706">
        <v>19.41</v>
      </c>
      <c r="D24" s="706">
        <f>D9+D20+D21+D22+D23</f>
        <v>21.98</v>
      </c>
      <c r="E24" s="706">
        <f>E9+E20+E21+E22+E23</f>
        <v>24.770410422889086</v>
      </c>
      <c r="F24" s="706">
        <f>F9+F20+F21+F22+F23</f>
        <v>27.010000000000005</v>
      </c>
      <c r="G24" s="712">
        <f>G9+G20+G21+G22+G23</f>
        <v>32.35</v>
      </c>
      <c r="H24" s="463">
        <f>H9+H20+H21+H22+H23</f>
        <v>41.35</v>
      </c>
    </row>
    <row r="25" spans="1:11" x14ac:dyDescent="0.3">
      <c r="A25" s="719" t="s">
        <v>385</v>
      </c>
      <c r="B25" s="705" t="s">
        <v>29</v>
      </c>
      <c r="C25" s="706">
        <v>0</v>
      </c>
      <c r="D25" s="706">
        <v>0</v>
      </c>
      <c r="E25" s="706">
        <v>0</v>
      </c>
      <c r="F25" s="706">
        <v>0</v>
      </c>
      <c r="G25" s="712">
        <v>0</v>
      </c>
      <c r="H25" s="463">
        <v>0</v>
      </c>
    </row>
    <row r="26" spans="1:11" ht="50.25" customHeight="1" x14ac:dyDescent="0.3">
      <c r="A26" s="720" t="s">
        <v>386</v>
      </c>
      <c r="B26" s="707" t="s">
        <v>406</v>
      </c>
      <c r="C26" s="706">
        <f>C24</f>
        <v>19.41</v>
      </c>
      <c r="D26" s="706">
        <v>21.98</v>
      </c>
      <c r="E26" s="706">
        <f>E24</f>
        <v>24.770410422889086</v>
      </c>
      <c r="F26" s="706">
        <f>F24</f>
        <v>27.010000000000005</v>
      </c>
      <c r="G26" s="712">
        <f>G24</f>
        <v>32.35</v>
      </c>
      <c r="H26" s="463">
        <f>H24</f>
        <v>41.35</v>
      </c>
    </row>
    <row r="27" spans="1:11" ht="30.75" customHeight="1" x14ac:dyDescent="0.3">
      <c r="A27" s="720" t="s">
        <v>387</v>
      </c>
      <c r="B27" s="708" t="s">
        <v>31</v>
      </c>
      <c r="C27" s="710">
        <f t="shared" ref="C27:H27" si="0">C26*0.2</f>
        <v>3.8820000000000001</v>
      </c>
      <c r="D27" s="710">
        <f t="shared" si="0"/>
        <v>4.3959999999999999</v>
      </c>
      <c r="E27" s="710">
        <f t="shared" si="0"/>
        <v>4.9540820845778173</v>
      </c>
      <c r="F27" s="710">
        <f t="shared" si="0"/>
        <v>5.402000000000001</v>
      </c>
      <c r="G27" s="713">
        <f t="shared" si="0"/>
        <v>6.4700000000000006</v>
      </c>
      <c r="H27" s="464">
        <f t="shared" si="0"/>
        <v>8.2700000000000014</v>
      </c>
    </row>
    <row r="28" spans="1:11" ht="52.5" customHeight="1" x14ac:dyDescent="0.3">
      <c r="A28" s="720" t="s">
        <v>388</v>
      </c>
      <c r="B28" s="705" t="s">
        <v>407</v>
      </c>
      <c r="C28" s="710">
        <f t="shared" ref="C28:H28" si="1">C26+C27</f>
        <v>23.292000000000002</v>
      </c>
      <c r="D28" s="710">
        <f t="shared" si="1"/>
        <v>26.376000000000001</v>
      </c>
      <c r="E28" s="710">
        <f t="shared" si="1"/>
        <v>29.724492507466902</v>
      </c>
      <c r="F28" s="710">
        <f t="shared" si="1"/>
        <v>32.412000000000006</v>
      </c>
      <c r="G28" s="713">
        <f t="shared" si="1"/>
        <v>38.82</v>
      </c>
      <c r="H28" s="464">
        <f t="shared" si="1"/>
        <v>49.620000000000005</v>
      </c>
    </row>
    <row r="29" spans="1:11" ht="40.5" customHeight="1" x14ac:dyDescent="0.3">
      <c r="A29" s="987" t="s">
        <v>408</v>
      </c>
      <c r="B29" s="987"/>
      <c r="C29" s="987"/>
      <c r="D29" s="987"/>
      <c r="E29" s="987"/>
      <c r="F29" s="987"/>
      <c r="G29" s="987"/>
      <c r="H29" s="829"/>
    </row>
    <row r="31" spans="1:11" x14ac:dyDescent="0.3">
      <c r="A31" s="977"/>
      <c r="B31" s="983"/>
      <c r="C31" s="983"/>
      <c r="D31" s="983"/>
      <c r="E31" s="983"/>
      <c r="F31" s="983"/>
      <c r="G31" s="983"/>
      <c r="H31" s="199"/>
      <c r="I31" s="199"/>
      <c r="J31" s="199"/>
      <c r="K31" s="199"/>
    </row>
    <row r="32" spans="1:11" x14ac:dyDescent="0.3">
      <c r="A32" s="977"/>
      <c r="B32" s="896"/>
      <c r="C32" s="896"/>
      <c r="D32" s="896"/>
      <c r="E32" s="896"/>
      <c r="F32" s="896"/>
      <c r="G32" s="829"/>
      <c r="H32" s="199"/>
      <c r="I32" s="199"/>
      <c r="J32" s="199"/>
      <c r="K32" s="199"/>
    </row>
    <row r="33" spans="1:11" x14ac:dyDescent="0.3">
      <c r="A33" s="673"/>
      <c r="B33" s="651"/>
      <c r="C33" s="651"/>
      <c r="D33" s="651"/>
      <c r="E33" s="651"/>
      <c r="F33" s="651"/>
      <c r="G33" s="628"/>
      <c r="H33" s="199"/>
      <c r="I33" s="199"/>
      <c r="J33" s="199"/>
      <c r="K33" s="199"/>
    </row>
    <row r="34" spans="1:11" x14ac:dyDescent="0.3">
      <c r="A34" s="977"/>
      <c r="B34" s="983"/>
      <c r="C34" s="983"/>
      <c r="D34" s="983"/>
      <c r="E34" s="983"/>
      <c r="F34" s="983"/>
      <c r="G34" s="983"/>
      <c r="H34" s="983"/>
      <c r="I34" s="983"/>
      <c r="J34" s="983"/>
      <c r="K34" s="983"/>
    </row>
    <row r="35" spans="1:11" x14ac:dyDescent="0.3">
      <c r="A35" s="977"/>
      <c r="B35" s="983"/>
      <c r="C35" s="983"/>
      <c r="D35" s="983"/>
      <c r="E35" s="983"/>
      <c r="F35" s="983"/>
      <c r="G35" s="983"/>
      <c r="H35" s="199"/>
      <c r="I35" s="199"/>
      <c r="J35" s="199"/>
      <c r="K35" s="199"/>
    </row>
    <row r="36" spans="1:11" x14ac:dyDescent="0.3">
      <c r="A36" s="977"/>
      <c r="B36" s="983"/>
      <c r="C36" s="983"/>
      <c r="D36" s="983"/>
      <c r="E36" s="983"/>
      <c r="F36" s="983"/>
      <c r="G36" s="983"/>
      <c r="H36" s="199"/>
      <c r="I36" s="199"/>
      <c r="J36" s="199"/>
      <c r="K36" s="199"/>
    </row>
    <row r="37" spans="1:11" x14ac:dyDescent="0.3">
      <c r="A37" s="977"/>
      <c r="B37" s="983"/>
      <c r="C37" s="983"/>
      <c r="D37" s="983"/>
      <c r="E37" s="983"/>
      <c r="F37" s="983"/>
      <c r="G37" s="983"/>
      <c r="H37" s="199"/>
      <c r="I37" s="199"/>
      <c r="J37" s="199"/>
      <c r="K37" s="199"/>
    </row>
    <row r="38" spans="1:11" x14ac:dyDescent="0.3">
      <c r="A38" s="977"/>
      <c r="B38" s="983"/>
      <c r="C38" s="983"/>
      <c r="D38" s="983"/>
      <c r="E38" s="983"/>
      <c r="F38" s="983"/>
      <c r="G38" s="983"/>
      <c r="H38" s="199"/>
      <c r="I38" s="199"/>
      <c r="J38" s="199"/>
      <c r="K38" s="199"/>
    </row>
    <row r="39" spans="1:11" x14ac:dyDescent="0.3">
      <c r="A39" s="199"/>
      <c r="B39" s="199"/>
      <c r="C39" s="199"/>
      <c r="D39" s="199"/>
      <c r="E39" s="199"/>
      <c r="F39" s="199"/>
      <c r="G39" s="199"/>
      <c r="H39" s="199"/>
      <c r="I39" s="199"/>
      <c r="J39" s="199"/>
      <c r="K39" s="199"/>
    </row>
    <row r="40" spans="1:11" x14ac:dyDescent="0.3">
      <c r="A40" s="983"/>
      <c r="B40" s="983"/>
      <c r="C40" s="199"/>
      <c r="D40" s="199"/>
      <c r="E40" s="199"/>
      <c r="F40" s="199"/>
      <c r="G40" s="199"/>
      <c r="H40" s="199"/>
      <c r="I40" s="199"/>
      <c r="J40" s="199"/>
      <c r="K40" s="199"/>
    </row>
  </sheetData>
  <mergeCells count="21">
    <mergeCell ref="A34:K34"/>
    <mergeCell ref="F1:G1"/>
    <mergeCell ref="A3:G3"/>
    <mergeCell ref="A4:G4"/>
    <mergeCell ref="A5:G5"/>
    <mergeCell ref="A6:A8"/>
    <mergeCell ref="B6:B8"/>
    <mergeCell ref="C6:C7"/>
    <mergeCell ref="D6:D7"/>
    <mergeCell ref="E6:E7"/>
    <mergeCell ref="F6:F7"/>
    <mergeCell ref="G6:G7"/>
    <mergeCell ref="H6:H7"/>
    <mergeCell ref="A29:H29"/>
    <mergeCell ref="A31:G31"/>
    <mergeCell ref="A32:G32"/>
    <mergeCell ref="A35:G35"/>
    <mergeCell ref="A36:G36"/>
    <mergeCell ref="A37:G37"/>
    <mergeCell ref="A38:G38"/>
    <mergeCell ref="A40:B40"/>
  </mergeCells>
  <pageMargins left="0.7" right="0.7" top="0.75" bottom="0.75" header="0.3" footer="0.3"/>
  <pageSetup paperSize="9" scale="6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workbookViewId="0">
      <selection activeCell="C1" sqref="C1"/>
    </sheetView>
  </sheetViews>
  <sheetFormatPr defaultColWidth="9.109375" defaultRowHeight="15" x14ac:dyDescent="0.25"/>
  <cols>
    <col min="1" max="1" width="9.109375" style="173"/>
    <col min="2" max="2" width="68.88671875" style="173" customWidth="1"/>
    <col min="3" max="3" width="16.5546875" style="173" customWidth="1"/>
    <col min="4" max="16384" width="9.109375" style="173"/>
  </cols>
  <sheetData>
    <row r="1" spans="1:3" ht="15.6" x14ac:dyDescent="0.3">
      <c r="A1" s="1"/>
      <c r="B1" s="2"/>
      <c r="C1" s="486" t="s">
        <v>412</v>
      </c>
    </row>
    <row r="2" spans="1:3" ht="15.6" x14ac:dyDescent="0.3">
      <c r="A2" s="1"/>
      <c r="B2" s="2"/>
      <c r="C2" s="4"/>
    </row>
    <row r="3" spans="1:3" ht="15.6" x14ac:dyDescent="0.3">
      <c r="A3" s="723" t="s">
        <v>152</v>
      </c>
      <c r="B3" s="723"/>
      <c r="C3" s="828"/>
    </row>
    <row r="4" spans="1:3" ht="15.6" x14ac:dyDescent="0.3">
      <c r="A4" s="5"/>
      <c r="B4" s="723" t="s">
        <v>213</v>
      </c>
      <c r="C4" s="828"/>
    </row>
    <row r="5" spans="1:3" ht="15.6" x14ac:dyDescent="0.3">
      <c r="A5" s="6"/>
      <c r="B5" s="77"/>
      <c r="C5" s="9"/>
    </row>
    <row r="6" spans="1:3" ht="18.75" customHeight="1" x14ac:dyDescent="0.25">
      <c r="A6" s="726" t="s">
        <v>105</v>
      </c>
      <c r="B6" s="726" t="s">
        <v>0</v>
      </c>
      <c r="C6" s="468">
        <v>2019</v>
      </c>
    </row>
    <row r="7" spans="1:3" ht="34.5" customHeight="1" x14ac:dyDescent="0.25">
      <c r="A7" s="727"/>
      <c r="B7" s="727"/>
      <c r="C7" s="468" t="s">
        <v>216</v>
      </c>
    </row>
    <row r="8" spans="1:3" ht="18.75" customHeight="1" x14ac:dyDescent="0.25">
      <c r="A8" s="727"/>
      <c r="B8" s="727"/>
      <c r="C8" s="468" t="s">
        <v>183</v>
      </c>
    </row>
    <row r="9" spans="1:3" ht="15.6" x14ac:dyDescent="0.25">
      <c r="A9" s="993"/>
      <c r="B9" s="993"/>
      <c r="C9" s="468" t="s">
        <v>1</v>
      </c>
    </row>
    <row r="10" spans="1:3" ht="15.6" x14ac:dyDescent="0.3">
      <c r="A10" s="10">
        <v>1</v>
      </c>
      <c r="B10" s="11">
        <v>2</v>
      </c>
      <c r="C10" s="469">
        <v>3</v>
      </c>
    </row>
    <row r="11" spans="1:3" ht="15.6" x14ac:dyDescent="0.25">
      <c r="A11" s="468">
        <v>1</v>
      </c>
      <c r="B11" s="12" t="s">
        <v>2</v>
      </c>
      <c r="C11" s="144">
        <v>1171.7216941574552</v>
      </c>
    </row>
    <row r="12" spans="1:3" ht="15.6" x14ac:dyDescent="0.25">
      <c r="A12" s="468" t="s">
        <v>3</v>
      </c>
      <c r="B12" s="12" t="s">
        <v>4</v>
      </c>
      <c r="C12" s="144">
        <v>1029.8219260665715</v>
      </c>
    </row>
    <row r="13" spans="1:3" ht="15.6" x14ac:dyDescent="0.25">
      <c r="A13" s="13" t="s">
        <v>5</v>
      </c>
      <c r="B13" s="12" t="s">
        <v>6</v>
      </c>
      <c r="C13" s="144">
        <v>956.03818333333322</v>
      </c>
    </row>
    <row r="14" spans="1:3" ht="15.6" x14ac:dyDescent="0.25">
      <c r="A14" s="13" t="s">
        <v>7</v>
      </c>
      <c r="B14" s="12" t="s">
        <v>8</v>
      </c>
      <c r="C14" s="144">
        <v>72.266074791107343</v>
      </c>
    </row>
    <row r="15" spans="1:3" ht="15.6" x14ac:dyDescent="0.25">
      <c r="A15" s="13" t="s">
        <v>9</v>
      </c>
      <c r="B15" s="12" t="s">
        <v>10</v>
      </c>
      <c r="C15" s="144">
        <v>0</v>
      </c>
    </row>
    <row r="16" spans="1:3" ht="31.2" x14ac:dyDescent="0.25">
      <c r="A16" s="13" t="s">
        <v>11</v>
      </c>
      <c r="B16" s="12" t="s">
        <v>12</v>
      </c>
      <c r="C16" s="144">
        <v>0</v>
      </c>
    </row>
    <row r="17" spans="1:6" ht="15.6" x14ac:dyDescent="0.25">
      <c r="A17" s="13" t="s">
        <v>13</v>
      </c>
      <c r="B17" s="15" t="s">
        <v>14</v>
      </c>
      <c r="C17" s="144">
        <v>1.4951738894108791E-2</v>
      </c>
      <c r="D17" s="487"/>
    </row>
    <row r="18" spans="1:6" ht="15.6" x14ac:dyDescent="0.25">
      <c r="A18" s="13" t="s">
        <v>15</v>
      </c>
      <c r="B18" s="15" t="s">
        <v>16</v>
      </c>
      <c r="C18" s="144">
        <v>1.5027162032367081</v>
      </c>
      <c r="D18" s="487"/>
    </row>
    <row r="19" spans="1:6" ht="15.6" x14ac:dyDescent="0.25">
      <c r="A19" s="468" t="s">
        <v>17</v>
      </c>
      <c r="B19" s="15" t="s">
        <v>18</v>
      </c>
      <c r="C19" s="144">
        <v>59.258814543735397</v>
      </c>
      <c r="D19" s="487"/>
    </row>
    <row r="20" spans="1:6" ht="15.6" x14ac:dyDescent="0.25">
      <c r="A20" s="468" t="s">
        <v>19</v>
      </c>
      <c r="B20" s="15" t="s">
        <v>20</v>
      </c>
      <c r="C20" s="144">
        <v>28.833373372320381</v>
      </c>
    </row>
    <row r="21" spans="1:6" ht="15.6" x14ac:dyDescent="0.25">
      <c r="A21" s="468" t="s">
        <v>21</v>
      </c>
      <c r="B21" s="15" t="s">
        <v>22</v>
      </c>
      <c r="C21" s="144">
        <v>53.807580174827969</v>
      </c>
    </row>
    <row r="22" spans="1:6" ht="15.6" x14ac:dyDescent="0.25">
      <c r="A22" s="468" t="s">
        <v>23</v>
      </c>
      <c r="B22" s="15" t="s">
        <v>24</v>
      </c>
      <c r="C22" s="144">
        <v>50.795000000000002</v>
      </c>
    </row>
    <row r="23" spans="1:6" ht="15.6" x14ac:dyDescent="0.25">
      <c r="A23" s="468">
        <v>3</v>
      </c>
      <c r="B23" s="15" t="s">
        <v>25</v>
      </c>
      <c r="C23" s="144">
        <v>0</v>
      </c>
    </row>
    <row r="24" spans="1:6" ht="15.6" x14ac:dyDescent="0.25">
      <c r="A24" s="468">
        <v>4</v>
      </c>
      <c r="B24" s="15" t="s">
        <v>26</v>
      </c>
      <c r="C24" s="144">
        <v>0</v>
      </c>
    </row>
    <row r="25" spans="1:6" ht="15.6" x14ac:dyDescent="0.25">
      <c r="A25" s="468">
        <v>5</v>
      </c>
      <c r="B25" s="15" t="s">
        <v>27</v>
      </c>
      <c r="C25" s="144">
        <v>0</v>
      </c>
    </row>
    <row r="26" spans="1:6" ht="15.6" x14ac:dyDescent="0.25">
      <c r="A26" s="468">
        <v>6</v>
      </c>
      <c r="B26" s="15" t="s">
        <v>28</v>
      </c>
      <c r="C26" s="144">
        <v>1222.5166941574553</v>
      </c>
    </row>
    <row r="27" spans="1:6" ht="15.6" x14ac:dyDescent="0.25">
      <c r="A27" s="468">
        <v>7</v>
      </c>
      <c r="B27" s="12" t="s">
        <v>29</v>
      </c>
      <c r="C27" s="144">
        <v>0</v>
      </c>
    </row>
    <row r="28" spans="1:6" s="489" customFormat="1" ht="15.6" x14ac:dyDescent="0.3">
      <c r="A28" s="468">
        <v>8</v>
      </c>
      <c r="B28" s="15" t="s">
        <v>30</v>
      </c>
      <c r="C28" s="144">
        <v>1222.5166941574553</v>
      </c>
      <c r="D28" s="488"/>
      <c r="E28" s="488"/>
      <c r="F28" s="488"/>
    </row>
    <row r="29" spans="1:6" s="489" customFormat="1" ht="15.6" x14ac:dyDescent="0.3">
      <c r="A29" s="468">
        <v>9</v>
      </c>
      <c r="B29" s="15" t="s">
        <v>31</v>
      </c>
      <c r="C29" s="144">
        <v>244.5</v>
      </c>
      <c r="D29" s="488"/>
      <c r="E29" s="488"/>
      <c r="F29" s="488"/>
    </row>
    <row r="30" spans="1:6" s="489" customFormat="1" ht="15.6" x14ac:dyDescent="0.3">
      <c r="A30" s="468">
        <v>10</v>
      </c>
      <c r="B30" s="15" t="s">
        <v>32</v>
      </c>
      <c r="C30" s="144">
        <v>1467.0200329889462</v>
      </c>
      <c r="D30" s="488"/>
    </row>
    <row r="31" spans="1:6" ht="20.25" customHeight="1" x14ac:dyDescent="0.3">
      <c r="A31" s="846" t="s">
        <v>214</v>
      </c>
      <c r="B31" s="821"/>
      <c r="C31" s="821"/>
    </row>
  </sheetData>
  <mergeCells count="5">
    <mergeCell ref="A3:C3"/>
    <mergeCell ref="B4:C4"/>
    <mergeCell ref="A6:A9"/>
    <mergeCell ref="B6:B9"/>
    <mergeCell ref="A31:C31"/>
  </mergeCells>
  <pageMargins left="0.70866141732283472" right="0.70866141732283472" top="0.74803149606299213" bottom="0.74803149606299213"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64" zoomScaleNormal="64" workbookViewId="0">
      <selection activeCell="D1" sqref="D1"/>
    </sheetView>
  </sheetViews>
  <sheetFormatPr defaultRowHeight="14.4" x14ac:dyDescent="0.3"/>
  <cols>
    <col min="1" max="1" width="9.109375" style="555"/>
    <col min="2" max="2" width="62.6640625" style="555" customWidth="1"/>
    <col min="3" max="3" width="25.109375" style="555" customWidth="1"/>
    <col min="4" max="4" width="24.33203125" style="555" customWidth="1"/>
    <col min="5" max="5" width="24.5546875" style="555" customWidth="1"/>
    <col min="6" max="6" width="25.33203125" style="555" customWidth="1"/>
    <col min="7" max="7" width="22.109375" style="555" customWidth="1"/>
    <col min="8" max="257" width="9.109375" style="555"/>
    <col min="258" max="258" width="62.6640625" style="555" customWidth="1"/>
    <col min="259" max="259" width="28.33203125" style="555" customWidth="1"/>
    <col min="260" max="260" width="31.109375" style="555" customWidth="1"/>
    <col min="261" max="261" width="28" style="555" customWidth="1"/>
    <col min="262" max="262" width="25.33203125" style="555" customWidth="1"/>
    <col min="263" max="513" width="9.109375" style="555"/>
    <col min="514" max="514" width="62.6640625" style="555" customWidth="1"/>
    <col min="515" max="515" width="28.33203125" style="555" customWidth="1"/>
    <col min="516" max="516" width="31.109375" style="555" customWidth="1"/>
    <col min="517" max="517" width="28" style="555" customWidth="1"/>
    <col min="518" max="518" width="25.33203125" style="555" customWidth="1"/>
    <col min="519" max="769" width="9.109375" style="555"/>
    <col min="770" max="770" width="62.6640625" style="555" customWidth="1"/>
    <col min="771" max="771" width="28.33203125" style="555" customWidth="1"/>
    <col min="772" max="772" width="31.109375" style="555" customWidth="1"/>
    <col min="773" max="773" width="28" style="555" customWidth="1"/>
    <col min="774" max="774" width="25.33203125" style="555" customWidth="1"/>
    <col min="775" max="1025" width="9.109375" style="555"/>
    <col min="1026" max="1026" width="62.6640625" style="555" customWidth="1"/>
    <col min="1027" max="1027" width="28.33203125" style="555" customWidth="1"/>
    <col min="1028" max="1028" width="31.109375" style="555" customWidth="1"/>
    <col min="1029" max="1029" width="28" style="555" customWidth="1"/>
    <col min="1030" max="1030" width="25.33203125" style="555" customWidth="1"/>
    <col min="1031" max="1281" width="9.109375" style="555"/>
    <col min="1282" max="1282" width="62.6640625" style="555" customWidth="1"/>
    <col min="1283" max="1283" width="28.33203125" style="555" customWidth="1"/>
    <col min="1284" max="1284" width="31.109375" style="555" customWidth="1"/>
    <col min="1285" max="1285" width="28" style="555" customWidth="1"/>
    <col min="1286" max="1286" width="25.33203125" style="555" customWidth="1"/>
    <col min="1287" max="1537" width="9.109375" style="555"/>
    <col min="1538" max="1538" width="62.6640625" style="555" customWidth="1"/>
    <col min="1539" max="1539" width="28.33203125" style="555" customWidth="1"/>
    <col min="1540" max="1540" width="31.109375" style="555" customWidth="1"/>
    <col min="1541" max="1541" width="28" style="555" customWidth="1"/>
    <col min="1542" max="1542" width="25.33203125" style="555" customWidth="1"/>
    <col min="1543" max="1793" width="9.109375" style="555"/>
    <col min="1794" max="1794" width="62.6640625" style="555" customWidth="1"/>
    <col min="1795" max="1795" width="28.33203125" style="555" customWidth="1"/>
    <col min="1796" max="1796" width="31.109375" style="555" customWidth="1"/>
    <col min="1797" max="1797" width="28" style="555" customWidth="1"/>
    <col min="1798" max="1798" width="25.33203125" style="555" customWidth="1"/>
    <col min="1799" max="2049" width="9.109375" style="555"/>
    <col min="2050" max="2050" width="62.6640625" style="555" customWidth="1"/>
    <col min="2051" max="2051" width="28.33203125" style="555" customWidth="1"/>
    <col min="2052" max="2052" width="31.109375" style="555" customWidth="1"/>
    <col min="2053" max="2053" width="28" style="555" customWidth="1"/>
    <col min="2054" max="2054" width="25.33203125" style="555" customWidth="1"/>
    <col min="2055" max="2305" width="9.109375" style="555"/>
    <col min="2306" max="2306" width="62.6640625" style="555" customWidth="1"/>
    <col min="2307" max="2307" width="28.33203125" style="555" customWidth="1"/>
    <col min="2308" max="2308" width="31.109375" style="555" customWidth="1"/>
    <col min="2309" max="2309" width="28" style="555" customWidth="1"/>
    <col min="2310" max="2310" width="25.33203125" style="555" customWidth="1"/>
    <col min="2311" max="2561" width="9.109375" style="555"/>
    <col min="2562" max="2562" width="62.6640625" style="555" customWidth="1"/>
    <col min="2563" max="2563" width="28.33203125" style="555" customWidth="1"/>
    <col min="2564" max="2564" width="31.109375" style="555" customWidth="1"/>
    <col min="2565" max="2565" width="28" style="555" customWidth="1"/>
    <col min="2566" max="2566" width="25.33203125" style="555" customWidth="1"/>
    <col min="2567" max="2817" width="9.109375" style="555"/>
    <col min="2818" max="2818" width="62.6640625" style="555" customWidth="1"/>
    <col min="2819" max="2819" width="28.33203125" style="555" customWidth="1"/>
    <col min="2820" max="2820" width="31.109375" style="555" customWidth="1"/>
    <col min="2821" max="2821" width="28" style="555" customWidth="1"/>
    <col min="2822" max="2822" width="25.33203125" style="555" customWidth="1"/>
    <col min="2823" max="3073" width="9.109375" style="555"/>
    <col min="3074" max="3074" width="62.6640625" style="555" customWidth="1"/>
    <col min="3075" max="3075" width="28.33203125" style="555" customWidth="1"/>
    <col min="3076" max="3076" width="31.109375" style="555" customWidth="1"/>
    <col min="3077" max="3077" width="28" style="555" customWidth="1"/>
    <col min="3078" max="3078" width="25.33203125" style="555" customWidth="1"/>
    <col min="3079" max="3329" width="9.109375" style="555"/>
    <col min="3330" max="3330" width="62.6640625" style="555" customWidth="1"/>
    <col min="3331" max="3331" width="28.33203125" style="555" customWidth="1"/>
    <col min="3332" max="3332" width="31.109375" style="555" customWidth="1"/>
    <col min="3333" max="3333" width="28" style="555" customWidth="1"/>
    <col min="3334" max="3334" width="25.33203125" style="555" customWidth="1"/>
    <col min="3335" max="3585" width="9.109375" style="555"/>
    <col min="3586" max="3586" width="62.6640625" style="555" customWidth="1"/>
    <col min="3587" max="3587" width="28.33203125" style="555" customWidth="1"/>
    <col min="3588" max="3588" width="31.109375" style="555" customWidth="1"/>
    <col min="3589" max="3589" width="28" style="555" customWidth="1"/>
    <col min="3590" max="3590" width="25.33203125" style="555" customWidth="1"/>
    <col min="3591" max="3841" width="9.109375" style="555"/>
    <col min="3842" max="3842" width="62.6640625" style="555" customWidth="1"/>
    <col min="3843" max="3843" width="28.33203125" style="555" customWidth="1"/>
    <col min="3844" max="3844" width="31.109375" style="555" customWidth="1"/>
    <col min="3845" max="3845" width="28" style="555" customWidth="1"/>
    <col min="3846" max="3846" width="25.33203125" style="555" customWidth="1"/>
    <col min="3847" max="4097" width="9.109375" style="555"/>
    <col min="4098" max="4098" width="62.6640625" style="555" customWidth="1"/>
    <col min="4099" max="4099" width="28.33203125" style="555" customWidth="1"/>
    <col min="4100" max="4100" width="31.109375" style="555" customWidth="1"/>
    <col min="4101" max="4101" width="28" style="555" customWidth="1"/>
    <col min="4102" max="4102" width="25.33203125" style="555" customWidth="1"/>
    <col min="4103" max="4353" width="9.109375" style="555"/>
    <col min="4354" max="4354" width="62.6640625" style="555" customWidth="1"/>
    <col min="4355" max="4355" width="28.33203125" style="555" customWidth="1"/>
    <col min="4356" max="4356" width="31.109375" style="555" customWidth="1"/>
    <col min="4357" max="4357" width="28" style="555" customWidth="1"/>
    <col min="4358" max="4358" width="25.33203125" style="555" customWidth="1"/>
    <col min="4359" max="4609" width="9.109375" style="555"/>
    <col min="4610" max="4610" width="62.6640625" style="555" customWidth="1"/>
    <col min="4611" max="4611" width="28.33203125" style="555" customWidth="1"/>
    <col min="4612" max="4612" width="31.109375" style="555" customWidth="1"/>
    <col min="4613" max="4613" width="28" style="555" customWidth="1"/>
    <col min="4614" max="4614" width="25.33203125" style="555" customWidth="1"/>
    <col min="4615" max="4865" width="9.109375" style="555"/>
    <col min="4866" max="4866" width="62.6640625" style="555" customWidth="1"/>
    <col min="4867" max="4867" width="28.33203125" style="555" customWidth="1"/>
    <col min="4868" max="4868" width="31.109375" style="555" customWidth="1"/>
    <col min="4869" max="4869" width="28" style="555" customWidth="1"/>
    <col min="4870" max="4870" width="25.33203125" style="555" customWidth="1"/>
    <col min="4871" max="5121" width="9.109375" style="555"/>
    <col min="5122" max="5122" width="62.6640625" style="555" customWidth="1"/>
    <col min="5123" max="5123" width="28.33203125" style="555" customWidth="1"/>
    <col min="5124" max="5124" width="31.109375" style="555" customWidth="1"/>
    <col min="5125" max="5125" width="28" style="555" customWidth="1"/>
    <col min="5126" max="5126" width="25.33203125" style="555" customWidth="1"/>
    <col min="5127" max="5377" width="9.109375" style="555"/>
    <col min="5378" max="5378" width="62.6640625" style="555" customWidth="1"/>
    <col min="5379" max="5379" width="28.33203125" style="555" customWidth="1"/>
    <col min="5380" max="5380" width="31.109375" style="555" customWidth="1"/>
    <col min="5381" max="5381" width="28" style="555" customWidth="1"/>
    <col min="5382" max="5382" width="25.33203125" style="555" customWidth="1"/>
    <col min="5383" max="5633" width="9.109375" style="555"/>
    <col min="5634" max="5634" width="62.6640625" style="555" customWidth="1"/>
    <col min="5635" max="5635" width="28.33203125" style="555" customWidth="1"/>
    <col min="5636" max="5636" width="31.109375" style="555" customWidth="1"/>
    <col min="5637" max="5637" width="28" style="555" customWidth="1"/>
    <col min="5638" max="5638" width="25.33203125" style="555" customWidth="1"/>
    <col min="5639" max="5889" width="9.109375" style="555"/>
    <col min="5890" max="5890" width="62.6640625" style="555" customWidth="1"/>
    <col min="5891" max="5891" width="28.33203125" style="555" customWidth="1"/>
    <col min="5892" max="5892" width="31.109375" style="555" customWidth="1"/>
    <col min="5893" max="5893" width="28" style="555" customWidth="1"/>
    <col min="5894" max="5894" width="25.33203125" style="555" customWidth="1"/>
    <col min="5895" max="6145" width="9.109375" style="555"/>
    <col min="6146" max="6146" width="62.6640625" style="555" customWidth="1"/>
    <col min="6147" max="6147" width="28.33203125" style="555" customWidth="1"/>
    <col min="6148" max="6148" width="31.109375" style="555" customWidth="1"/>
    <col min="6149" max="6149" width="28" style="555" customWidth="1"/>
    <col min="6150" max="6150" width="25.33203125" style="555" customWidth="1"/>
    <col min="6151" max="6401" width="9.109375" style="555"/>
    <col min="6402" max="6402" width="62.6640625" style="555" customWidth="1"/>
    <col min="6403" max="6403" width="28.33203125" style="555" customWidth="1"/>
    <col min="6404" max="6404" width="31.109375" style="555" customWidth="1"/>
    <col min="6405" max="6405" width="28" style="555" customWidth="1"/>
    <col min="6406" max="6406" width="25.33203125" style="555" customWidth="1"/>
    <col min="6407" max="6657" width="9.109375" style="555"/>
    <col min="6658" max="6658" width="62.6640625" style="555" customWidth="1"/>
    <col min="6659" max="6659" width="28.33203125" style="555" customWidth="1"/>
    <col min="6660" max="6660" width="31.109375" style="555" customWidth="1"/>
    <col min="6661" max="6661" width="28" style="555" customWidth="1"/>
    <col min="6662" max="6662" width="25.33203125" style="555" customWidth="1"/>
    <col min="6663" max="6913" width="9.109375" style="555"/>
    <col min="6914" max="6914" width="62.6640625" style="555" customWidth="1"/>
    <col min="6915" max="6915" width="28.33203125" style="555" customWidth="1"/>
    <col min="6916" max="6916" width="31.109375" style="555" customWidth="1"/>
    <col min="6917" max="6917" width="28" style="555" customWidth="1"/>
    <col min="6918" max="6918" width="25.33203125" style="555" customWidth="1"/>
    <col min="6919" max="7169" width="9.109375" style="555"/>
    <col min="7170" max="7170" width="62.6640625" style="555" customWidth="1"/>
    <col min="7171" max="7171" width="28.33203125" style="555" customWidth="1"/>
    <col min="7172" max="7172" width="31.109375" style="555" customWidth="1"/>
    <col min="7173" max="7173" width="28" style="555" customWidth="1"/>
    <col min="7174" max="7174" width="25.33203125" style="555" customWidth="1"/>
    <col min="7175" max="7425" width="9.109375" style="555"/>
    <col min="7426" max="7426" width="62.6640625" style="555" customWidth="1"/>
    <col min="7427" max="7427" width="28.33203125" style="555" customWidth="1"/>
    <col min="7428" max="7428" width="31.109375" style="555" customWidth="1"/>
    <col min="7429" max="7429" width="28" style="555" customWidth="1"/>
    <col min="7430" max="7430" width="25.33203125" style="555" customWidth="1"/>
    <col min="7431" max="7681" width="9.109375" style="555"/>
    <col min="7682" max="7682" width="62.6640625" style="555" customWidth="1"/>
    <col min="7683" max="7683" width="28.33203125" style="555" customWidth="1"/>
    <col min="7684" max="7684" width="31.109375" style="555" customWidth="1"/>
    <col min="7685" max="7685" width="28" style="555" customWidth="1"/>
    <col min="7686" max="7686" width="25.33203125" style="555" customWidth="1"/>
    <col min="7687" max="7937" width="9.109375" style="555"/>
    <col min="7938" max="7938" width="62.6640625" style="555" customWidth="1"/>
    <col min="7939" max="7939" width="28.33203125" style="555" customWidth="1"/>
    <col min="7940" max="7940" width="31.109375" style="555" customWidth="1"/>
    <col min="7941" max="7941" width="28" style="555" customWidth="1"/>
    <col min="7942" max="7942" width="25.33203125" style="555" customWidth="1"/>
    <col min="7943" max="8193" width="9.109375" style="555"/>
    <col min="8194" max="8194" width="62.6640625" style="555" customWidth="1"/>
    <col min="8195" max="8195" width="28.33203125" style="555" customWidth="1"/>
    <col min="8196" max="8196" width="31.109375" style="555" customWidth="1"/>
    <col min="8197" max="8197" width="28" style="555" customWidth="1"/>
    <col min="8198" max="8198" width="25.33203125" style="555" customWidth="1"/>
    <col min="8199" max="8449" width="9.109375" style="555"/>
    <col min="8450" max="8450" width="62.6640625" style="555" customWidth="1"/>
    <col min="8451" max="8451" width="28.33203125" style="555" customWidth="1"/>
    <col min="8452" max="8452" width="31.109375" style="555" customWidth="1"/>
    <col min="8453" max="8453" width="28" style="555" customWidth="1"/>
    <col min="8454" max="8454" width="25.33203125" style="555" customWidth="1"/>
    <col min="8455" max="8705" width="9.109375" style="555"/>
    <col min="8706" max="8706" width="62.6640625" style="555" customWidth="1"/>
    <col min="8707" max="8707" width="28.33203125" style="555" customWidth="1"/>
    <col min="8708" max="8708" width="31.109375" style="555" customWidth="1"/>
    <col min="8709" max="8709" width="28" style="555" customWidth="1"/>
    <col min="8710" max="8710" width="25.33203125" style="555" customWidth="1"/>
    <col min="8711" max="8961" width="9.109375" style="555"/>
    <col min="8962" max="8962" width="62.6640625" style="555" customWidth="1"/>
    <col min="8963" max="8963" width="28.33203125" style="555" customWidth="1"/>
    <col min="8964" max="8964" width="31.109375" style="555" customWidth="1"/>
    <col min="8965" max="8965" width="28" style="555" customWidth="1"/>
    <col min="8966" max="8966" width="25.33203125" style="555" customWidth="1"/>
    <col min="8967" max="9217" width="9.109375" style="555"/>
    <col min="9218" max="9218" width="62.6640625" style="555" customWidth="1"/>
    <col min="9219" max="9219" width="28.33203125" style="555" customWidth="1"/>
    <col min="9220" max="9220" width="31.109375" style="555" customWidth="1"/>
    <col min="9221" max="9221" width="28" style="555" customWidth="1"/>
    <col min="9222" max="9222" width="25.33203125" style="555" customWidth="1"/>
    <col min="9223" max="9473" width="9.109375" style="555"/>
    <col min="9474" max="9474" width="62.6640625" style="555" customWidth="1"/>
    <col min="9475" max="9475" width="28.33203125" style="555" customWidth="1"/>
    <col min="9476" max="9476" width="31.109375" style="555" customWidth="1"/>
    <col min="9477" max="9477" width="28" style="555" customWidth="1"/>
    <col min="9478" max="9478" width="25.33203125" style="555" customWidth="1"/>
    <col min="9479" max="9729" width="9.109375" style="555"/>
    <col min="9730" max="9730" width="62.6640625" style="555" customWidth="1"/>
    <col min="9731" max="9731" width="28.33203125" style="555" customWidth="1"/>
    <col min="9732" max="9732" width="31.109375" style="555" customWidth="1"/>
    <col min="9733" max="9733" width="28" style="555" customWidth="1"/>
    <col min="9734" max="9734" width="25.33203125" style="555" customWidth="1"/>
    <col min="9735" max="9985" width="9.109375" style="555"/>
    <col min="9986" max="9986" width="62.6640625" style="555" customWidth="1"/>
    <col min="9987" max="9987" width="28.33203125" style="555" customWidth="1"/>
    <col min="9988" max="9988" width="31.109375" style="555" customWidth="1"/>
    <col min="9989" max="9989" width="28" style="555" customWidth="1"/>
    <col min="9990" max="9990" width="25.33203125" style="555" customWidth="1"/>
    <col min="9991" max="10241" width="9.109375" style="555"/>
    <col min="10242" max="10242" width="62.6640625" style="555" customWidth="1"/>
    <col min="10243" max="10243" width="28.33203125" style="555" customWidth="1"/>
    <col min="10244" max="10244" width="31.109375" style="555" customWidth="1"/>
    <col min="10245" max="10245" width="28" style="555" customWidth="1"/>
    <col min="10246" max="10246" width="25.33203125" style="555" customWidth="1"/>
    <col min="10247" max="10497" width="9.109375" style="555"/>
    <col min="10498" max="10498" width="62.6640625" style="555" customWidth="1"/>
    <col min="10499" max="10499" width="28.33203125" style="555" customWidth="1"/>
    <col min="10500" max="10500" width="31.109375" style="555" customWidth="1"/>
    <col min="10501" max="10501" width="28" style="555" customWidth="1"/>
    <col min="10502" max="10502" width="25.33203125" style="555" customWidth="1"/>
    <col min="10503" max="10753" width="9.109375" style="555"/>
    <col min="10754" max="10754" width="62.6640625" style="555" customWidth="1"/>
    <col min="10755" max="10755" width="28.33203125" style="555" customWidth="1"/>
    <col min="10756" max="10756" width="31.109375" style="555" customWidth="1"/>
    <col min="10757" max="10757" width="28" style="555" customWidth="1"/>
    <col min="10758" max="10758" width="25.33203125" style="555" customWidth="1"/>
    <col min="10759" max="11009" width="9.109375" style="555"/>
    <col min="11010" max="11010" width="62.6640625" style="555" customWidth="1"/>
    <col min="11011" max="11011" width="28.33203125" style="555" customWidth="1"/>
    <col min="11012" max="11012" width="31.109375" style="555" customWidth="1"/>
    <col min="11013" max="11013" width="28" style="555" customWidth="1"/>
    <col min="11014" max="11014" width="25.33203125" style="555" customWidth="1"/>
    <col min="11015" max="11265" width="9.109375" style="555"/>
    <col min="11266" max="11266" width="62.6640625" style="555" customWidth="1"/>
    <col min="11267" max="11267" width="28.33203125" style="555" customWidth="1"/>
    <col min="11268" max="11268" width="31.109375" style="555" customWidth="1"/>
    <col min="11269" max="11269" width="28" style="555" customWidth="1"/>
    <col min="11270" max="11270" width="25.33203125" style="555" customWidth="1"/>
    <col min="11271" max="11521" width="9.109375" style="555"/>
    <col min="11522" max="11522" width="62.6640625" style="555" customWidth="1"/>
    <col min="11523" max="11523" width="28.33203125" style="555" customWidth="1"/>
    <col min="11524" max="11524" width="31.109375" style="555" customWidth="1"/>
    <col min="11525" max="11525" width="28" style="555" customWidth="1"/>
    <col min="11526" max="11526" width="25.33203125" style="555" customWidth="1"/>
    <col min="11527" max="11777" width="9.109375" style="555"/>
    <col min="11778" max="11778" width="62.6640625" style="555" customWidth="1"/>
    <col min="11779" max="11779" width="28.33203125" style="555" customWidth="1"/>
    <col min="11780" max="11780" width="31.109375" style="555" customWidth="1"/>
    <col min="11781" max="11781" width="28" style="555" customWidth="1"/>
    <col min="11782" max="11782" width="25.33203125" style="555" customWidth="1"/>
    <col min="11783" max="12033" width="9.109375" style="555"/>
    <col min="12034" max="12034" width="62.6640625" style="555" customWidth="1"/>
    <col min="12035" max="12035" width="28.33203125" style="555" customWidth="1"/>
    <col min="12036" max="12036" width="31.109375" style="555" customWidth="1"/>
    <col min="12037" max="12037" width="28" style="555" customWidth="1"/>
    <col min="12038" max="12038" width="25.33203125" style="555" customWidth="1"/>
    <col min="12039" max="12289" width="9.109375" style="555"/>
    <col min="12290" max="12290" width="62.6640625" style="555" customWidth="1"/>
    <col min="12291" max="12291" width="28.33203125" style="555" customWidth="1"/>
    <col min="12292" max="12292" width="31.109375" style="555" customWidth="1"/>
    <col min="12293" max="12293" width="28" style="555" customWidth="1"/>
    <col min="12294" max="12294" width="25.33203125" style="555" customWidth="1"/>
    <col min="12295" max="12545" width="9.109375" style="555"/>
    <col min="12546" max="12546" width="62.6640625" style="555" customWidth="1"/>
    <col min="12547" max="12547" width="28.33203125" style="555" customWidth="1"/>
    <col min="12548" max="12548" width="31.109375" style="555" customWidth="1"/>
    <col min="12549" max="12549" width="28" style="555" customWidth="1"/>
    <col min="12550" max="12550" width="25.33203125" style="555" customWidth="1"/>
    <col min="12551" max="12801" width="9.109375" style="555"/>
    <col min="12802" max="12802" width="62.6640625" style="555" customWidth="1"/>
    <col min="12803" max="12803" width="28.33203125" style="555" customWidth="1"/>
    <col min="12804" max="12804" width="31.109375" style="555" customWidth="1"/>
    <col min="12805" max="12805" width="28" style="555" customWidth="1"/>
    <col min="12806" max="12806" width="25.33203125" style="555" customWidth="1"/>
    <col min="12807" max="13057" width="9.109375" style="555"/>
    <col min="13058" max="13058" width="62.6640625" style="555" customWidth="1"/>
    <col min="13059" max="13059" width="28.33203125" style="555" customWidth="1"/>
    <col min="13060" max="13060" width="31.109375" style="555" customWidth="1"/>
    <col min="13061" max="13061" width="28" style="555" customWidth="1"/>
    <col min="13062" max="13062" width="25.33203125" style="555" customWidth="1"/>
    <col min="13063" max="13313" width="9.109375" style="555"/>
    <col min="13314" max="13314" width="62.6640625" style="555" customWidth="1"/>
    <col min="13315" max="13315" width="28.33203125" style="555" customWidth="1"/>
    <col min="13316" max="13316" width="31.109375" style="555" customWidth="1"/>
    <col min="13317" max="13317" width="28" style="555" customWidth="1"/>
    <col min="13318" max="13318" width="25.33203125" style="555" customWidth="1"/>
    <col min="13319" max="13569" width="9.109375" style="555"/>
    <col min="13570" max="13570" width="62.6640625" style="555" customWidth="1"/>
    <col min="13571" max="13571" width="28.33203125" style="555" customWidth="1"/>
    <col min="13572" max="13572" width="31.109375" style="555" customWidth="1"/>
    <col min="13573" max="13573" width="28" style="555" customWidth="1"/>
    <col min="13574" max="13574" width="25.33203125" style="555" customWidth="1"/>
    <col min="13575" max="13825" width="9.109375" style="555"/>
    <col min="13826" max="13826" width="62.6640625" style="555" customWidth="1"/>
    <col min="13827" max="13827" width="28.33203125" style="555" customWidth="1"/>
    <col min="13828" max="13828" width="31.109375" style="555" customWidth="1"/>
    <col min="13829" max="13829" width="28" style="555" customWidth="1"/>
    <col min="13830" max="13830" width="25.33203125" style="555" customWidth="1"/>
    <col min="13831" max="14081" width="9.109375" style="555"/>
    <col min="14082" max="14082" width="62.6640625" style="555" customWidth="1"/>
    <col min="14083" max="14083" width="28.33203125" style="555" customWidth="1"/>
    <col min="14084" max="14084" width="31.109375" style="555" customWidth="1"/>
    <col min="14085" max="14085" width="28" style="555" customWidth="1"/>
    <col min="14086" max="14086" width="25.33203125" style="555" customWidth="1"/>
    <col min="14087" max="14337" width="9.109375" style="555"/>
    <col min="14338" max="14338" width="62.6640625" style="555" customWidth="1"/>
    <col min="14339" max="14339" width="28.33203125" style="555" customWidth="1"/>
    <col min="14340" max="14340" width="31.109375" style="555" customWidth="1"/>
    <col min="14341" max="14341" width="28" style="555" customWidth="1"/>
    <col min="14342" max="14342" width="25.33203125" style="555" customWidth="1"/>
    <col min="14343" max="14593" width="9.109375" style="555"/>
    <col min="14594" max="14594" width="62.6640625" style="555" customWidth="1"/>
    <col min="14595" max="14595" width="28.33203125" style="555" customWidth="1"/>
    <col min="14596" max="14596" width="31.109375" style="555" customWidth="1"/>
    <col min="14597" max="14597" width="28" style="555" customWidth="1"/>
    <col min="14598" max="14598" width="25.33203125" style="555" customWidth="1"/>
    <col min="14599" max="14849" width="9.109375" style="555"/>
    <col min="14850" max="14850" width="62.6640625" style="555" customWidth="1"/>
    <col min="14851" max="14851" width="28.33203125" style="555" customWidth="1"/>
    <col min="14852" max="14852" width="31.109375" style="555" customWidth="1"/>
    <col min="14853" max="14853" width="28" style="555" customWidth="1"/>
    <col min="14854" max="14854" width="25.33203125" style="555" customWidth="1"/>
    <col min="14855" max="15105" width="9.109375" style="555"/>
    <col min="15106" max="15106" width="62.6640625" style="555" customWidth="1"/>
    <col min="15107" max="15107" width="28.33203125" style="555" customWidth="1"/>
    <col min="15108" max="15108" width="31.109375" style="555" customWidth="1"/>
    <col min="15109" max="15109" width="28" style="555" customWidth="1"/>
    <col min="15110" max="15110" width="25.33203125" style="555" customWidth="1"/>
    <col min="15111" max="15361" width="9.109375" style="555"/>
    <col min="15362" max="15362" width="62.6640625" style="555" customWidth="1"/>
    <col min="15363" max="15363" width="28.33203125" style="555" customWidth="1"/>
    <col min="15364" max="15364" width="31.109375" style="555" customWidth="1"/>
    <col min="15365" max="15365" width="28" style="555" customWidth="1"/>
    <col min="15366" max="15366" width="25.33203125" style="555" customWidth="1"/>
    <col min="15367" max="15617" width="9.109375" style="555"/>
    <col min="15618" max="15618" width="62.6640625" style="555" customWidth="1"/>
    <col min="15619" max="15619" width="28.33203125" style="555" customWidth="1"/>
    <col min="15620" max="15620" width="31.109375" style="555" customWidth="1"/>
    <col min="15621" max="15621" width="28" style="555" customWidth="1"/>
    <col min="15622" max="15622" width="25.33203125" style="555" customWidth="1"/>
    <col min="15623" max="15873" width="9.109375" style="555"/>
    <col min="15874" max="15874" width="62.6640625" style="555" customWidth="1"/>
    <col min="15875" max="15875" width="28.33203125" style="555" customWidth="1"/>
    <col min="15876" max="15876" width="31.109375" style="555" customWidth="1"/>
    <col min="15877" max="15877" width="28" style="555" customWidth="1"/>
    <col min="15878" max="15878" width="25.33203125" style="555" customWidth="1"/>
    <col min="15879" max="16129" width="9.109375" style="555"/>
    <col min="16130" max="16130" width="62.6640625" style="555" customWidth="1"/>
    <col min="16131" max="16131" width="28.33203125" style="555" customWidth="1"/>
    <col min="16132" max="16132" width="31.109375" style="555" customWidth="1"/>
    <col min="16133" max="16133" width="28" style="555" customWidth="1"/>
    <col min="16134" max="16134" width="25.33203125" style="555" customWidth="1"/>
    <col min="16135" max="16384" width="9.109375" style="555"/>
  </cols>
  <sheetData>
    <row r="1" spans="1:9" ht="21" x14ac:dyDescent="0.4">
      <c r="A1" s="24"/>
      <c r="B1" s="25"/>
      <c r="C1" s="26"/>
      <c r="D1" s="27" t="s">
        <v>445</v>
      </c>
      <c r="E1" s="26"/>
      <c r="H1" s="28"/>
      <c r="I1" s="28"/>
    </row>
    <row r="2" spans="1:9" ht="21" x14ac:dyDescent="0.4">
      <c r="A2" s="1"/>
      <c r="B2" s="31"/>
      <c r="C2" s="31"/>
      <c r="D2" s="32"/>
      <c r="E2" s="33"/>
      <c r="F2" s="33"/>
      <c r="G2" s="27"/>
      <c r="H2" s="27"/>
      <c r="I2" s="27"/>
    </row>
    <row r="3" spans="1:9" ht="22.5" customHeight="1" x14ac:dyDescent="0.35">
      <c r="A3" s="763" t="s">
        <v>35</v>
      </c>
      <c r="B3" s="763"/>
      <c r="C3" s="763"/>
      <c r="D3" s="763"/>
      <c r="E3" s="35"/>
      <c r="F3" s="35"/>
      <c r="G3" s="35"/>
      <c r="H3" s="28"/>
      <c r="I3" s="28"/>
    </row>
    <row r="4" spans="1:9" ht="25.5" customHeight="1" x14ac:dyDescent="0.35">
      <c r="A4" s="764" t="s">
        <v>85</v>
      </c>
      <c r="B4" s="764"/>
      <c r="C4" s="764"/>
      <c r="D4" s="764"/>
      <c r="E4" s="151"/>
      <c r="F4" s="151"/>
      <c r="G4" s="151"/>
      <c r="H4" s="28"/>
      <c r="I4" s="28"/>
    </row>
    <row r="5" spans="1:9" ht="22.8" x14ac:dyDescent="0.3">
      <c r="A5" s="766"/>
      <c r="B5" s="766"/>
      <c r="C5" s="766"/>
      <c r="D5" s="34"/>
      <c r="E5" s="34"/>
      <c r="F5" s="33"/>
      <c r="G5" s="33"/>
      <c r="H5" s="33"/>
      <c r="I5" s="33"/>
    </row>
    <row r="6" spans="1:9" ht="15" customHeight="1" x14ac:dyDescent="0.3">
      <c r="A6" s="767" t="s">
        <v>101</v>
      </c>
      <c r="B6" s="767" t="s">
        <v>0</v>
      </c>
      <c r="C6" s="767">
        <v>2018</v>
      </c>
      <c r="D6" s="767">
        <v>2019</v>
      </c>
      <c r="E6" s="44"/>
      <c r="F6" s="33"/>
      <c r="G6" s="33"/>
    </row>
    <row r="7" spans="1:9" ht="9" customHeight="1" x14ac:dyDescent="0.4">
      <c r="A7" s="767"/>
      <c r="B7" s="767"/>
      <c r="C7" s="767"/>
      <c r="D7" s="767"/>
      <c r="E7" s="556"/>
      <c r="F7" s="33"/>
      <c r="G7" s="33"/>
    </row>
    <row r="8" spans="1:9" ht="49.5" customHeight="1" x14ac:dyDescent="0.4">
      <c r="A8" s="767"/>
      <c r="B8" s="767"/>
      <c r="C8" s="768" t="s">
        <v>257</v>
      </c>
      <c r="D8" s="525" t="s">
        <v>258</v>
      </c>
      <c r="E8" s="556"/>
      <c r="F8" s="33"/>
      <c r="G8" s="33"/>
    </row>
    <row r="9" spans="1:9" ht="24" customHeight="1" x14ac:dyDescent="0.4">
      <c r="A9" s="767"/>
      <c r="B9" s="767"/>
      <c r="C9" s="731"/>
      <c r="D9" s="525" t="s">
        <v>183</v>
      </c>
      <c r="E9" s="556"/>
      <c r="F9" s="33"/>
      <c r="G9" s="33"/>
    </row>
    <row r="10" spans="1:9" ht="21" x14ac:dyDescent="0.35">
      <c r="A10" s="767"/>
      <c r="B10" s="767"/>
      <c r="C10" s="525" t="s">
        <v>1</v>
      </c>
      <c r="D10" s="525" t="s">
        <v>1</v>
      </c>
      <c r="E10" s="47"/>
      <c r="F10" s="33"/>
      <c r="G10" s="33"/>
    </row>
    <row r="11" spans="1:9" ht="21" x14ac:dyDescent="0.4">
      <c r="A11" s="37">
        <v>1</v>
      </c>
      <c r="B11" s="38">
        <v>2</v>
      </c>
      <c r="C11" s="155">
        <v>3</v>
      </c>
      <c r="D11" s="155">
        <v>4</v>
      </c>
      <c r="F11" s="33"/>
      <c r="G11" s="33"/>
    </row>
    <row r="12" spans="1:9" ht="26.25" customHeight="1" x14ac:dyDescent="0.3">
      <c r="A12" s="525">
        <v>1</v>
      </c>
      <c r="B12" s="39" t="s">
        <v>2</v>
      </c>
      <c r="C12" s="40">
        <v>1100.3900000000001</v>
      </c>
      <c r="D12" s="40">
        <v>1345.43</v>
      </c>
      <c r="F12" s="41"/>
      <c r="G12" s="41"/>
    </row>
    <row r="13" spans="1:9" ht="26.25" customHeight="1" x14ac:dyDescent="0.3">
      <c r="A13" s="525" t="s">
        <v>3</v>
      </c>
      <c r="B13" s="39" t="s">
        <v>4</v>
      </c>
      <c r="C13" s="40">
        <v>1097.94</v>
      </c>
      <c r="D13" s="40">
        <v>1342.98</v>
      </c>
      <c r="F13" s="41"/>
      <c r="G13" s="41"/>
    </row>
    <row r="14" spans="1:9" ht="27" customHeight="1" x14ac:dyDescent="0.3">
      <c r="A14" s="42" t="s">
        <v>5</v>
      </c>
      <c r="B14" s="39" t="s">
        <v>6</v>
      </c>
      <c r="C14" s="43">
        <v>0</v>
      </c>
      <c r="D14" s="43">
        <v>0</v>
      </c>
      <c r="F14" s="41"/>
      <c r="G14" s="41"/>
    </row>
    <row r="15" spans="1:9" ht="24.75" customHeight="1" x14ac:dyDescent="0.3">
      <c r="A15" s="42" t="s">
        <v>7</v>
      </c>
      <c r="B15" s="39" t="s">
        <v>8</v>
      </c>
      <c r="C15" s="43">
        <v>0</v>
      </c>
      <c r="D15" s="43">
        <v>0</v>
      </c>
      <c r="F15" s="41"/>
      <c r="G15" s="41"/>
    </row>
    <row r="16" spans="1:9" ht="24.75" customHeight="1" x14ac:dyDescent="0.3">
      <c r="A16" s="42" t="s">
        <v>9</v>
      </c>
      <c r="B16" s="39" t="s">
        <v>10</v>
      </c>
      <c r="C16" s="43">
        <v>1097.94</v>
      </c>
      <c r="D16" s="43">
        <v>1342.98</v>
      </c>
      <c r="F16" s="44"/>
      <c r="G16" s="44"/>
    </row>
    <row r="17" spans="1:9" ht="42" x14ac:dyDescent="0.3">
      <c r="A17" s="42" t="s">
        <v>11</v>
      </c>
      <c r="B17" s="39" t="s">
        <v>12</v>
      </c>
      <c r="C17" s="43">
        <v>0</v>
      </c>
      <c r="D17" s="43">
        <v>0</v>
      </c>
      <c r="E17" s="557"/>
      <c r="F17" s="44"/>
      <c r="G17" s="44"/>
    </row>
    <row r="18" spans="1:9" ht="42" x14ac:dyDescent="0.3">
      <c r="A18" s="42" t="s">
        <v>13</v>
      </c>
      <c r="B18" s="45" t="s">
        <v>14</v>
      </c>
      <c r="C18" s="43">
        <v>0</v>
      </c>
      <c r="D18" s="43">
        <v>0</v>
      </c>
      <c r="F18" s="46"/>
      <c r="G18" s="46"/>
    </row>
    <row r="19" spans="1:9" ht="42" x14ac:dyDescent="0.3">
      <c r="A19" s="42" t="s">
        <v>15</v>
      </c>
      <c r="B19" s="45" t="s">
        <v>16</v>
      </c>
      <c r="C19" s="43">
        <v>0</v>
      </c>
      <c r="D19" s="43">
        <v>0</v>
      </c>
      <c r="F19" s="46"/>
      <c r="G19" s="46"/>
    </row>
    <row r="20" spans="1:9" ht="44.25" customHeight="1" x14ac:dyDescent="0.3">
      <c r="A20" s="525" t="s">
        <v>17</v>
      </c>
      <c r="B20" s="45" t="s">
        <v>18</v>
      </c>
      <c r="C20" s="40">
        <v>0</v>
      </c>
      <c r="D20" s="40">
        <v>0</v>
      </c>
      <c r="F20" s="46"/>
      <c r="G20" s="46"/>
    </row>
    <row r="21" spans="1:9" ht="24" customHeight="1" x14ac:dyDescent="0.3">
      <c r="A21" s="525" t="s">
        <v>19</v>
      </c>
      <c r="B21" s="45" t="s">
        <v>20</v>
      </c>
      <c r="C21" s="40">
        <v>2.4500000000000002</v>
      </c>
      <c r="D21" s="40">
        <v>2.4500000000000002</v>
      </c>
      <c r="F21" s="46"/>
      <c r="G21" s="46"/>
    </row>
    <row r="22" spans="1:9" ht="24.75" customHeight="1" x14ac:dyDescent="0.3">
      <c r="A22" s="525" t="s">
        <v>21</v>
      </c>
      <c r="B22" s="45" t="s">
        <v>22</v>
      </c>
      <c r="C22" s="40">
        <v>0</v>
      </c>
      <c r="D22" s="40">
        <v>0</v>
      </c>
      <c r="F22" s="46"/>
      <c r="G22" s="46"/>
    </row>
    <row r="23" spans="1:9" ht="28.5" customHeight="1" x14ac:dyDescent="0.3">
      <c r="A23" s="525" t="s">
        <v>23</v>
      </c>
      <c r="B23" s="45" t="s">
        <v>24</v>
      </c>
      <c r="C23" s="40">
        <v>2.48</v>
      </c>
      <c r="D23" s="40">
        <v>2.48</v>
      </c>
      <c r="F23" s="46"/>
      <c r="G23" s="46"/>
    </row>
    <row r="24" spans="1:9" ht="28.5" customHeight="1" x14ac:dyDescent="0.3">
      <c r="A24" s="525">
        <v>3</v>
      </c>
      <c r="B24" s="45" t="s">
        <v>25</v>
      </c>
      <c r="C24" s="40">
        <v>0</v>
      </c>
      <c r="D24" s="40">
        <v>0</v>
      </c>
      <c r="F24" s="44"/>
      <c r="G24" s="44"/>
    </row>
    <row r="25" spans="1:9" ht="24" customHeight="1" x14ac:dyDescent="0.3">
      <c r="A25" s="525">
        <v>4</v>
      </c>
      <c r="B25" s="45" t="s">
        <v>26</v>
      </c>
      <c r="C25" s="40">
        <v>0</v>
      </c>
      <c r="D25" s="40">
        <v>0</v>
      </c>
      <c r="F25" s="44"/>
      <c r="G25" s="44"/>
    </row>
    <row r="26" spans="1:9" ht="24.75" customHeight="1" x14ac:dyDescent="0.3">
      <c r="A26" s="525">
        <v>5</v>
      </c>
      <c r="B26" s="45" t="s">
        <v>27</v>
      </c>
      <c r="C26" s="40">
        <v>0</v>
      </c>
      <c r="D26" s="40">
        <v>0</v>
      </c>
      <c r="F26" s="44"/>
      <c r="G26" s="44"/>
    </row>
    <row r="27" spans="1:9" ht="24" customHeight="1" x14ac:dyDescent="0.3">
      <c r="A27" s="525">
        <v>6</v>
      </c>
      <c r="B27" s="45" t="s">
        <v>28</v>
      </c>
      <c r="C27" s="40">
        <v>1102.8699999999999</v>
      </c>
      <c r="D27" s="40">
        <v>1347.91</v>
      </c>
      <c r="F27" s="44"/>
      <c r="G27" s="44"/>
    </row>
    <row r="28" spans="1:9" ht="24" customHeight="1" x14ac:dyDescent="0.3">
      <c r="A28" s="525">
        <v>7</v>
      </c>
      <c r="B28" s="39" t="s">
        <v>29</v>
      </c>
      <c r="C28" s="40">
        <v>0</v>
      </c>
      <c r="D28" s="40">
        <v>0</v>
      </c>
      <c r="F28" s="44" t="s">
        <v>68</v>
      </c>
      <c r="G28" s="44"/>
    </row>
    <row r="29" spans="1:9" ht="24.75" customHeight="1" x14ac:dyDescent="0.3">
      <c r="A29" s="525">
        <v>8</v>
      </c>
      <c r="B29" s="45" t="s">
        <v>30</v>
      </c>
      <c r="C29" s="40">
        <v>1102.8699999999999</v>
      </c>
      <c r="D29" s="40">
        <v>1347.91</v>
      </c>
      <c r="F29" s="44"/>
      <c r="G29" s="44"/>
    </row>
    <row r="30" spans="1:9" ht="24.75" customHeight="1" x14ac:dyDescent="0.3">
      <c r="A30" s="525">
        <v>9</v>
      </c>
      <c r="B30" s="45" t="s">
        <v>31</v>
      </c>
      <c r="C30" s="40">
        <v>220.58</v>
      </c>
      <c r="D30" s="40">
        <v>269.58999999999997</v>
      </c>
      <c r="F30" s="44"/>
      <c r="G30" s="44"/>
    </row>
    <row r="31" spans="1:9" ht="28.5" customHeight="1" x14ac:dyDescent="0.3">
      <c r="A31" s="525">
        <v>10</v>
      </c>
      <c r="B31" s="45" t="s">
        <v>32</v>
      </c>
      <c r="C31" s="40">
        <v>1323.45</v>
      </c>
      <c r="D31" s="40">
        <v>1617.5</v>
      </c>
      <c r="E31" s="558"/>
      <c r="F31" s="153"/>
      <c r="G31" s="44"/>
    </row>
    <row r="32" spans="1:9" ht="44.25" customHeight="1" x14ac:dyDescent="0.4">
      <c r="A32" s="765" t="s">
        <v>261</v>
      </c>
      <c r="B32" s="765"/>
      <c r="C32" s="765"/>
      <c r="D32" s="765"/>
      <c r="E32" s="559"/>
      <c r="F32" s="559"/>
      <c r="H32" s="44"/>
      <c r="I32" s="44"/>
    </row>
    <row r="33" spans="1:9" ht="20.399999999999999" x14ac:dyDescent="0.35">
      <c r="H33" s="47"/>
      <c r="I33" s="44"/>
    </row>
    <row r="34" spans="1:9" ht="20.399999999999999" x14ac:dyDescent="0.35">
      <c r="A34" s="70"/>
      <c r="B34" s="47"/>
      <c r="C34" s="44"/>
    </row>
    <row r="35" spans="1:9" ht="20.399999999999999" x14ac:dyDescent="0.35">
      <c r="A35" s="67"/>
      <c r="B35" s="48"/>
      <c r="C35" s="48"/>
    </row>
    <row r="36" spans="1:9" ht="25.2" x14ac:dyDescent="0.45">
      <c r="A36" s="560"/>
      <c r="B36" s="560"/>
      <c r="C36" s="560"/>
    </row>
  </sheetData>
  <mergeCells count="9">
    <mergeCell ref="A3:D3"/>
    <mergeCell ref="A4:D4"/>
    <mergeCell ref="A32:D32"/>
    <mergeCell ref="A5:C5"/>
    <mergeCell ref="A6:A10"/>
    <mergeCell ref="B6:B10"/>
    <mergeCell ref="C6:C7"/>
    <mergeCell ref="D6:D7"/>
    <mergeCell ref="C8:C9"/>
  </mergeCells>
  <pageMargins left="0.70866141732283472" right="0.70866141732283472" top="0.74803149606299213" bottom="0.74803149606299213" header="0.31496062992125984" footer="0.31496062992125984"/>
  <pageSetup paperSize="9" scale="6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workbookViewId="0">
      <selection activeCell="C1" sqref="C1"/>
    </sheetView>
  </sheetViews>
  <sheetFormatPr defaultColWidth="9.109375" defaultRowHeight="15" x14ac:dyDescent="0.25"/>
  <cols>
    <col min="1" max="1" width="9.109375" style="173"/>
    <col min="2" max="2" width="69.6640625" style="173" customWidth="1"/>
    <col min="3" max="3" width="16.5546875" style="173" customWidth="1"/>
    <col min="4" max="16384" width="9.109375" style="173"/>
  </cols>
  <sheetData>
    <row r="1" spans="1:3" ht="15.6" x14ac:dyDescent="0.3">
      <c r="A1" s="1"/>
      <c r="B1" s="2"/>
      <c r="C1" s="486" t="s">
        <v>413</v>
      </c>
    </row>
    <row r="2" spans="1:3" ht="15.6" x14ac:dyDescent="0.3">
      <c r="A2" s="1"/>
      <c r="B2" s="2"/>
      <c r="C2" s="4"/>
    </row>
    <row r="3" spans="1:3" ht="15.6" x14ac:dyDescent="0.3">
      <c r="A3" s="723" t="s">
        <v>152</v>
      </c>
      <c r="B3" s="723"/>
      <c r="C3" s="828"/>
    </row>
    <row r="4" spans="1:3" ht="15.6" x14ac:dyDescent="0.3">
      <c r="A4" s="5"/>
      <c r="B4" s="723" t="s">
        <v>213</v>
      </c>
      <c r="C4" s="828"/>
    </row>
    <row r="5" spans="1:3" ht="15.6" x14ac:dyDescent="0.3">
      <c r="A5" s="6"/>
      <c r="B5" s="77"/>
      <c r="C5" s="9"/>
    </row>
    <row r="6" spans="1:3" ht="18.75" customHeight="1" x14ac:dyDescent="0.25">
      <c r="A6" s="726" t="s">
        <v>105</v>
      </c>
      <c r="B6" s="726" t="s">
        <v>0</v>
      </c>
      <c r="C6" s="468">
        <v>2019</v>
      </c>
    </row>
    <row r="7" spans="1:3" ht="37.5" customHeight="1" x14ac:dyDescent="0.25">
      <c r="A7" s="727"/>
      <c r="B7" s="727"/>
      <c r="C7" s="468" t="s">
        <v>216</v>
      </c>
    </row>
    <row r="8" spans="1:3" ht="18.75" customHeight="1" x14ac:dyDescent="0.25">
      <c r="A8" s="727"/>
      <c r="B8" s="727"/>
      <c r="C8" s="468" t="s">
        <v>183</v>
      </c>
    </row>
    <row r="9" spans="1:3" ht="15.6" x14ac:dyDescent="0.25">
      <c r="A9" s="993"/>
      <c r="B9" s="993"/>
      <c r="C9" s="468" t="s">
        <v>1</v>
      </c>
    </row>
    <row r="10" spans="1:3" ht="15.6" x14ac:dyDescent="0.3">
      <c r="A10" s="10">
        <v>1</v>
      </c>
      <c r="B10" s="11">
        <v>2</v>
      </c>
      <c r="C10" s="469">
        <v>3</v>
      </c>
    </row>
    <row r="11" spans="1:3" ht="15.6" x14ac:dyDescent="0.25">
      <c r="A11" s="468">
        <v>1</v>
      </c>
      <c r="B11" s="12" t="s">
        <v>2</v>
      </c>
      <c r="C11" s="144">
        <v>1171.7216941574552</v>
      </c>
    </row>
    <row r="12" spans="1:3" ht="15.6" x14ac:dyDescent="0.25">
      <c r="A12" s="468" t="s">
        <v>3</v>
      </c>
      <c r="B12" s="12" t="s">
        <v>4</v>
      </c>
      <c r="C12" s="144">
        <v>1029.8219260665715</v>
      </c>
    </row>
    <row r="13" spans="1:3" ht="15.6" x14ac:dyDescent="0.25">
      <c r="A13" s="13" t="s">
        <v>5</v>
      </c>
      <c r="B13" s="12" t="s">
        <v>6</v>
      </c>
      <c r="C13" s="144">
        <v>956.03818333333322</v>
      </c>
    </row>
    <row r="14" spans="1:3" ht="15.6" x14ac:dyDescent="0.25">
      <c r="A14" s="13" t="s">
        <v>7</v>
      </c>
      <c r="B14" s="12" t="s">
        <v>8</v>
      </c>
      <c r="C14" s="144">
        <v>72.266074791107343</v>
      </c>
    </row>
    <row r="15" spans="1:3" ht="15.6" x14ac:dyDescent="0.25">
      <c r="A15" s="13" t="s">
        <v>9</v>
      </c>
      <c r="B15" s="12" t="s">
        <v>10</v>
      </c>
      <c r="C15" s="144">
        <v>0</v>
      </c>
    </row>
    <row r="16" spans="1:3" ht="31.2" x14ac:dyDescent="0.25">
      <c r="A16" s="13" t="s">
        <v>11</v>
      </c>
      <c r="B16" s="12" t="s">
        <v>12</v>
      </c>
      <c r="C16" s="144">
        <v>0</v>
      </c>
    </row>
    <row r="17" spans="1:6" ht="15.6" x14ac:dyDescent="0.25">
      <c r="A17" s="13" t="s">
        <v>13</v>
      </c>
      <c r="B17" s="15" t="s">
        <v>14</v>
      </c>
      <c r="C17" s="144">
        <v>1.4951738894108791E-2</v>
      </c>
      <c r="D17" s="487"/>
    </row>
    <row r="18" spans="1:6" ht="15.6" x14ac:dyDescent="0.25">
      <c r="A18" s="13" t="s">
        <v>15</v>
      </c>
      <c r="B18" s="15" t="s">
        <v>16</v>
      </c>
      <c r="C18" s="144">
        <v>1.5027162032367081</v>
      </c>
      <c r="D18" s="487"/>
    </row>
    <row r="19" spans="1:6" ht="15.6" x14ac:dyDescent="0.25">
      <c r="A19" s="468" t="s">
        <v>17</v>
      </c>
      <c r="B19" s="15" t="s">
        <v>18</v>
      </c>
      <c r="C19" s="144">
        <v>59.258814543735397</v>
      </c>
      <c r="D19" s="487"/>
    </row>
    <row r="20" spans="1:6" ht="15.6" x14ac:dyDescent="0.25">
      <c r="A20" s="468" t="s">
        <v>19</v>
      </c>
      <c r="B20" s="15" t="s">
        <v>20</v>
      </c>
      <c r="C20" s="144">
        <v>28.833373372320381</v>
      </c>
    </row>
    <row r="21" spans="1:6" ht="15.6" x14ac:dyDescent="0.25">
      <c r="A21" s="468" t="s">
        <v>21</v>
      </c>
      <c r="B21" s="15" t="s">
        <v>22</v>
      </c>
      <c r="C21" s="144">
        <v>53.807580174827969</v>
      </c>
    </row>
    <row r="22" spans="1:6" ht="15.6" x14ac:dyDescent="0.25">
      <c r="A22" s="468" t="s">
        <v>23</v>
      </c>
      <c r="B22" s="15" t="s">
        <v>24</v>
      </c>
      <c r="C22" s="144">
        <v>50.795000000000002</v>
      </c>
    </row>
    <row r="23" spans="1:6" ht="15.6" x14ac:dyDescent="0.25">
      <c r="A23" s="468">
        <v>3</v>
      </c>
      <c r="B23" s="15" t="s">
        <v>25</v>
      </c>
      <c r="C23" s="144">
        <v>0</v>
      </c>
    </row>
    <row r="24" spans="1:6" ht="15.6" x14ac:dyDescent="0.25">
      <c r="A24" s="468">
        <v>4</v>
      </c>
      <c r="B24" s="15" t="s">
        <v>26</v>
      </c>
      <c r="C24" s="144">
        <v>0</v>
      </c>
    </row>
    <row r="25" spans="1:6" ht="15.6" x14ac:dyDescent="0.25">
      <c r="A25" s="468">
        <v>5</v>
      </c>
      <c r="B25" s="15" t="s">
        <v>27</v>
      </c>
      <c r="C25" s="144">
        <v>0</v>
      </c>
    </row>
    <row r="26" spans="1:6" ht="15.6" x14ac:dyDescent="0.25">
      <c r="A26" s="468">
        <v>6</v>
      </c>
      <c r="B26" s="15" t="s">
        <v>28</v>
      </c>
      <c r="C26" s="144">
        <v>1222.5166941574553</v>
      </c>
    </row>
    <row r="27" spans="1:6" ht="15.6" x14ac:dyDescent="0.25">
      <c r="A27" s="468">
        <v>7</v>
      </c>
      <c r="B27" s="12" t="s">
        <v>29</v>
      </c>
      <c r="C27" s="144">
        <v>0</v>
      </c>
    </row>
    <row r="28" spans="1:6" s="489" customFormat="1" ht="15.6" x14ac:dyDescent="0.3">
      <c r="A28" s="468">
        <v>8</v>
      </c>
      <c r="B28" s="15" t="s">
        <v>30</v>
      </c>
      <c r="C28" s="144">
        <v>1222.5166941574553</v>
      </c>
      <c r="D28" s="488"/>
      <c r="E28" s="488"/>
      <c r="F28" s="488"/>
    </row>
    <row r="29" spans="1:6" s="489" customFormat="1" ht="15.6" x14ac:dyDescent="0.3">
      <c r="A29" s="468">
        <v>9</v>
      </c>
      <c r="B29" s="15" t="s">
        <v>31</v>
      </c>
      <c r="C29" s="144">
        <v>244.5</v>
      </c>
      <c r="D29" s="488"/>
      <c r="E29" s="488"/>
      <c r="F29" s="488"/>
    </row>
    <row r="30" spans="1:6" s="489" customFormat="1" ht="15.6" x14ac:dyDescent="0.3">
      <c r="A30" s="468">
        <v>10</v>
      </c>
      <c r="B30" s="15" t="s">
        <v>32</v>
      </c>
      <c r="C30" s="144">
        <v>1467.0200329889462</v>
      </c>
      <c r="D30" s="488"/>
    </row>
    <row r="31" spans="1:6" ht="20.25" customHeight="1" x14ac:dyDescent="0.3">
      <c r="A31" s="846" t="s">
        <v>214</v>
      </c>
      <c r="B31" s="821"/>
      <c r="C31" s="821"/>
    </row>
  </sheetData>
  <mergeCells count="5">
    <mergeCell ref="A3:C3"/>
    <mergeCell ref="B4:C4"/>
    <mergeCell ref="A6:A9"/>
    <mergeCell ref="B6:B9"/>
    <mergeCell ref="A31:C31"/>
  </mergeCells>
  <pageMargins left="0.7" right="0.7" top="0.75" bottom="0.75" header="0.3" footer="0.3"/>
  <pageSetup paperSize="9" scale="7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workbookViewId="0">
      <selection activeCell="G8" sqref="G8"/>
    </sheetView>
  </sheetViews>
  <sheetFormatPr defaultColWidth="9.109375" defaultRowHeight="15.6" x14ac:dyDescent="0.3"/>
  <cols>
    <col min="1" max="1" width="8.6640625" style="145" customWidth="1"/>
    <col min="2" max="2" width="48.44140625" style="145" customWidth="1"/>
    <col min="3" max="3" width="18" style="145" customWidth="1"/>
    <col min="4" max="4" width="19.5546875" style="145" customWidth="1"/>
    <col min="5" max="5" width="3.44140625" style="145" customWidth="1"/>
    <col min="6" max="16384" width="9.109375" style="145"/>
  </cols>
  <sheetData>
    <row r="1" spans="1:6" ht="22.5" customHeight="1" x14ac:dyDescent="0.3">
      <c r="A1" s="476"/>
      <c r="B1" s="170"/>
      <c r="C1" s="477"/>
      <c r="D1" s="475" t="s">
        <v>414</v>
      </c>
    </row>
    <row r="2" spans="1:6" x14ac:dyDescent="0.3">
      <c r="A2" s="835" t="s">
        <v>108</v>
      </c>
      <c r="B2" s="835"/>
      <c r="C2" s="835"/>
      <c r="D2" s="835"/>
    </row>
    <row r="3" spans="1:6" ht="21" customHeight="1" x14ac:dyDescent="0.3">
      <c r="A3" s="478"/>
      <c r="B3" s="723" t="s">
        <v>213</v>
      </c>
      <c r="C3" s="723"/>
      <c r="D3" s="723"/>
    </row>
    <row r="4" spans="1:6" ht="18.75" customHeight="1" x14ac:dyDescent="0.3">
      <c r="A4" s="838" t="s">
        <v>101</v>
      </c>
      <c r="B4" s="838" t="s">
        <v>38</v>
      </c>
      <c r="C4" s="857">
        <v>2019</v>
      </c>
      <c r="D4" s="995"/>
    </row>
    <row r="5" spans="1:6" ht="20.25" customHeight="1" x14ac:dyDescent="0.3">
      <c r="A5" s="994"/>
      <c r="B5" s="994"/>
      <c r="C5" s="857" t="s">
        <v>216</v>
      </c>
      <c r="D5" s="995"/>
    </row>
    <row r="6" spans="1:6" ht="49.5" customHeight="1" x14ac:dyDescent="0.3">
      <c r="A6" s="994"/>
      <c r="B6" s="994"/>
      <c r="C6" s="923" t="s">
        <v>69</v>
      </c>
      <c r="D6" s="923" t="s">
        <v>70</v>
      </c>
    </row>
    <row r="7" spans="1:6" ht="66.75" customHeight="1" x14ac:dyDescent="0.3">
      <c r="A7" s="994"/>
      <c r="B7" s="994"/>
      <c r="C7" s="976"/>
      <c r="D7" s="976"/>
    </row>
    <row r="8" spans="1:6" ht="15" customHeight="1" x14ac:dyDescent="0.3">
      <c r="A8" s="994"/>
      <c r="B8" s="994"/>
      <c r="C8" s="857" t="s">
        <v>183</v>
      </c>
      <c r="D8" s="995"/>
    </row>
    <row r="9" spans="1:6" ht="25.5" customHeight="1" x14ac:dyDescent="0.3">
      <c r="A9" s="731"/>
      <c r="B9" s="731"/>
      <c r="C9" s="479" t="s">
        <v>1</v>
      </c>
      <c r="D9" s="479" t="s">
        <v>204</v>
      </c>
    </row>
    <row r="10" spans="1:6" x14ac:dyDescent="0.3">
      <c r="A10" s="147">
        <v>1</v>
      </c>
      <c r="B10" s="147">
        <v>2</v>
      </c>
      <c r="C10" s="185">
        <v>3</v>
      </c>
      <c r="D10" s="185">
        <v>4</v>
      </c>
    </row>
    <row r="11" spans="1:6" ht="46.8" x14ac:dyDescent="0.3">
      <c r="A11" s="470">
        <v>1</v>
      </c>
      <c r="B11" s="16" t="s">
        <v>44</v>
      </c>
      <c r="C11" s="171">
        <v>1222.5187676299834</v>
      </c>
      <c r="D11" s="171">
        <v>22.02</v>
      </c>
    </row>
    <row r="12" spans="1:6" ht="31.2" x14ac:dyDescent="0.3">
      <c r="A12" s="470">
        <v>2</v>
      </c>
      <c r="B12" s="16" t="s">
        <v>45</v>
      </c>
      <c r="C12" s="171">
        <v>30.123230726398823</v>
      </c>
      <c r="D12" s="171">
        <v>0.54</v>
      </c>
    </row>
    <row r="13" spans="1:6" ht="35.25" customHeight="1" x14ac:dyDescent="0.3">
      <c r="A13" s="470" t="s">
        <v>46</v>
      </c>
      <c r="B13" s="16" t="s">
        <v>47</v>
      </c>
      <c r="C13" s="171">
        <v>24.691172726556417</v>
      </c>
      <c r="D13" s="171">
        <v>0.44</v>
      </c>
    </row>
    <row r="14" spans="1:6" x14ac:dyDescent="0.3">
      <c r="A14" s="470" t="s">
        <v>48</v>
      </c>
      <c r="B14" s="16" t="s">
        <v>49</v>
      </c>
      <c r="C14" s="171">
        <v>5.4320579998424101</v>
      </c>
      <c r="D14" s="171">
        <v>0.1</v>
      </c>
    </row>
    <row r="15" spans="1:6" x14ac:dyDescent="0.3">
      <c r="A15" s="470">
        <v>3</v>
      </c>
      <c r="B15" s="16" t="s">
        <v>52</v>
      </c>
      <c r="C15" s="171">
        <v>3.8187523667908514</v>
      </c>
      <c r="D15" s="171">
        <v>7.0000000000000007E-2</v>
      </c>
    </row>
    <row r="16" spans="1:6" ht="31.2" x14ac:dyDescent="0.3">
      <c r="A16" s="470">
        <v>4</v>
      </c>
      <c r="B16" s="16" t="s">
        <v>53</v>
      </c>
      <c r="C16" s="171">
        <v>1256.4607507231731</v>
      </c>
      <c r="D16" s="171">
        <v>22.63</v>
      </c>
      <c r="F16" s="490"/>
    </row>
    <row r="17" spans="1:6" x14ac:dyDescent="0.3">
      <c r="A17" s="470">
        <v>5</v>
      </c>
      <c r="B17" s="16" t="s">
        <v>54</v>
      </c>
      <c r="C17" s="171">
        <v>0</v>
      </c>
      <c r="D17" s="171">
        <v>0</v>
      </c>
    </row>
    <row r="18" spans="1:6" ht="31.2" x14ac:dyDescent="0.3">
      <c r="A18" s="470">
        <v>6</v>
      </c>
      <c r="B18" s="16" t="s">
        <v>55</v>
      </c>
      <c r="C18" s="171">
        <v>1256.4607507231731</v>
      </c>
      <c r="D18" s="171">
        <v>22.63</v>
      </c>
      <c r="F18" s="490"/>
    </row>
    <row r="19" spans="1:6" x14ac:dyDescent="0.3">
      <c r="A19" s="470">
        <v>7</v>
      </c>
      <c r="B19" s="16" t="s">
        <v>56</v>
      </c>
      <c r="C19" s="171">
        <v>0</v>
      </c>
      <c r="D19" s="171">
        <v>0</v>
      </c>
    </row>
    <row r="20" spans="1:6" x14ac:dyDescent="0.3">
      <c r="A20" s="470">
        <v>8</v>
      </c>
      <c r="B20" s="16" t="s">
        <v>215</v>
      </c>
      <c r="C20" s="17">
        <v>1256.4607507231731</v>
      </c>
      <c r="D20" s="171">
        <v>22.63</v>
      </c>
      <c r="F20" s="490"/>
    </row>
    <row r="21" spans="1:6" x14ac:dyDescent="0.3">
      <c r="A21" s="470">
        <v>9</v>
      </c>
      <c r="B21" s="16" t="s">
        <v>31</v>
      </c>
      <c r="C21" s="17">
        <v>251.29215014463463</v>
      </c>
      <c r="D21" s="171">
        <v>4.53</v>
      </c>
    </row>
    <row r="22" spans="1:6" s="489" customFormat="1" x14ac:dyDescent="0.3">
      <c r="A22" s="470">
        <v>10</v>
      </c>
      <c r="B22" s="16" t="s">
        <v>58</v>
      </c>
      <c r="C22" s="17">
        <v>1507.7529008678077</v>
      </c>
      <c r="D22" s="171">
        <v>27.16</v>
      </c>
    </row>
    <row r="23" spans="1:6" s="489" customFormat="1" ht="48.6" x14ac:dyDescent="0.3">
      <c r="A23" s="470">
        <v>11</v>
      </c>
      <c r="B23" s="16" t="s">
        <v>109</v>
      </c>
      <c r="C23" s="17" t="s">
        <v>93</v>
      </c>
      <c r="D23" s="171">
        <v>27.16</v>
      </c>
    </row>
    <row r="24" spans="1:6" ht="31.2" x14ac:dyDescent="0.3">
      <c r="A24" s="470">
        <v>12</v>
      </c>
      <c r="B24" s="176" t="s">
        <v>63</v>
      </c>
      <c r="C24" s="177">
        <v>176</v>
      </c>
      <c r="D24" s="492">
        <v>176</v>
      </c>
    </row>
    <row r="25" spans="1:6" x14ac:dyDescent="0.3">
      <c r="A25" s="856" t="s">
        <v>268</v>
      </c>
      <c r="B25" s="889"/>
      <c r="C25" s="889"/>
      <c r="D25" s="172"/>
    </row>
  </sheetData>
  <mergeCells count="10">
    <mergeCell ref="A25:C25"/>
    <mergeCell ref="A2:D2"/>
    <mergeCell ref="B3:D3"/>
    <mergeCell ref="C6:C7"/>
    <mergeCell ref="D6:D7"/>
    <mergeCell ref="A4:A9"/>
    <mergeCell ref="B4:B9"/>
    <mergeCell ref="C4:D4"/>
    <mergeCell ref="C5:D5"/>
    <mergeCell ref="C8:D8"/>
  </mergeCells>
  <pageMargins left="0.7" right="0.7" top="0.75" bottom="0.75" header="0.3" footer="0.3"/>
  <pageSetup paperSize="9" scale="9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workbookViewId="0">
      <selection activeCell="H8" sqref="H8"/>
    </sheetView>
  </sheetViews>
  <sheetFormatPr defaultColWidth="9.109375" defaultRowHeight="15.6" x14ac:dyDescent="0.3"/>
  <cols>
    <col min="1" max="1" width="8.6640625" style="145" customWidth="1"/>
    <col min="2" max="2" width="48.44140625" style="145" customWidth="1"/>
    <col min="3" max="3" width="18" style="145" customWidth="1"/>
    <col min="4" max="4" width="19.5546875" style="145" customWidth="1"/>
    <col min="5" max="5" width="3.44140625" style="145" customWidth="1"/>
    <col min="6" max="16384" width="9.109375" style="145"/>
  </cols>
  <sheetData>
    <row r="1" spans="1:6" ht="22.5" customHeight="1" x14ac:dyDescent="0.3">
      <c r="A1" s="476"/>
      <c r="B1" s="170"/>
      <c r="C1" s="477"/>
      <c r="D1" s="475" t="s">
        <v>416</v>
      </c>
    </row>
    <row r="2" spans="1:6" ht="36.75" customHeight="1" x14ac:dyDescent="0.3">
      <c r="A2" s="835" t="s">
        <v>415</v>
      </c>
      <c r="B2" s="835"/>
      <c r="C2" s="835"/>
      <c r="D2" s="835"/>
    </row>
    <row r="3" spans="1:6" ht="21" customHeight="1" x14ac:dyDescent="0.3">
      <c r="A3" s="478"/>
      <c r="B3" s="723"/>
      <c r="C3" s="723"/>
      <c r="D3" s="723"/>
    </row>
    <row r="4" spans="1:6" ht="18.75" customHeight="1" x14ac:dyDescent="0.3">
      <c r="A4" s="838" t="s">
        <v>101</v>
      </c>
      <c r="B4" s="838" t="s">
        <v>38</v>
      </c>
      <c r="C4" s="857">
        <v>2019</v>
      </c>
      <c r="D4" s="995"/>
    </row>
    <row r="5" spans="1:6" ht="20.25" customHeight="1" x14ac:dyDescent="0.3">
      <c r="A5" s="994"/>
      <c r="B5" s="994"/>
      <c r="C5" s="857" t="s">
        <v>216</v>
      </c>
      <c r="D5" s="995"/>
    </row>
    <row r="6" spans="1:6" ht="49.5" customHeight="1" x14ac:dyDescent="0.3">
      <c r="A6" s="994"/>
      <c r="B6" s="994"/>
      <c r="C6" s="923" t="s">
        <v>69</v>
      </c>
      <c r="D6" s="923" t="s">
        <v>70</v>
      </c>
    </row>
    <row r="7" spans="1:6" ht="66.75" customHeight="1" x14ac:dyDescent="0.3">
      <c r="A7" s="994"/>
      <c r="B7" s="994"/>
      <c r="C7" s="976"/>
      <c r="D7" s="976"/>
    </row>
    <row r="8" spans="1:6" ht="17.25" customHeight="1" x14ac:dyDescent="0.3">
      <c r="A8" s="994"/>
      <c r="B8" s="994"/>
      <c r="C8" s="857" t="s">
        <v>183</v>
      </c>
      <c r="D8" s="995"/>
    </row>
    <row r="9" spans="1:6" ht="25.5" customHeight="1" x14ac:dyDescent="0.3">
      <c r="A9" s="731"/>
      <c r="B9" s="731"/>
      <c r="C9" s="479" t="s">
        <v>1</v>
      </c>
      <c r="D9" s="479" t="s">
        <v>204</v>
      </c>
    </row>
    <row r="10" spans="1:6" x14ac:dyDescent="0.3">
      <c r="A10" s="147">
        <v>1</v>
      </c>
      <c r="B10" s="147">
        <v>2</v>
      </c>
      <c r="C10" s="185">
        <v>3</v>
      </c>
      <c r="D10" s="185">
        <v>4</v>
      </c>
    </row>
    <row r="11" spans="1:6" ht="46.8" x14ac:dyDescent="0.3">
      <c r="A11" s="470">
        <v>1</v>
      </c>
      <c r="B11" s="16" t="s">
        <v>44</v>
      </c>
      <c r="C11" s="171">
        <v>1222.5187676299834</v>
      </c>
      <c r="D11" s="171">
        <v>22.02</v>
      </c>
    </row>
    <row r="12" spans="1:6" ht="31.2" x14ac:dyDescent="0.3">
      <c r="A12" s="470">
        <v>2</v>
      </c>
      <c r="B12" s="16" t="s">
        <v>45</v>
      </c>
      <c r="C12" s="171">
        <v>30.123230726398823</v>
      </c>
      <c r="D12" s="171">
        <v>0.54</v>
      </c>
    </row>
    <row r="13" spans="1:6" ht="31.2" x14ac:dyDescent="0.3">
      <c r="A13" s="470" t="s">
        <v>46</v>
      </c>
      <c r="B13" s="16" t="s">
        <v>47</v>
      </c>
      <c r="C13" s="171">
        <v>24.691172726556417</v>
      </c>
      <c r="D13" s="171">
        <v>0.44</v>
      </c>
    </row>
    <row r="14" spans="1:6" x14ac:dyDescent="0.3">
      <c r="A14" s="470" t="s">
        <v>48</v>
      </c>
      <c r="B14" s="16" t="s">
        <v>49</v>
      </c>
      <c r="C14" s="171">
        <v>5.4320579998424101</v>
      </c>
      <c r="D14" s="171">
        <v>0.1</v>
      </c>
    </row>
    <row r="15" spans="1:6" x14ac:dyDescent="0.3">
      <c r="A15" s="470">
        <v>3</v>
      </c>
      <c r="B15" s="16" t="s">
        <v>52</v>
      </c>
      <c r="C15" s="171">
        <v>3.8187523667908514</v>
      </c>
      <c r="D15" s="171">
        <v>7.0000000000000007E-2</v>
      </c>
    </row>
    <row r="16" spans="1:6" ht="31.2" x14ac:dyDescent="0.3">
      <c r="A16" s="470">
        <v>4</v>
      </c>
      <c r="B16" s="16" t="s">
        <v>53</v>
      </c>
      <c r="C16" s="171">
        <v>1256.4607507231731</v>
      </c>
      <c r="D16" s="171">
        <v>22.63</v>
      </c>
      <c r="F16" s="490"/>
    </row>
    <row r="17" spans="1:6" x14ac:dyDescent="0.3">
      <c r="A17" s="470">
        <v>5</v>
      </c>
      <c r="B17" s="16" t="s">
        <v>54</v>
      </c>
      <c r="C17" s="171">
        <v>0</v>
      </c>
      <c r="D17" s="171">
        <v>0</v>
      </c>
    </row>
    <row r="18" spans="1:6" ht="31.2" x14ac:dyDescent="0.3">
      <c r="A18" s="470">
        <v>6</v>
      </c>
      <c r="B18" s="16" t="s">
        <v>55</v>
      </c>
      <c r="C18" s="171">
        <v>1256.4607507231731</v>
      </c>
      <c r="D18" s="171">
        <v>22.63</v>
      </c>
      <c r="F18" s="490"/>
    </row>
    <row r="19" spans="1:6" x14ac:dyDescent="0.3">
      <c r="A19" s="470">
        <v>7</v>
      </c>
      <c r="B19" s="16" t="s">
        <v>56</v>
      </c>
      <c r="C19" s="171">
        <v>0</v>
      </c>
      <c r="D19" s="171">
        <v>0</v>
      </c>
    </row>
    <row r="20" spans="1:6" x14ac:dyDescent="0.3">
      <c r="A20" s="470">
        <v>8</v>
      </c>
      <c r="B20" s="16" t="s">
        <v>215</v>
      </c>
      <c r="C20" s="17">
        <v>1256.4607507231731</v>
      </c>
      <c r="D20" s="171">
        <v>22.63</v>
      </c>
      <c r="F20" s="490"/>
    </row>
    <row r="21" spans="1:6" x14ac:dyDescent="0.3">
      <c r="A21" s="470">
        <v>9</v>
      </c>
      <c r="B21" s="16" t="s">
        <v>31</v>
      </c>
      <c r="C21" s="17">
        <v>251.29215014463463</v>
      </c>
      <c r="D21" s="171">
        <v>4.53</v>
      </c>
    </row>
    <row r="22" spans="1:6" s="489" customFormat="1" x14ac:dyDescent="0.3">
      <c r="A22" s="470">
        <v>10</v>
      </c>
      <c r="B22" s="16" t="s">
        <v>58</v>
      </c>
      <c r="C22" s="17">
        <v>1507.7529008678077</v>
      </c>
      <c r="D22" s="171">
        <v>27.16</v>
      </c>
    </row>
    <row r="23" spans="1:6" s="489" customFormat="1" ht="48.6" x14ac:dyDescent="0.3">
      <c r="A23" s="470">
        <v>11</v>
      </c>
      <c r="B23" s="16" t="s">
        <v>109</v>
      </c>
      <c r="C23" s="17" t="s">
        <v>93</v>
      </c>
      <c r="D23" s="171">
        <v>27.16</v>
      </c>
    </row>
    <row r="24" spans="1:6" ht="31.2" x14ac:dyDescent="0.3">
      <c r="A24" s="470">
        <v>12</v>
      </c>
      <c r="B24" s="176" t="s">
        <v>63</v>
      </c>
      <c r="C24" s="177">
        <v>176</v>
      </c>
      <c r="D24" s="492">
        <v>176</v>
      </c>
    </row>
    <row r="25" spans="1:6" x14ac:dyDescent="0.3">
      <c r="A25" s="856" t="s">
        <v>214</v>
      </c>
      <c r="B25" s="889"/>
      <c r="C25" s="889"/>
      <c r="D25" s="172"/>
    </row>
  </sheetData>
  <mergeCells count="10">
    <mergeCell ref="A25:C25"/>
    <mergeCell ref="A2:D2"/>
    <mergeCell ref="B3:D3"/>
    <mergeCell ref="A4:A9"/>
    <mergeCell ref="B4:B9"/>
    <mergeCell ref="C4:D4"/>
    <mergeCell ref="C5:D5"/>
    <mergeCell ref="C6:C7"/>
    <mergeCell ref="D6:D7"/>
    <mergeCell ref="C8:D8"/>
  </mergeCells>
  <pageMargins left="0.7" right="0.7" top="0.75" bottom="0.75" header="0.3" footer="0.3"/>
  <pageSetup paperSize="9" scale="9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workbookViewId="0">
      <selection activeCell="E9" sqref="E9"/>
    </sheetView>
  </sheetViews>
  <sheetFormatPr defaultColWidth="9.109375" defaultRowHeight="15.6" x14ac:dyDescent="0.3"/>
  <cols>
    <col min="1" max="1" width="9.109375" style="145"/>
    <col min="2" max="2" width="68.6640625" style="145" customWidth="1"/>
    <col min="3" max="3" width="25.33203125" style="145" customWidth="1"/>
    <col min="4" max="16384" width="9.109375" style="145"/>
  </cols>
  <sheetData>
    <row r="1" spans="1:3" ht="19.5" customHeight="1" x14ac:dyDescent="0.3">
      <c r="A1" s="476"/>
      <c r="B1" s="170"/>
      <c r="C1" s="472" t="s">
        <v>417</v>
      </c>
    </row>
    <row r="2" spans="1:3" ht="19.5" customHeight="1" x14ac:dyDescent="0.3">
      <c r="A2" s="476"/>
      <c r="B2" s="170"/>
      <c r="C2" s="472"/>
    </row>
    <row r="3" spans="1:3" x14ac:dyDescent="0.3">
      <c r="A3" s="835" t="s">
        <v>442</v>
      </c>
      <c r="B3" s="835"/>
      <c r="C3" s="996"/>
    </row>
    <row r="4" spans="1:3" ht="18" customHeight="1" x14ac:dyDescent="0.3">
      <c r="A4" s="996"/>
      <c r="B4" s="996"/>
      <c r="C4" s="996"/>
    </row>
    <row r="5" spans="1:3" ht="16.5" customHeight="1" x14ac:dyDescent="0.3">
      <c r="A5" s="471"/>
      <c r="B5" s="471"/>
      <c r="C5" s="471"/>
    </row>
    <row r="6" spans="1:3" ht="21" customHeight="1" x14ac:dyDescent="0.3">
      <c r="A6" s="838" t="s">
        <v>101</v>
      </c>
      <c r="B6" s="838" t="s">
        <v>38</v>
      </c>
      <c r="C6" s="494">
        <v>2019</v>
      </c>
    </row>
    <row r="7" spans="1:3" ht="37.5" customHeight="1" x14ac:dyDescent="0.3">
      <c r="A7" s="997"/>
      <c r="B7" s="997"/>
      <c r="C7" s="474" t="s">
        <v>216</v>
      </c>
    </row>
    <row r="8" spans="1:3" ht="68.25" customHeight="1" x14ac:dyDescent="0.3">
      <c r="A8" s="997"/>
      <c r="B8" s="997"/>
      <c r="C8" s="184" t="s">
        <v>65</v>
      </c>
    </row>
    <row r="9" spans="1:3" ht="16.5" customHeight="1" x14ac:dyDescent="0.3">
      <c r="A9" s="997"/>
      <c r="B9" s="997"/>
      <c r="C9" s="184" t="s">
        <v>183</v>
      </c>
    </row>
    <row r="10" spans="1:3" ht="25.5" customHeight="1" x14ac:dyDescent="0.3">
      <c r="A10" s="998"/>
      <c r="B10" s="998"/>
      <c r="C10" s="473" t="s">
        <v>111</v>
      </c>
    </row>
    <row r="11" spans="1:3" x14ac:dyDescent="0.3">
      <c r="A11" s="147">
        <v>1</v>
      </c>
      <c r="B11" s="147">
        <v>2</v>
      </c>
      <c r="C11" s="185">
        <v>3</v>
      </c>
    </row>
    <row r="12" spans="1:3" ht="39.75" customHeight="1" x14ac:dyDescent="0.3">
      <c r="A12" s="470">
        <v>1</v>
      </c>
      <c r="B12" s="16" t="s">
        <v>44</v>
      </c>
      <c r="C12" s="171">
        <v>55.130572370382275</v>
      </c>
    </row>
    <row r="13" spans="1:3" ht="27" customHeight="1" x14ac:dyDescent="0.3">
      <c r="A13" s="470">
        <v>2</v>
      </c>
      <c r="B13" s="16" t="s">
        <v>62</v>
      </c>
      <c r="C13" s="171">
        <v>1.2956068950207067</v>
      </c>
    </row>
    <row r="14" spans="1:3" ht="27.75" customHeight="1" x14ac:dyDescent="0.3">
      <c r="A14" s="470" t="s">
        <v>46</v>
      </c>
      <c r="B14" s="16" t="s">
        <v>47</v>
      </c>
      <c r="C14" s="171">
        <v>1.0619728647710711</v>
      </c>
    </row>
    <row r="15" spans="1:3" x14ac:dyDescent="0.3">
      <c r="A15" s="470" t="s">
        <v>48</v>
      </c>
      <c r="B15" s="16" t="s">
        <v>49</v>
      </c>
      <c r="C15" s="171">
        <v>0.23363403024963564</v>
      </c>
    </row>
    <row r="16" spans="1:3" ht="38.25" customHeight="1" x14ac:dyDescent="0.3">
      <c r="A16" s="470">
        <v>3</v>
      </c>
      <c r="B16" s="16" t="s">
        <v>51</v>
      </c>
      <c r="C16" s="171">
        <v>7.9100000000000019</v>
      </c>
    </row>
    <row r="17" spans="1:4" ht="18" customHeight="1" x14ac:dyDescent="0.3">
      <c r="A17" s="470">
        <v>4</v>
      </c>
      <c r="B17" s="16" t="s">
        <v>52</v>
      </c>
      <c r="C17" s="171">
        <v>0.17221003823939018</v>
      </c>
    </row>
    <row r="18" spans="1:4" ht="22.5" customHeight="1" x14ac:dyDescent="0.3">
      <c r="A18" s="470">
        <v>5</v>
      </c>
      <c r="B18" s="16" t="s">
        <v>53</v>
      </c>
      <c r="C18" s="171">
        <v>64.50838930364236</v>
      </c>
      <c r="D18" s="490"/>
    </row>
    <row r="19" spans="1:4" ht="18" customHeight="1" x14ac:dyDescent="0.3">
      <c r="A19" s="470">
        <v>6</v>
      </c>
      <c r="B19" s="16" t="s">
        <v>54</v>
      </c>
      <c r="C19" s="187">
        <v>0</v>
      </c>
    </row>
    <row r="20" spans="1:4" ht="18.75" customHeight="1" x14ac:dyDescent="0.3">
      <c r="A20" s="470">
        <v>7</v>
      </c>
      <c r="B20" s="16" t="s">
        <v>55</v>
      </c>
      <c r="C20" s="171">
        <v>64.50838930364236</v>
      </c>
      <c r="D20" s="490"/>
    </row>
    <row r="21" spans="1:4" ht="22.5" customHeight="1" x14ac:dyDescent="0.3">
      <c r="A21" s="470">
        <v>8</v>
      </c>
      <c r="B21" s="16" t="s">
        <v>56</v>
      </c>
      <c r="C21" s="171">
        <v>0</v>
      </c>
      <c r="D21" s="491"/>
    </row>
    <row r="22" spans="1:4" s="489" customFormat="1" ht="18.75" customHeight="1" x14ac:dyDescent="0.3">
      <c r="A22" s="470">
        <v>9</v>
      </c>
      <c r="B22" s="16" t="s">
        <v>57</v>
      </c>
      <c r="C22" s="17">
        <v>64.50838930364236</v>
      </c>
      <c r="D22" s="493"/>
    </row>
    <row r="23" spans="1:4" s="489" customFormat="1" ht="18" customHeight="1" x14ac:dyDescent="0.3">
      <c r="A23" s="470">
        <v>10</v>
      </c>
      <c r="B23" s="16" t="s">
        <v>31</v>
      </c>
      <c r="C23" s="17">
        <v>12.901677860728471</v>
      </c>
      <c r="D23" s="493"/>
    </row>
    <row r="24" spans="1:4" s="489" customFormat="1" ht="20.25" customHeight="1" x14ac:dyDescent="0.3">
      <c r="A24" s="470">
        <v>11</v>
      </c>
      <c r="B24" s="16" t="s">
        <v>58</v>
      </c>
      <c r="C24" s="17">
        <v>77.41006716437083</v>
      </c>
      <c r="D24" s="488"/>
    </row>
    <row r="25" spans="1:4" ht="21" customHeight="1" x14ac:dyDescent="0.3">
      <c r="A25" s="832" t="s">
        <v>214</v>
      </c>
      <c r="B25" s="911"/>
      <c r="C25" s="911"/>
    </row>
    <row r="26" spans="1:4" ht="6" hidden="1" customHeight="1" x14ac:dyDescent="0.3">
      <c r="A26" s="476"/>
      <c r="B26" s="172"/>
      <c r="C26" s="172"/>
    </row>
  </sheetData>
  <mergeCells count="4">
    <mergeCell ref="A3:C4"/>
    <mergeCell ref="A25:C25"/>
    <mergeCell ref="A6:A10"/>
    <mergeCell ref="B6:B10"/>
  </mergeCells>
  <conditionalFormatting sqref="C11">
    <cfRule type="cellIs" dxfId="1" priority="2" operator="equal">
      <formula>0</formula>
    </cfRule>
  </conditionalFormatting>
  <pageMargins left="0.7" right="0.7" top="0.75" bottom="0.75" header="0.3" footer="0.3"/>
  <pageSetup paperSize="9" scale="8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workbookViewId="0">
      <selection activeCell="G10" sqref="G10"/>
    </sheetView>
  </sheetViews>
  <sheetFormatPr defaultColWidth="9.109375" defaultRowHeight="15.6" x14ac:dyDescent="0.3"/>
  <cols>
    <col min="1" max="1" width="9.109375" style="145"/>
    <col min="2" max="2" width="68.6640625" style="145" customWidth="1"/>
    <col min="3" max="3" width="25.33203125" style="145" customWidth="1"/>
    <col min="4" max="16384" width="9.109375" style="145"/>
  </cols>
  <sheetData>
    <row r="1" spans="1:3" ht="19.5" customHeight="1" x14ac:dyDescent="0.3">
      <c r="A1" s="485"/>
      <c r="B1" s="170"/>
      <c r="C1" s="482" t="s">
        <v>418</v>
      </c>
    </row>
    <row r="2" spans="1:3" ht="19.5" customHeight="1" x14ac:dyDescent="0.3">
      <c r="A2" s="485"/>
      <c r="B2" s="170"/>
      <c r="C2" s="482"/>
    </row>
    <row r="3" spans="1:3" x14ac:dyDescent="0.3">
      <c r="A3" s="835" t="s">
        <v>217</v>
      </c>
      <c r="B3" s="835"/>
      <c r="C3" s="996"/>
    </row>
    <row r="4" spans="1:3" ht="18" customHeight="1" x14ac:dyDescent="0.3">
      <c r="A4" s="996"/>
      <c r="B4" s="996"/>
      <c r="C4" s="996"/>
    </row>
    <row r="5" spans="1:3" ht="16.5" customHeight="1" x14ac:dyDescent="0.3">
      <c r="A5" s="481"/>
      <c r="B5" s="481"/>
      <c r="C5" s="481"/>
    </row>
    <row r="6" spans="1:3" ht="21" customHeight="1" x14ac:dyDescent="0.3">
      <c r="A6" s="838" t="s">
        <v>101</v>
      </c>
      <c r="B6" s="838" t="s">
        <v>38</v>
      </c>
      <c r="C6" s="494">
        <v>2019</v>
      </c>
    </row>
    <row r="7" spans="1:3" ht="37.5" customHeight="1" x14ac:dyDescent="0.3">
      <c r="A7" s="997"/>
      <c r="B7" s="997"/>
      <c r="C7" s="484" t="s">
        <v>216</v>
      </c>
    </row>
    <row r="8" spans="1:3" ht="68.25" customHeight="1" x14ac:dyDescent="0.3">
      <c r="A8" s="997"/>
      <c r="B8" s="997"/>
      <c r="C8" s="184" t="s">
        <v>65</v>
      </c>
    </row>
    <row r="9" spans="1:3" ht="17.25" customHeight="1" x14ac:dyDescent="0.3">
      <c r="A9" s="997"/>
      <c r="B9" s="997"/>
      <c r="C9" s="184" t="s">
        <v>183</v>
      </c>
    </row>
    <row r="10" spans="1:3" ht="19.5" customHeight="1" x14ac:dyDescent="0.3">
      <c r="A10" s="998"/>
      <c r="B10" s="998"/>
      <c r="C10" s="483" t="s">
        <v>111</v>
      </c>
    </row>
    <row r="11" spans="1:3" ht="19.5" customHeight="1" x14ac:dyDescent="0.3">
      <c r="A11" s="147">
        <v>1</v>
      </c>
      <c r="B11" s="147">
        <v>2</v>
      </c>
      <c r="C11" s="185">
        <v>3</v>
      </c>
    </row>
    <row r="12" spans="1:3" ht="39.75" customHeight="1" x14ac:dyDescent="0.3">
      <c r="A12" s="480">
        <v>1</v>
      </c>
      <c r="B12" s="16" t="s">
        <v>44</v>
      </c>
      <c r="C12" s="171">
        <v>55.130572370382275</v>
      </c>
    </row>
    <row r="13" spans="1:3" ht="27" customHeight="1" x14ac:dyDescent="0.3">
      <c r="A13" s="480">
        <v>2</v>
      </c>
      <c r="B13" s="16" t="s">
        <v>62</v>
      </c>
      <c r="C13" s="171">
        <v>1.2956068950207067</v>
      </c>
    </row>
    <row r="14" spans="1:3" ht="27.75" customHeight="1" x14ac:dyDescent="0.3">
      <c r="A14" s="480" t="s">
        <v>46</v>
      </c>
      <c r="B14" s="16" t="s">
        <v>47</v>
      </c>
      <c r="C14" s="171">
        <v>1.0619728647710711</v>
      </c>
    </row>
    <row r="15" spans="1:3" x14ac:dyDescent="0.3">
      <c r="A15" s="480" t="s">
        <v>48</v>
      </c>
      <c r="B15" s="16" t="s">
        <v>49</v>
      </c>
      <c r="C15" s="171">
        <v>0.23363403024963564</v>
      </c>
    </row>
    <row r="16" spans="1:3" ht="38.25" customHeight="1" x14ac:dyDescent="0.3">
      <c r="A16" s="480">
        <v>3</v>
      </c>
      <c r="B16" s="16" t="s">
        <v>51</v>
      </c>
      <c r="C16" s="171">
        <v>7.9100000000000019</v>
      </c>
    </row>
    <row r="17" spans="1:4" ht="18" customHeight="1" x14ac:dyDescent="0.3">
      <c r="A17" s="480">
        <v>4</v>
      </c>
      <c r="B17" s="16" t="s">
        <v>52</v>
      </c>
      <c r="C17" s="171">
        <v>0.17221003823939018</v>
      </c>
    </row>
    <row r="18" spans="1:4" ht="22.5" customHeight="1" x14ac:dyDescent="0.3">
      <c r="A18" s="480">
        <v>5</v>
      </c>
      <c r="B18" s="16" t="s">
        <v>53</v>
      </c>
      <c r="C18" s="171">
        <v>64.50838930364236</v>
      </c>
      <c r="D18" s="490"/>
    </row>
    <row r="19" spans="1:4" ht="18" customHeight="1" x14ac:dyDescent="0.3">
      <c r="A19" s="480">
        <v>6</v>
      </c>
      <c r="B19" s="16" t="s">
        <v>54</v>
      </c>
      <c r="C19" s="187">
        <v>0</v>
      </c>
    </row>
    <row r="20" spans="1:4" ht="18.75" customHeight="1" x14ac:dyDescent="0.3">
      <c r="A20" s="480">
        <v>7</v>
      </c>
      <c r="B20" s="16" t="s">
        <v>55</v>
      </c>
      <c r="C20" s="171">
        <v>64.50838930364236</v>
      </c>
      <c r="D20" s="490"/>
    </row>
    <row r="21" spans="1:4" ht="22.5" customHeight="1" x14ac:dyDescent="0.3">
      <c r="A21" s="480">
        <v>8</v>
      </c>
      <c r="B21" s="16" t="s">
        <v>56</v>
      </c>
      <c r="C21" s="171">
        <v>0</v>
      </c>
      <c r="D21" s="491"/>
    </row>
    <row r="22" spans="1:4" s="489" customFormat="1" ht="18.75" customHeight="1" x14ac:dyDescent="0.3">
      <c r="A22" s="480">
        <v>9</v>
      </c>
      <c r="B22" s="16" t="s">
        <v>57</v>
      </c>
      <c r="C22" s="17">
        <v>64.50838930364236</v>
      </c>
      <c r="D22" s="493"/>
    </row>
    <row r="23" spans="1:4" s="489" customFormat="1" ht="18" customHeight="1" x14ac:dyDescent="0.3">
      <c r="A23" s="480">
        <v>10</v>
      </c>
      <c r="B23" s="16" t="s">
        <v>31</v>
      </c>
      <c r="C23" s="17">
        <v>12.901677860728471</v>
      </c>
      <c r="D23" s="493"/>
    </row>
    <row r="24" spans="1:4" s="489" customFormat="1" ht="20.25" customHeight="1" x14ac:dyDescent="0.3">
      <c r="A24" s="480">
        <v>11</v>
      </c>
      <c r="B24" s="16" t="s">
        <v>58</v>
      </c>
      <c r="C24" s="17">
        <v>77.41006716437083</v>
      </c>
      <c r="D24" s="488"/>
    </row>
    <row r="25" spans="1:4" ht="21" customHeight="1" x14ac:dyDescent="0.3">
      <c r="A25" s="832" t="s">
        <v>214</v>
      </c>
      <c r="B25" s="911"/>
      <c r="C25" s="911"/>
    </row>
    <row r="26" spans="1:4" ht="6" hidden="1" customHeight="1" x14ac:dyDescent="0.3">
      <c r="A26" s="485"/>
      <c r="B26" s="172"/>
      <c r="C26" s="172"/>
    </row>
  </sheetData>
  <mergeCells count="4">
    <mergeCell ref="A3:C4"/>
    <mergeCell ref="A6:A10"/>
    <mergeCell ref="B6:B10"/>
    <mergeCell ref="A25:C25"/>
  </mergeCells>
  <conditionalFormatting sqref="C11">
    <cfRule type="cellIs" dxfId="0" priority="1" operator="equal">
      <formula>0</formula>
    </cfRule>
  </conditionalFormatting>
  <pageMargins left="0.7" right="0.7" top="0.75" bottom="0.75" header="0.3" footer="0.3"/>
  <pageSetup paperSize="9" scale="84"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64" zoomScaleNormal="64" workbookViewId="0">
      <selection activeCell="F31" sqref="F31"/>
    </sheetView>
  </sheetViews>
  <sheetFormatPr defaultRowHeight="14.4" x14ac:dyDescent="0.3"/>
  <cols>
    <col min="1" max="1" width="10" style="29" customWidth="1"/>
    <col min="2" max="2" width="57.6640625" style="29" customWidth="1"/>
    <col min="3" max="3" width="28.44140625" style="29" customWidth="1"/>
    <col min="4" max="4" width="27.5546875" style="29" customWidth="1"/>
    <col min="5" max="5" width="22.5546875" style="29" customWidth="1"/>
    <col min="6" max="6" width="23.44140625" style="29" customWidth="1"/>
    <col min="7" max="7" width="21.109375" style="29" customWidth="1"/>
    <col min="8" max="256" width="9.109375" style="29"/>
    <col min="257" max="257" width="8.44140625" style="29" bestFit="1" customWidth="1"/>
    <col min="258" max="258" width="57.6640625" style="29" customWidth="1"/>
    <col min="259" max="259" width="27" style="29" customWidth="1"/>
    <col min="260" max="260" width="29.5546875" style="29" customWidth="1"/>
    <col min="261" max="261" width="28" style="29" customWidth="1"/>
    <col min="262" max="262" width="29.6640625" style="29" customWidth="1"/>
    <col min="263" max="512" width="9.109375" style="29"/>
    <col min="513" max="513" width="8.44140625" style="29" bestFit="1" customWidth="1"/>
    <col min="514" max="514" width="57.6640625" style="29" customWidth="1"/>
    <col min="515" max="515" width="27" style="29" customWidth="1"/>
    <col min="516" max="516" width="29.5546875" style="29" customWidth="1"/>
    <col min="517" max="517" width="28" style="29" customWidth="1"/>
    <col min="518" max="518" width="29.6640625" style="29" customWidth="1"/>
    <col min="519" max="768" width="9.109375" style="29"/>
    <col min="769" max="769" width="8.44140625" style="29" bestFit="1" customWidth="1"/>
    <col min="770" max="770" width="57.6640625" style="29" customWidth="1"/>
    <col min="771" max="771" width="27" style="29" customWidth="1"/>
    <col min="772" max="772" width="29.5546875" style="29" customWidth="1"/>
    <col min="773" max="773" width="28" style="29" customWidth="1"/>
    <col min="774" max="774" width="29.6640625" style="29" customWidth="1"/>
    <col min="775" max="1024" width="9.109375" style="29"/>
    <col min="1025" max="1025" width="8.44140625" style="29" bestFit="1" customWidth="1"/>
    <col min="1026" max="1026" width="57.6640625" style="29" customWidth="1"/>
    <col min="1027" max="1027" width="27" style="29" customWidth="1"/>
    <col min="1028" max="1028" width="29.5546875" style="29" customWidth="1"/>
    <col min="1029" max="1029" width="28" style="29" customWidth="1"/>
    <col min="1030" max="1030" width="29.6640625" style="29" customWidth="1"/>
    <col min="1031" max="1280" width="9.109375" style="29"/>
    <col min="1281" max="1281" width="8.44140625" style="29" bestFit="1" customWidth="1"/>
    <col min="1282" max="1282" width="57.6640625" style="29" customWidth="1"/>
    <col min="1283" max="1283" width="27" style="29" customWidth="1"/>
    <col min="1284" max="1284" width="29.5546875" style="29" customWidth="1"/>
    <col min="1285" max="1285" width="28" style="29" customWidth="1"/>
    <col min="1286" max="1286" width="29.6640625" style="29" customWidth="1"/>
    <col min="1287" max="1536" width="9.109375" style="29"/>
    <col min="1537" max="1537" width="8.44140625" style="29" bestFit="1" customWidth="1"/>
    <col min="1538" max="1538" width="57.6640625" style="29" customWidth="1"/>
    <col min="1539" max="1539" width="27" style="29" customWidth="1"/>
    <col min="1540" max="1540" width="29.5546875" style="29" customWidth="1"/>
    <col min="1541" max="1541" width="28" style="29" customWidth="1"/>
    <col min="1542" max="1542" width="29.6640625" style="29" customWidth="1"/>
    <col min="1543" max="1792" width="9.109375" style="29"/>
    <col min="1793" max="1793" width="8.44140625" style="29" bestFit="1" customWidth="1"/>
    <col min="1794" max="1794" width="57.6640625" style="29" customWidth="1"/>
    <col min="1795" max="1795" width="27" style="29" customWidth="1"/>
    <col min="1796" max="1796" width="29.5546875" style="29" customWidth="1"/>
    <col min="1797" max="1797" width="28" style="29" customWidth="1"/>
    <col min="1798" max="1798" width="29.6640625" style="29" customWidth="1"/>
    <col min="1799" max="2048" width="9.109375" style="29"/>
    <col min="2049" max="2049" width="8.44140625" style="29" bestFit="1" customWidth="1"/>
    <col min="2050" max="2050" width="57.6640625" style="29" customWidth="1"/>
    <col min="2051" max="2051" width="27" style="29" customWidth="1"/>
    <col min="2052" max="2052" width="29.5546875" style="29" customWidth="1"/>
    <col min="2053" max="2053" width="28" style="29" customWidth="1"/>
    <col min="2054" max="2054" width="29.6640625" style="29" customWidth="1"/>
    <col min="2055" max="2304" width="9.109375" style="29"/>
    <col min="2305" max="2305" width="8.44140625" style="29" bestFit="1" customWidth="1"/>
    <col min="2306" max="2306" width="57.6640625" style="29" customWidth="1"/>
    <col min="2307" max="2307" width="27" style="29" customWidth="1"/>
    <col min="2308" max="2308" width="29.5546875" style="29" customWidth="1"/>
    <col min="2309" max="2309" width="28" style="29" customWidth="1"/>
    <col min="2310" max="2310" width="29.6640625" style="29" customWidth="1"/>
    <col min="2311" max="2560" width="9.109375" style="29"/>
    <col min="2561" max="2561" width="8.44140625" style="29" bestFit="1" customWidth="1"/>
    <col min="2562" max="2562" width="57.6640625" style="29" customWidth="1"/>
    <col min="2563" max="2563" width="27" style="29" customWidth="1"/>
    <col min="2564" max="2564" width="29.5546875" style="29" customWidth="1"/>
    <col min="2565" max="2565" width="28" style="29" customWidth="1"/>
    <col min="2566" max="2566" width="29.6640625" style="29" customWidth="1"/>
    <col min="2567" max="2816" width="9.109375" style="29"/>
    <col min="2817" max="2817" width="8.44140625" style="29" bestFit="1" customWidth="1"/>
    <col min="2818" max="2818" width="57.6640625" style="29" customWidth="1"/>
    <col min="2819" max="2819" width="27" style="29" customWidth="1"/>
    <col min="2820" max="2820" width="29.5546875" style="29" customWidth="1"/>
    <col min="2821" max="2821" width="28" style="29" customWidth="1"/>
    <col min="2822" max="2822" width="29.6640625" style="29" customWidth="1"/>
    <col min="2823" max="3072" width="9.109375" style="29"/>
    <col min="3073" max="3073" width="8.44140625" style="29" bestFit="1" customWidth="1"/>
    <col min="3074" max="3074" width="57.6640625" style="29" customWidth="1"/>
    <col min="3075" max="3075" width="27" style="29" customWidth="1"/>
    <col min="3076" max="3076" width="29.5546875" style="29" customWidth="1"/>
    <col min="3077" max="3077" width="28" style="29" customWidth="1"/>
    <col min="3078" max="3078" width="29.6640625" style="29" customWidth="1"/>
    <col min="3079" max="3328" width="9.109375" style="29"/>
    <col min="3329" max="3329" width="8.44140625" style="29" bestFit="1" customWidth="1"/>
    <col min="3330" max="3330" width="57.6640625" style="29" customWidth="1"/>
    <col min="3331" max="3331" width="27" style="29" customWidth="1"/>
    <col min="3332" max="3332" width="29.5546875" style="29" customWidth="1"/>
    <col min="3333" max="3333" width="28" style="29" customWidth="1"/>
    <col min="3334" max="3334" width="29.6640625" style="29" customWidth="1"/>
    <col min="3335" max="3584" width="9.109375" style="29"/>
    <col min="3585" max="3585" width="8.44140625" style="29" bestFit="1" customWidth="1"/>
    <col min="3586" max="3586" width="57.6640625" style="29" customWidth="1"/>
    <col min="3587" max="3587" width="27" style="29" customWidth="1"/>
    <col min="3588" max="3588" width="29.5546875" style="29" customWidth="1"/>
    <col min="3589" max="3589" width="28" style="29" customWidth="1"/>
    <col min="3590" max="3590" width="29.6640625" style="29" customWidth="1"/>
    <col min="3591" max="3840" width="9.109375" style="29"/>
    <col min="3841" max="3841" width="8.44140625" style="29" bestFit="1" customWidth="1"/>
    <col min="3842" max="3842" width="57.6640625" style="29" customWidth="1"/>
    <col min="3843" max="3843" width="27" style="29" customWidth="1"/>
    <col min="3844" max="3844" width="29.5546875" style="29" customWidth="1"/>
    <col min="3845" max="3845" width="28" style="29" customWidth="1"/>
    <col min="3846" max="3846" width="29.6640625" style="29" customWidth="1"/>
    <col min="3847" max="4096" width="9.109375" style="29"/>
    <col min="4097" max="4097" width="8.44140625" style="29" bestFit="1" customWidth="1"/>
    <col min="4098" max="4098" width="57.6640625" style="29" customWidth="1"/>
    <col min="4099" max="4099" width="27" style="29" customWidth="1"/>
    <col min="4100" max="4100" width="29.5546875" style="29" customWidth="1"/>
    <col min="4101" max="4101" width="28" style="29" customWidth="1"/>
    <col min="4102" max="4102" width="29.6640625" style="29" customWidth="1"/>
    <col min="4103" max="4352" width="9.109375" style="29"/>
    <col min="4353" max="4353" width="8.44140625" style="29" bestFit="1" customWidth="1"/>
    <col min="4354" max="4354" width="57.6640625" style="29" customWidth="1"/>
    <col min="4355" max="4355" width="27" style="29" customWidth="1"/>
    <col min="4356" max="4356" width="29.5546875" style="29" customWidth="1"/>
    <col min="4357" max="4357" width="28" style="29" customWidth="1"/>
    <col min="4358" max="4358" width="29.6640625" style="29" customWidth="1"/>
    <col min="4359" max="4608" width="9.109375" style="29"/>
    <col min="4609" max="4609" width="8.44140625" style="29" bestFit="1" customWidth="1"/>
    <col min="4610" max="4610" width="57.6640625" style="29" customWidth="1"/>
    <col min="4611" max="4611" width="27" style="29" customWidth="1"/>
    <col min="4612" max="4612" width="29.5546875" style="29" customWidth="1"/>
    <col min="4613" max="4613" width="28" style="29" customWidth="1"/>
    <col min="4614" max="4614" width="29.6640625" style="29" customWidth="1"/>
    <col min="4615" max="4864" width="9.109375" style="29"/>
    <col min="4865" max="4865" width="8.44140625" style="29" bestFit="1" customWidth="1"/>
    <col min="4866" max="4866" width="57.6640625" style="29" customWidth="1"/>
    <col min="4867" max="4867" width="27" style="29" customWidth="1"/>
    <col min="4868" max="4868" width="29.5546875" style="29" customWidth="1"/>
    <col min="4869" max="4869" width="28" style="29" customWidth="1"/>
    <col min="4870" max="4870" width="29.6640625" style="29" customWidth="1"/>
    <col min="4871" max="5120" width="9.109375" style="29"/>
    <col min="5121" max="5121" width="8.44140625" style="29" bestFit="1" customWidth="1"/>
    <col min="5122" max="5122" width="57.6640625" style="29" customWidth="1"/>
    <col min="5123" max="5123" width="27" style="29" customWidth="1"/>
    <col min="5124" max="5124" width="29.5546875" style="29" customWidth="1"/>
    <col min="5125" max="5125" width="28" style="29" customWidth="1"/>
    <col min="5126" max="5126" width="29.6640625" style="29" customWidth="1"/>
    <col min="5127" max="5376" width="9.109375" style="29"/>
    <col min="5377" max="5377" width="8.44140625" style="29" bestFit="1" customWidth="1"/>
    <col min="5378" max="5378" width="57.6640625" style="29" customWidth="1"/>
    <col min="5379" max="5379" width="27" style="29" customWidth="1"/>
    <col min="5380" max="5380" width="29.5546875" style="29" customWidth="1"/>
    <col min="5381" max="5381" width="28" style="29" customWidth="1"/>
    <col min="5382" max="5382" width="29.6640625" style="29" customWidth="1"/>
    <col min="5383" max="5632" width="9.109375" style="29"/>
    <col min="5633" max="5633" width="8.44140625" style="29" bestFit="1" customWidth="1"/>
    <col min="5634" max="5634" width="57.6640625" style="29" customWidth="1"/>
    <col min="5635" max="5635" width="27" style="29" customWidth="1"/>
    <col min="5636" max="5636" width="29.5546875" style="29" customWidth="1"/>
    <col min="5637" max="5637" width="28" style="29" customWidth="1"/>
    <col min="5638" max="5638" width="29.6640625" style="29" customWidth="1"/>
    <col min="5639" max="5888" width="9.109375" style="29"/>
    <col min="5889" max="5889" width="8.44140625" style="29" bestFit="1" customWidth="1"/>
    <col min="5890" max="5890" width="57.6640625" style="29" customWidth="1"/>
    <col min="5891" max="5891" width="27" style="29" customWidth="1"/>
    <col min="5892" max="5892" width="29.5546875" style="29" customWidth="1"/>
    <col min="5893" max="5893" width="28" style="29" customWidth="1"/>
    <col min="5894" max="5894" width="29.6640625" style="29" customWidth="1"/>
    <col min="5895" max="6144" width="9.109375" style="29"/>
    <col min="6145" max="6145" width="8.44140625" style="29" bestFit="1" customWidth="1"/>
    <col min="6146" max="6146" width="57.6640625" style="29" customWidth="1"/>
    <col min="6147" max="6147" width="27" style="29" customWidth="1"/>
    <col min="6148" max="6148" width="29.5546875" style="29" customWidth="1"/>
    <col min="6149" max="6149" width="28" style="29" customWidth="1"/>
    <col min="6150" max="6150" width="29.6640625" style="29" customWidth="1"/>
    <col min="6151" max="6400" width="9.109375" style="29"/>
    <col min="6401" max="6401" width="8.44140625" style="29" bestFit="1" customWidth="1"/>
    <col min="6402" max="6402" width="57.6640625" style="29" customWidth="1"/>
    <col min="6403" max="6403" width="27" style="29" customWidth="1"/>
    <col min="6404" max="6404" width="29.5546875" style="29" customWidth="1"/>
    <col min="6405" max="6405" width="28" style="29" customWidth="1"/>
    <col min="6406" max="6406" width="29.6640625" style="29" customWidth="1"/>
    <col min="6407" max="6656" width="9.109375" style="29"/>
    <col min="6657" max="6657" width="8.44140625" style="29" bestFit="1" customWidth="1"/>
    <col min="6658" max="6658" width="57.6640625" style="29" customWidth="1"/>
    <col min="6659" max="6659" width="27" style="29" customWidth="1"/>
    <col min="6660" max="6660" width="29.5546875" style="29" customWidth="1"/>
    <col min="6661" max="6661" width="28" style="29" customWidth="1"/>
    <col min="6662" max="6662" width="29.6640625" style="29" customWidth="1"/>
    <col min="6663" max="6912" width="9.109375" style="29"/>
    <col min="6913" max="6913" width="8.44140625" style="29" bestFit="1" customWidth="1"/>
    <col min="6914" max="6914" width="57.6640625" style="29" customWidth="1"/>
    <col min="6915" max="6915" width="27" style="29" customWidth="1"/>
    <col min="6916" max="6916" width="29.5546875" style="29" customWidth="1"/>
    <col min="6917" max="6917" width="28" style="29" customWidth="1"/>
    <col min="6918" max="6918" width="29.6640625" style="29" customWidth="1"/>
    <col min="6919" max="7168" width="9.109375" style="29"/>
    <col min="7169" max="7169" width="8.44140625" style="29" bestFit="1" customWidth="1"/>
    <col min="7170" max="7170" width="57.6640625" style="29" customWidth="1"/>
    <col min="7171" max="7171" width="27" style="29" customWidth="1"/>
    <col min="7172" max="7172" width="29.5546875" style="29" customWidth="1"/>
    <col min="7173" max="7173" width="28" style="29" customWidth="1"/>
    <col min="7174" max="7174" width="29.6640625" style="29" customWidth="1"/>
    <col min="7175" max="7424" width="9.109375" style="29"/>
    <col min="7425" max="7425" width="8.44140625" style="29" bestFit="1" customWidth="1"/>
    <col min="7426" max="7426" width="57.6640625" style="29" customWidth="1"/>
    <col min="7427" max="7427" width="27" style="29" customWidth="1"/>
    <col min="7428" max="7428" width="29.5546875" style="29" customWidth="1"/>
    <col min="7429" max="7429" width="28" style="29" customWidth="1"/>
    <col min="7430" max="7430" width="29.6640625" style="29" customWidth="1"/>
    <col min="7431" max="7680" width="9.109375" style="29"/>
    <col min="7681" max="7681" width="8.44140625" style="29" bestFit="1" customWidth="1"/>
    <col min="7682" max="7682" width="57.6640625" style="29" customWidth="1"/>
    <col min="7683" max="7683" width="27" style="29" customWidth="1"/>
    <col min="7684" max="7684" width="29.5546875" style="29" customWidth="1"/>
    <col min="7685" max="7685" width="28" style="29" customWidth="1"/>
    <col min="7686" max="7686" width="29.6640625" style="29" customWidth="1"/>
    <col min="7687" max="7936" width="9.109375" style="29"/>
    <col min="7937" max="7937" width="8.44140625" style="29" bestFit="1" customWidth="1"/>
    <col min="7938" max="7938" width="57.6640625" style="29" customWidth="1"/>
    <col min="7939" max="7939" width="27" style="29" customWidth="1"/>
    <col min="7940" max="7940" width="29.5546875" style="29" customWidth="1"/>
    <col min="7941" max="7941" width="28" style="29" customWidth="1"/>
    <col min="7942" max="7942" width="29.6640625" style="29" customWidth="1"/>
    <col min="7943" max="8192" width="9.109375" style="29"/>
    <col min="8193" max="8193" width="8.44140625" style="29" bestFit="1" customWidth="1"/>
    <col min="8194" max="8194" width="57.6640625" style="29" customWidth="1"/>
    <col min="8195" max="8195" width="27" style="29" customWidth="1"/>
    <col min="8196" max="8196" width="29.5546875" style="29" customWidth="1"/>
    <col min="8197" max="8197" width="28" style="29" customWidth="1"/>
    <col min="8198" max="8198" width="29.6640625" style="29" customWidth="1"/>
    <col min="8199" max="8448" width="9.109375" style="29"/>
    <col min="8449" max="8449" width="8.44140625" style="29" bestFit="1" customWidth="1"/>
    <col min="8450" max="8450" width="57.6640625" style="29" customWidth="1"/>
    <col min="8451" max="8451" width="27" style="29" customWidth="1"/>
    <col min="8452" max="8452" width="29.5546875" style="29" customWidth="1"/>
    <col min="8453" max="8453" width="28" style="29" customWidth="1"/>
    <col min="8454" max="8454" width="29.6640625" style="29" customWidth="1"/>
    <col min="8455" max="8704" width="9.109375" style="29"/>
    <col min="8705" max="8705" width="8.44140625" style="29" bestFit="1" customWidth="1"/>
    <col min="8706" max="8706" width="57.6640625" style="29" customWidth="1"/>
    <col min="8707" max="8707" width="27" style="29" customWidth="1"/>
    <col min="8708" max="8708" width="29.5546875" style="29" customWidth="1"/>
    <col min="8709" max="8709" width="28" style="29" customWidth="1"/>
    <col min="8710" max="8710" width="29.6640625" style="29" customWidth="1"/>
    <col min="8711" max="8960" width="9.109375" style="29"/>
    <col min="8961" max="8961" width="8.44140625" style="29" bestFit="1" customWidth="1"/>
    <col min="8962" max="8962" width="57.6640625" style="29" customWidth="1"/>
    <col min="8963" max="8963" width="27" style="29" customWidth="1"/>
    <col min="8964" max="8964" width="29.5546875" style="29" customWidth="1"/>
    <col min="8965" max="8965" width="28" style="29" customWidth="1"/>
    <col min="8966" max="8966" width="29.6640625" style="29" customWidth="1"/>
    <col min="8967" max="9216" width="9.109375" style="29"/>
    <col min="9217" max="9217" width="8.44140625" style="29" bestFit="1" customWidth="1"/>
    <col min="9218" max="9218" width="57.6640625" style="29" customWidth="1"/>
    <col min="9219" max="9219" width="27" style="29" customWidth="1"/>
    <col min="9220" max="9220" width="29.5546875" style="29" customWidth="1"/>
    <col min="9221" max="9221" width="28" style="29" customWidth="1"/>
    <col min="9222" max="9222" width="29.6640625" style="29" customWidth="1"/>
    <col min="9223" max="9472" width="9.109375" style="29"/>
    <col min="9473" max="9473" width="8.44140625" style="29" bestFit="1" customWidth="1"/>
    <col min="9474" max="9474" width="57.6640625" style="29" customWidth="1"/>
    <col min="9475" max="9475" width="27" style="29" customWidth="1"/>
    <col min="9476" max="9476" width="29.5546875" style="29" customWidth="1"/>
    <col min="9477" max="9477" width="28" style="29" customWidth="1"/>
    <col min="9478" max="9478" width="29.6640625" style="29" customWidth="1"/>
    <col min="9479" max="9728" width="9.109375" style="29"/>
    <col min="9729" max="9729" width="8.44140625" style="29" bestFit="1" customWidth="1"/>
    <col min="9730" max="9730" width="57.6640625" style="29" customWidth="1"/>
    <col min="9731" max="9731" width="27" style="29" customWidth="1"/>
    <col min="9732" max="9732" width="29.5546875" style="29" customWidth="1"/>
    <col min="9733" max="9733" width="28" style="29" customWidth="1"/>
    <col min="9734" max="9734" width="29.6640625" style="29" customWidth="1"/>
    <col min="9735" max="9984" width="9.109375" style="29"/>
    <col min="9985" max="9985" width="8.44140625" style="29" bestFit="1" customWidth="1"/>
    <col min="9986" max="9986" width="57.6640625" style="29" customWidth="1"/>
    <col min="9987" max="9987" width="27" style="29" customWidth="1"/>
    <col min="9988" max="9988" width="29.5546875" style="29" customWidth="1"/>
    <col min="9989" max="9989" width="28" style="29" customWidth="1"/>
    <col min="9990" max="9990" width="29.6640625" style="29" customWidth="1"/>
    <col min="9991" max="10240" width="9.109375" style="29"/>
    <col min="10241" max="10241" width="8.44140625" style="29" bestFit="1" customWidth="1"/>
    <col min="10242" max="10242" width="57.6640625" style="29" customWidth="1"/>
    <col min="10243" max="10243" width="27" style="29" customWidth="1"/>
    <col min="10244" max="10244" width="29.5546875" style="29" customWidth="1"/>
    <col min="10245" max="10245" width="28" style="29" customWidth="1"/>
    <col min="10246" max="10246" width="29.6640625" style="29" customWidth="1"/>
    <col min="10247" max="10496" width="9.109375" style="29"/>
    <col min="10497" max="10497" width="8.44140625" style="29" bestFit="1" customWidth="1"/>
    <col min="10498" max="10498" width="57.6640625" style="29" customWidth="1"/>
    <col min="10499" max="10499" width="27" style="29" customWidth="1"/>
    <col min="10500" max="10500" width="29.5546875" style="29" customWidth="1"/>
    <col min="10501" max="10501" width="28" style="29" customWidth="1"/>
    <col min="10502" max="10502" width="29.6640625" style="29" customWidth="1"/>
    <col min="10503" max="10752" width="9.109375" style="29"/>
    <col min="10753" max="10753" width="8.44140625" style="29" bestFit="1" customWidth="1"/>
    <col min="10754" max="10754" width="57.6640625" style="29" customWidth="1"/>
    <col min="10755" max="10755" width="27" style="29" customWidth="1"/>
    <col min="10756" max="10756" width="29.5546875" style="29" customWidth="1"/>
    <col min="10757" max="10757" width="28" style="29" customWidth="1"/>
    <col min="10758" max="10758" width="29.6640625" style="29" customWidth="1"/>
    <col min="10759" max="11008" width="9.109375" style="29"/>
    <col min="11009" max="11009" width="8.44140625" style="29" bestFit="1" customWidth="1"/>
    <col min="11010" max="11010" width="57.6640625" style="29" customWidth="1"/>
    <col min="11011" max="11011" width="27" style="29" customWidth="1"/>
    <col min="11012" max="11012" width="29.5546875" style="29" customWidth="1"/>
    <col min="11013" max="11013" width="28" style="29" customWidth="1"/>
    <col min="11014" max="11014" width="29.6640625" style="29" customWidth="1"/>
    <col min="11015" max="11264" width="9.109375" style="29"/>
    <col min="11265" max="11265" width="8.44140625" style="29" bestFit="1" customWidth="1"/>
    <col min="11266" max="11266" width="57.6640625" style="29" customWidth="1"/>
    <col min="11267" max="11267" width="27" style="29" customWidth="1"/>
    <col min="11268" max="11268" width="29.5546875" style="29" customWidth="1"/>
    <col min="11269" max="11269" width="28" style="29" customWidth="1"/>
    <col min="11270" max="11270" width="29.6640625" style="29" customWidth="1"/>
    <col min="11271" max="11520" width="9.109375" style="29"/>
    <col min="11521" max="11521" width="8.44140625" style="29" bestFit="1" customWidth="1"/>
    <col min="11522" max="11522" width="57.6640625" style="29" customWidth="1"/>
    <col min="11523" max="11523" width="27" style="29" customWidth="1"/>
    <col min="11524" max="11524" width="29.5546875" style="29" customWidth="1"/>
    <col min="11525" max="11525" width="28" style="29" customWidth="1"/>
    <col min="11526" max="11526" width="29.6640625" style="29" customWidth="1"/>
    <col min="11527" max="11776" width="9.109375" style="29"/>
    <col min="11777" max="11777" width="8.44140625" style="29" bestFit="1" customWidth="1"/>
    <col min="11778" max="11778" width="57.6640625" style="29" customWidth="1"/>
    <col min="11779" max="11779" width="27" style="29" customWidth="1"/>
    <col min="11780" max="11780" width="29.5546875" style="29" customWidth="1"/>
    <col min="11781" max="11781" width="28" style="29" customWidth="1"/>
    <col min="11782" max="11782" width="29.6640625" style="29" customWidth="1"/>
    <col min="11783" max="12032" width="9.109375" style="29"/>
    <col min="12033" max="12033" width="8.44140625" style="29" bestFit="1" customWidth="1"/>
    <col min="12034" max="12034" width="57.6640625" style="29" customWidth="1"/>
    <col min="12035" max="12035" width="27" style="29" customWidth="1"/>
    <col min="12036" max="12036" width="29.5546875" style="29" customWidth="1"/>
    <col min="12037" max="12037" width="28" style="29" customWidth="1"/>
    <col min="12038" max="12038" width="29.6640625" style="29" customWidth="1"/>
    <col min="12039" max="12288" width="9.109375" style="29"/>
    <col min="12289" max="12289" width="8.44140625" style="29" bestFit="1" customWidth="1"/>
    <col min="12290" max="12290" width="57.6640625" style="29" customWidth="1"/>
    <col min="12291" max="12291" width="27" style="29" customWidth="1"/>
    <col min="12292" max="12292" width="29.5546875" style="29" customWidth="1"/>
    <col min="12293" max="12293" width="28" style="29" customWidth="1"/>
    <col min="12294" max="12294" width="29.6640625" style="29" customWidth="1"/>
    <col min="12295" max="12544" width="9.109375" style="29"/>
    <col min="12545" max="12545" width="8.44140625" style="29" bestFit="1" customWidth="1"/>
    <col min="12546" max="12546" width="57.6640625" style="29" customWidth="1"/>
    <col min="12547" max="12547" width="27" style="29" customWidth="1"/>
    <col min="12548" max="12548" width="29.5546875" style="29" customWidth="1"/>
    <col min="12549" max="12549" width="28" style="29" customWidth="1"/>
    <col min="12550" max="12550" width="29.6640625" style="29" customWidth="1"/>
    <col min="12551" max="12800" width="9.109375" style="29"/>
    <col min="12801" max="12801" width="8.44140625" style="29" bestFit="1" customWidth="1"/>
    <col min="12802" max="12802" width="57.6640625" style="29" customWidth="1"/>
    <col min="12803" max="12803" width="27" style="29" customWidth="1"/>
    <col min="12804" max="12804" width="29.5546875" style="29" customWidth="1"/>
    <col min="12805" max="12805" width="28" style="29" customWidth="1"/>
    <col min="12806" max="12806" width="29.6640625" style="29" customWidth="1"/>
    <col min="12807" max="13056" width="9.109375" style="29"/>
    <col min="13057" max="13057" width="8.44140625" style="29" bestFit="1" customWidth="1"/>
    <col min="13058" max="13058" width="57.6640625" style="29" customWidth="1"/>
    <col min="13059" max="13059" width="27" style="29" customWidth="1"/>
    <col min="13060" max="13060" width="29.5546875" style="29" customWidth="1"/>
    <col min="13061" max="13061" width="28" style="29" customWidth="1"/>
    <col min="13062" max="13062" width="29.6640625" style="29" customWidth="1"/>
    <col min="13063" max="13312" width="9.109375" style="29"/>
    <col min="13313" max="13313" width="8.44140625" style="29" bestFit="1" customWidth="1"/>
    <col min="13314" max="13314" width="57.6640625" style="29" customWidth="1"/>
    <col min="13315" max="13315" width="27" style="29" customWidth="1"/>
    <col min="13316" max="13316" width="29.5546875" style="29" customWidth="1"/>
    <col min="13317" max="13317" width="28" style="29" customWidth="1"/>
    <col min="13318" max="13318" width="29.6640625" style="29" customWidth="1"/>
    <col min="13319" max="13568" width="9.109375" style="29"/>
    <col min="13569" max="13569" width="8.44140625" style="29" bestFit="1" customWidth="1"/>
    <col min="13570" max="13570" width="57.6640625" style="29" customWidth="1"/>
    <col min="13571" max="13571" width="27" style="29" customWidth="1"/>
    <col min="13572" max="13572" width="29.5546875" style="29" customWidth="1"/>
    <col min="13573" max="13573" width="28" style="29" customWidth="1"/>
    <col min="13574" max="13574" width="29.6640625" style="29" customWidth="1"/>
    <col min="13575" max="13824" width="9.109375" style="29"/>
    <col min="13825" max="13825" width="8.44140625" style="29" bestFit="1" customWidth="1"/>
    <col min="13826" max="13826" width="57.6640625" style="29" customWidth="1"/>
    <col min="13827" max="13827" width="27" style="29" customWidth="1"/>
    <col min="13828" max="13828" width="29.5546875" style="29" customWidth="1"/>
    <col min="13829" max="13829" width="28" style="29" customWidth="1"/>
    <col min="13830" max="13830" width="29.6640625" style="29" customWidth="1"/>
    <col min="13831" max="14080" width="9.109375" style="29"/>
    <col min="14081" max="14081" width="8.44140625" style="29" bestFit="1" customWidth="1"/>
    <col min="14082" max="14082" width="57.6640625" style="29" customWidth="1"/>
    <col min="14083" max="14083" width="27" style="29" customWidth="1"/>
    <col min="14084" max="14084" width="29.5546875" style="29" customWidth="1"/>
    <col min="14085" max="14085" width="28" style="29" customWidth="1"/>
    <col min="14086" max="14086" width="29.6640625" style="29" customWidth="1"/>
    <col min="14087" max="14336" width="9.109375" style="29"/>
    <col min="14337" max="14337" width="8.44140625" style="29" bestFit="1" customWidth="1"/>
    <col min="14338" max="14338" width="57.6640625" style="29" customWidth="1"/>
    <col min="14339" max="14339" width="27" style="29" customWidth="1"/>
    <col min="14340" max="14340" width="29.5546875" style="29" customWidth="1"/>
    <col min="14341" max="14341" width="28" style="29" customWidth="1"/>
    <col min="14342" max="14342" width="29.6640625" style="29" customWidth="1"/>
    <col min="14343" max="14592" width="9.109375" style="29"/>
    <col min="14593" max="14593" width="8.44140625" style="29" bestFit="1" customWidth="1"/>
    <col min="14594" max="14594" width="57.6640625" style="29" customWidth="1"/>
    <col min="14595" max="14595" width="27" style="29" customWidth="1"/>
    <col min="14596" max="14596" width="29.5546875" style="29" customWidth="1"/>
    <col min="14597" max="14597" width="28" style="29" customWidth="1"/>
    <col min="14598" max="14598" width="29.6640625" style="29" customWidth="1"/>
    <col min="14599" max="14848" width="9.109375" style="29"/>
    <col min="14849" max="14849" width="8.44140625" style="29" bestFit="1" customWidth="1"/>
    <col min="14850" max="14850" width="57.6640625" style="29" customWidth="1"/>
    <col min="14851" max="14851" width="27" style="29" customWidth="1"/>
    <col min="14852" max="14852" width="29.5546875" style="29" customWidth="1"/>
    <col min="14853" max="14853" width="28" style="29" customWidth="1"/>
    <col min="14854" max="14854" width="29.6640625" style="29" customWidth="1"/>
    <col min="14855" max="15104" width="9.109375" style="29"/>
    <col min="15105" max="15105" width="8.44140625" style="29" bestFit="1" customWidth="1"/>
    <col min="15106" max="15106" width="57.6640625" style="29" customWidth="1"/>
    <col min="15107" max="15107" width="27" style="29" customWidth="1"/>
    <col min="15108" max="15108" width="29.5546875" style="29" customWidth="1"/>
    <col min="15109" max="15109" width="28" style="29" customWidth="1"/>
    <col min="15110" max="15110" width="29.6640625" style="29" customWidth="1"/>
    <col min="15111" max="15360" width="9.109375" style="29"/>
    <col min="15361" max="15361" width="8.44140625" style="29" bestFit="1" customWidth="1"/>
    <col min="15362" max="15362" width="57.6640625" style="29" customWidth="1"/>
    <col min="15363" max="15363" width="27" style="29" customWidth="1"/>
    <col min="15364" max="15364" width="29.5546875" style="29" customWidth="1"/>
    <col min="15365" max="15365" width="28" style="29" customWidth="1"/>
    <col min="15366" max="15366" width="29.6640625" style="29" customWidth="1"/>
    <col min="15367" max="15616" width="9.109375" style="29"/>
    <col min="15617" max="15617" width="8.44140625" style="29" bestFit="1" customWidth="1"/>
    <col min="15618" max="15618" width="57.6640625" style="29" customWidth="1"/>
    <col min="15619" max="15619" width="27" style="29" customWidth="1"/>
    <col min="15620" max="15620" width="29.5546875" style="29" customWidth="1"/>
    <col min="15621" max="15621" width="28" style="29" customWidth="1"/>
    <col min="15622" max="15622" width="29.6640625" style="29" customWidth="1"/>
    <col min="15623" max="15872" width="9.109375" style="29"/>
    <col min="15873" max="15873" width="8.44140625" style="29" bestFit="1" customWidth="1"/>
    <col min="15874" max="15874" width="57.6640625" style="29" customWidth="1"/>
    <col min="15875" max="15875" width="27" style="29" customWidth="1"/>
    <col min="15876" max="15876" width="29.5546875" style="29" customWidth="1"/>
    <col min="15877" max="15877" width="28" style="29" customWidth="1"/>
    <col min="15878" max="15878" width="29.6640625" style="29" customWidth="1"/>
    <col min="15879" max="16128" width="9.109375" style="29"/>
    <col min="16129" max="16129" width="8.44140625" style="29" bestFit="1" customWidth="1"/>
    <col min="16130" max="16130" width="57.6640625" style="29" customWidth="1"/>
    <col min="16131" max="16131" width="27" style="29" customWidth="1"/>
    <col min="16132" max="16132" width="29.5546875" style="29" customWidth="1"/>
    <col min="16133" max="16133" width="28" style="29" customWidth="1"/>
    <col min="16134" max="16134" width="29.6640625" style="29" customWidth="1"/>
    <col min="16135" max="16384" width="9.109375" style="29"/>
  </cols>
  <sheetData>
    <row r="1" spans="1:7" ht="23.25" customHeight="1" x14ac:dyDescent="0.4">
      <c r="A1" s="769" t="s">
        <v>444</v>
      </c>
      <c r="B1" s="770"/>
      <c r="C1" s="770"/>
      <c r="D1" s="770"/>
      <c r="E1" s="770"/>
      <c r="F1" s="770"/>
      <c r="G1" s="770"/>
    </row>
    <row r="2" spans="1:7" ht="21" x14ac:dyDescent="0.4">
      <c r="A2" s="1"/>
      <c r="B2" s="31"/>
      <c r="C2" s="31"/>
      <c r="D2" s="32"/>
      <c r="E2" s="33"/>
      <c r="F2" s="33"/>
      <c r="G2" s="30"/>
    </row>
    <row r="3" spans="1:7" ht="22.5" customHeight="1" x14ac:dyDescent="0.3">
      <c r="A3" s="772" t="s">
        <v>165</v>
      </c>
      <c r="B3" s="772"/>
      <c r="C3" s="772"/>
      <c r="D3" s="772"/>
      <c r="E3" s="772"/>
      <c r="F3" s="772"/>
      <c r="G3" s="772"/>
    </row>
    <row r="4" spans="1:7" ht="25.5" customHeight="1" x14ac:dyDescent="0.3">
      <c r="A4" s="773" t="s">
        <v>166</v>
      </c>
      <c r="B4" s="773"/>
      <c r="C4" s="773"/>
      <c r="D4" s="773"/>
      <c r="E4" s="773"/>
      <c r="F4" s="773"/>
      <c r="G4" s="773"/>
    </row>
    <row r="5" spans="1:7" ht="17.399999999999999" x14ac:dyDescent="0.3">
      <c r="A5" s="50"/>
      <c r="B5" s="50"/>
      <c r="C5" s="50"/>
      <c r="D5" s="50"/>
      <c r="E5" s="50"/>
      <c r="F5" s="50"/>
      <c r="G5" s="33"/>
    </row>
    <row r="6" spans="1:7" ht="15" customHeight="1" x14ac:dyDescent="0.4">
      <c r="A6" s="767" t="s">
        <v>105</v>
      </c>
      <c r="B6" s="767" t="s">
        <v>0</v>
      </c>
      <c r="C6" s="767">
        <v>2018</v>
      </c>
      <c r="D6" s="767">
        <v>2019</v>
      </c>
      <c r="E6" s="51"/>
    </row>
    <row r="7" spans="1:7" ht="10.5" customHeight="1" x14ac:dyDescent="0.3">
      <c r="A7" s="767"/>
      <c r="B7" s="767"/>
      <c r="C7" s="767"/>
      <c r="D7" s="767"/>
      <c r="E7" s="68"/>
    </row>
    <row r="8" spans="1:7" ht="57" customHeight="1" x14ac:dyDescent="0.3">
      <c r="A8" s="767"/>
      <c r="B8" s="767"/>
      <c r="C8" s="768" t="s">
        <v>260</v>
      </c>
      <c r="D8" s="525" t="s">
        <v>258</v>
      </c>
      <c r="E8" s="68"/>
    </row>
    <row r="9" spans="1:7" ht="23.25" customHeight="1" x14ac:dyDescent="0.3">
      <c r="A9" s="767"/>
      <c r="B9" s="767"/>
      <c r="C9" s="731"/>
      <c r="D9" s="525" t="s">
        <v>183</v>
      </c>
      <c r="E9" s="68"/>
    </row>
    <row r="10" spans="1:7" ht="22.8" x14ac:dyDescent="0.4">
      <c r="A10" s="767"/>
      <c r="B10" s="767"/>
      <c r="C10" s="36" t="s">
        <v>1</v>
      </c>
      <c r="D10" s="36" t="s">
        <v>1</v>
      </c>
      <c r="E10" s="69"/>
    </row>
    <row r="11" spans="1:7" ht="21" x14ac:dyDescent="0.4">
      <c r="A11" s="37">
        <v>1</v>
      </c>
      <c r="B11" s="38">
        <v>2</v>
      </c>
      <c r="C11" s="155">
        <v>3</v>
      </c>
      <c r="D11" s="155">
        <v>4</v>
      </c>
      <c r="E11" s="67"/>
    </row>
    <row r="12" spans="1:7" ht="21" x14ac:dyDescent="0.3">
      <c r="A12" s="36">
        <v>1</v>
      </c>
      <c r="B12" s="39" t="s">
        <v>2</v>
      </c>
      <c r="C12" s="40">
        <v>1556.31</v>
      </c>
      <c r="D12" s="40">
        <v>1513.85</v>
      </c>
    </row>
    <row r="13" spans="1:7" ht="21" x14ac:dyDescent="0.3">
      <c r="A13" s="36" t="s">
        <v>3</v>
      </c>
      <c r="B13" s="39" t="s">
        <v>4</v>
      </c>
      <c r="C13" s="40">
        <v>1553.86</v>
      </c>
      <c r="D13" s="40">
        <v>1511.4</v>
      </c>
    </row>
    <row r="14" spans="1:7" ht="21" x14ac:dyDescent="0.3">
      <c r="A14" s="42" t="s">
        <v>5</v>
      </c>
      <c r="B14" s="39" t="s">
        <v>6</v>
      </c>
      <c r="C14" s="43">
        <v>0</v>
      </c>
      <c r="D14" s="43">
        <v>0</v>
      </c>
    </row>
    <row r="15" spans="1:7" ht="21" x14ac:dyDescent="0.3">
      <c r="A15" s="42" t="s">
        <v>7</v>
      </c>
      <c r="B15" s="39" t="s">
        <v>8</v>
      </c>
      <c r="C15" s="43">
        <v>0</v>
      </c>
      <c r="D15" s="43">
        <v>0</v>
      </c>
    </row>
    <row r="16" spans="1:7" ht="21" x14ac:dyDescent="0.3">
      <c r="A16" s="42" t="s">
        <v>9</v>
      </c>
      <c r="B16" s="39" t="s">
        <v>10</v>
      </c>
      <c r="C16" s="43">
        <v>1553.86</v>
      </c>
      <c r="D16" s="43">
        <v>1511.4</v>
      </c>
    </row>
    <row r="17" spans="1:6" ht="42" x14ac:dyDescent="0.3">
      <c r="A17" s="42" t="s">
        <v>11</v>
      </c>
      <c r="B17" s="39" t="s">
        <v>12</v>
      </c>
      <c r="C17" s="43">
        <v>0</v>
      </c>
      <c r="D17" s="43">
        <v>0</v>
      </c>
      <c r="F17" s="156"/>
    </row>
    <row r="18" spans="1:6" ht="42" x14ac:dyDescent="0.3">
      <c r="A18" s="42" t="s">
        <v>13</v>
      </c>
      <c r="B18" s="45" t="s">
        <v>14</v>
      </c>
      <c r="C18" s="43">
        <v>0</v>
      </c>
      <c r="D18" s="43">
        <v>0</v>
      </c>
    </row>
    <row r="19" spans="1:6" ht="42" x14ac:dyDescent="0.3">
      <c r="A19" s="42" t="s">
        <v>15</v>
      </c>
      <c r="B19" s="45" t="s">
        <v>16</v>
      </c>
      <c r="C19" s="43">
        <v>0</v>
      </c>
      <c r="D19" s="43">
        <v>0</v>
      </c>
    </row>
    <row r="20" spans="1:6" ht="42" x14ac:dyDescent="0.3">
      <c r="A20" s="36" t="s">
        <v>17</v>
      </c>
      <c r="B20" s="45" t="s">
        <v>18</v>
      </c>
      <c r="C20" s="40">
        <v>0</v>
      </c>
      <c r="D20" s="40">
        <v>0</v>
      </c>
    </row>
    <row r="21" spans="1:6" ht="21" x14ac:dyDescent="0.3">
      <c r="A21" s="36" t="s">
        <v>19</v>
      </c>
      <c r="B21" s="45" t="s">
        <v>20</v>
      </c>
      <c r="C21" s="40">
        <v>2.4500000000000002</v>
      </c>
      <c r="D21" s="40">
        <v>2.4500000000000002</v>
      </c>
    </row>
    <row r="22" spans="1:6" ht="21" x14ac:dyDescent="0.3">
      <c r="A22" s="36" t="s">
        <v>21</v>
      </c>
      <c r="B22" s="45" t="s">
        <v>22</v>
      </c>
      <c r="C22" s="40">
        <v>0</v>
      </c>
      <c r="D22" s="40">
        <v>0</v>
      </c>
    </row>
    <row r="23" spans="1:6" ht="21" x14ac:dyDescent="0.3">
      <c r="A23" s="36" t="s">
        <v>23</v>
      </c>
      <c r="B23" s="45" t="s">
        <v>24</v>
      </c>
      <c r="C23" s="40">
        <v>2.48</v>
      </c>
      <c r="D23" s="40">
        <v>2.48</v>
      </c>
    </row>
    <row r="24" spans="1:6" ht="21" x14ac:dyDescent="0.3">
      <c r="A24" s="36">
        <v>3</v>
      </c>
      <c r="B24" s="45" t="s">
        <v>25</v>
      </c>
      <c r="C24" s="40">
        <v>0</v>
      </c>
      <c r="D24" s="40">
        <v>0</v>
      </c>
    </row>
    <row r="25" spans="1:6" ht="21" x14ac:dyDescent="0.3">
      <c r="A25" s="36">
        <v>4</v>
      </c>
      <c r="B25" s="45" t="s">
        <v>26</v>
      </c>
      <c r="C25" s="40">
        <v>0</v>
      </c>
      <c r="D25" s="40">
        <v>0</v>
      </c>
    </row>
    <row r="26" spans="1:6" ht="21" x14ac:dyDescent="0.3">
      <c r="A26" s="36">
        <v>5</v>
      </c>
      <c r="B26" s="45" t="s">
        <v>27</v>
      </c>
      <c r="C26" s="40">
        <v>0</v>
      </c>
      <c r="D26" s="40">
        <v>0</v>
      </c>
    </row>
    <row r="27" spans="1:6" ht="21" x14ac:dyDescent="0.3">
      <c r="A27" s="36">
        <v>6</v>
      </c>
      <c r="B27" s="45" t="s">
        <v>28</v>
      </c>
      <c r="C27" s="40">
        <v>1558.79</v>
      </c>
      <c r="D27" s="40">
        <v>1516.33</v>
      </c>
    </row>
    <row r="28" spans="1:6" ht="21" x14ac:dyDescent="0.3">
      <c r="A28" s="36">
        <v>7</v>
      </c>
      <c r="B28" s="39" t="s">
        <v>29</v>
      </c>
      <c r="C28" s="40">
        <v>0</v>
      </c>
      <c r="D28" s="40">
        <v>0</v>
      </c>
    </row>
    <row r="29" spans="1:6" ht="21" x14ac:dyDescent="0.3">
      <c r="A29" s="36">
        <v>8</v>
      </c>
      <c r="B29" s="45" t="s">
        <v>30</v>
      </c>
      <c r="C29" s="40">
        <f>C27</f>
        <v>1558.79</v>
      </c>
      <c r="D29" s="40">
        <f>D27</f>
        <v>1516.33</v>
      </c>
    </row>
    <row r="30" spans="1:6" ht="21" x14ac:dyDescent="0.3">
      <c r="A30" s="525">
        <v>9</v>
      </c>
      <c r="B30" s="45" t="s">
        <v>31</v>
      </c>
      <c r="C30" s="40">
        <v>311.76</v>
      </c>
      <c r="D30" s="40">
        <v>303.27999999999997</v>
      </c>
    </row>
    <row r="31" spans="1:6" ht="39.75" customHeight="1" x14ac:dyDescent="0.3">
      <c r="A31" s="36">
        <v>10</v>
      </c>
      <c r="B31" s="45" t="s">
        <v>37</v>
      </c>
      <c r="C31" s="40">
        <v>1870.55</v>
      </c>
      <c r="D31" s="40">
        <v>1819.61</v>
      </c>
      <c r="E31" s="152"/>
      <c r="F31" s="152"/>
    </row>
    <row r="32" spans="1:6" ht="51" customHeight="1" x14ac:dyDescent="0.3">
      <c r="A32" s="771" t="s">
        <v>167</v>
      </c>
      <c r="B32" s="771"/>
      <c r="C32" s="771"/>
      <c r="D32" s="771"/>
      <c r="E32" s="154"/>
      <c r="F32" s="154"/>
    </row>
    <row r="35" spans="1:1" ht="50.25" customHeight="1" x14ac:dyDescent="0.45">
      <c r="A35" s="49"/>
    </row>
    <row r="36" spans="1:1" ht="27.75" customHeight="1" x14ac:dyDescent="0.3"/>
    <row r="37" spans="1:1" ht="30.75" customHeight="1" x14ac:dyDescent="0.3"/>
  </sheetData>
  <mergeCells count="9">
    <mergeCell ref="A1:G1"/>
    <mergeCell ref="A32:D32"/>
    <mergeCell ref="D6:D7"/>
    <mergeCell ref="A3:G3"/>
    <mergeCell ref="A4:G4"/>
    <mergeCell ref="A6:A10"/>
    <mergeCell ref="B6:B10"/>
    <mergeCell ref="C6:C7"/>
    <mergeCell ref="C8:C9"/>
  </mergeCells>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zoomScale="57" zoomScaleNormal="57" workbookViewId="0">
      <selection activeCell="F1" sqref="F1"/>
    </sheetView>
  </sheetViews>
  <sheetFormatPr defaultRowHeight="14.4" x14ac:dyDescent="0.3"/>
  <cols>
    <col min="1" max="1" width="7.6640625" style="555" customWidth="1"/>
    <col min="2" max="2" width="56.109375" style="555" bestFit="1" customWidth="1"/>
    <col min="3" max="3" width="31.44140625" style="555" customWidth="1"/>
    <col min="4" max="4" width="35.6640625" style="555" customWidth="1"/>
    <col min="5" max="5" width="31.6640625" style="555" customWidth="1"/>
    <col min="6" max="6" width="31.5546875" style="555" customWidth="1"/>
    <col min="7" max="7" width="28.6640625" style="555" customWidth="1"/>
    <col min="8" max="8" width="29.109375" style="555" customWidth="1"/>
    <col min="9" max="9" width="27.88671875" style="555" customWidth="1"/>
    <col min="10" max="10" width="27.109375" style="555" customWidth="1"/>
    <col min="11" max="11" width="26" style="555" customWidth="1"/>
    <col min="12" max="12" width="26.6640625" style="555" customWidth="1"/>
    <col min="13" max="256" width="9.109375" style="555"/>
    <col min="257" max="257" width="6.44140625" style="555" bestFit="1" customWidth="1"/>
    <col min="258" max="258" width="56.109375" style="555" bestFit="1" customWidth="1"/>
    <col min="259" max="259" width="9.109375" style="555"/>
    <col min="260" max="260" width="24.44140625" style="555" customWidth="1"/>
    <col min="261" max="261" width="18.109375" style="555" customWidth="1"/>
    <col min="262" max="262" width="9.109375" style="555"/>
    <col min="263" max="263" width="28.6640625" style="555" customWidth="1"/>
    <col min="264" max="264" width="29.109375" style="555" customWidth="1"/>
    <col min="265" max="265" width="27.88671875" style="555" customWidth="1"/>
    <col min="266" max="266" width="27.109375" style="555" customWidth="1"/>
    <col min="267" max="512" width="9.109375" style="555"/>
    <col min="513" max="513" width="6.44140625" style="555" bestFit="1" customWidth="1"/>
    <col min="514" max="514" width="56.109375" style="555" bestFit="1" customWidth="1"/>
    <col min="515" max="515" width="9.109375" style="555"/>
    <col min="516" max="516" width="24.44140625" style="555" customWidth="1"/>
    <col min="517" max="517" width="18.109375" style="555" customWidth="1"/>
    <col min="518" max="518" width="9.109375" style="555"/>
    <col min="519" max="519" width="28.6640625" style="555" customWidth="1"/>
    <col min="520" max="520" width="29.109375" style="555" customWidth="1"/>
    <col min="521" max="521" width="27.88671875" style="555" customWidth="1"/>
    <col min="522" max="522" width="27.109375" style="555" customWidth="1"/>
    <col min="523" max="768" width="9.109375" style="555"/>
    <col min="769" max="769" width="6.44140625" style="555" bestFit="1" customWidth="1"/>
    <col min="770" max="770" width="56.109375" style="555" bestFit="1" customWidth="1"/>
    <col min="771" max="771" width="9.109375" style="555"/>
    <col min="772" max="772" width="24.44140625" style="555" customWidth="1"/>
    <col min="773" max="773" width="18.109375" style="555" customWidth="1"/>
    <col min="774" max="774" width="9.109375" style="555"/>
    <col min="775" max="775" width="28.6640625" style="555" customWidth="1"/>
    <col min="776" max="776" width="29.109375" style="555" customWidth="1"/>
    <col min="777" max="777" width="27.88671875" style="555" customWidth="1"/>
    <col min="778" max="778" width="27.109375" style="555" customWidth="1"/>
    <col min="779" max="1024" width="9.109375" style="555"/>
    <col min="1025" max="1025" width="6.44140625" style="555" bestFit="1" customWidth="1"/>
    <col min="1026" max="1026" width="56.109375" style="555" bestFit="1" customWidth="1"/>
    <col min="1027" max="1027" width="9.109375" style="555"/>
    <col min="1028" max="1028" width="24.44140625" style="555" customWidth="1"/>
    <col min="1029" max="1029" width="18.109375" style="555" customWidth="1"/>
    <col min="1030" max="1030" width="9.109375" style="555"/>
    <col min="1031" max="1031" width="28.6640625" style="555" customWidth="1"/>
    <col min="1032" max="1032" width="29.109375" style="555" customWidth="1"/>
    <col min="1033" max="1033" width="27.88671875" style="555" customWidth="1"/>
    <col min="1034" max="1034" width="27.109375" style="555" customWidth="1"/>
    <col min="1035" max="1280" width="9.109375" style="555"/>
    <col min="1281" max="1281" width="6.44140625" style="555" bestFit="1" customWidth="1"/>
    <col min="1282" max="1282" width="56.109375" style="555" bestFit="1" customWidth="1"/>
    <col min="1283" max="1283" width="9.109375" style="555"/>
    <col min="1284" max="1284" width="24.44140625" style="555" customWidth="1"/>
    <col min="1285" max="1285" width="18.109375" style="555" customWidth="1"/>
    <col min="1286" max="1286" width="9.109375" style="555"/>
    <col min="1287" max="1287" width="28.6640625" style="555" customWidth="1"/>
    <col min="1288" max="1288" width="29.109375" style="555" customWidth="1"/>
    <col min="1289" max="1289" width="27.88671875" style="555" customWidth="1"/>
    <col min="1290" max="1290" width="27.109375" style="555" customWidth="1"/>
    <col min="1291" max="1536" width="9.109375" style="555"/>
    <col min="1537" max="1537" width="6.44140625" style="555" bestFit="1" customWidth="1"/>
    <col min="1538" max="1538" width="56.109375" style="555" bestFit="1" customWidth="1"/>
    <col min="1539" max="1539" width="9.109375" style="555"/>
    <col min="1540" max="1540" width="24.44140625" style="555" customWidth="1"/>
    <col min="1541" max="1541" width="18.109375" style="555" customWidth="1"/>
    <col min="1542" max="1542" width="9.109375" style="555"/>
    <col min="1543" max="1543" width="28.6640625" style="555" customWidth="1"/>
    <col min="1544" max="1544" width="29.109375" style="555" customWidth="1"/>
    <col min="1545" max="1545" width="27.88671875" style="555" customWidth="1"/>
    <col min="1546" max="1546" width="27.109375" style="555" customWidth="1"/>
    <col min="1547" max="1792" width="9.109375" style="555"/>
    <col min="1793" max="1793" width="6.44140625" style="555" bestFit="1" customWidth="1"/>
    <col min="1794" max="1794" width="56.109375" style="555" bestFit="1" customWidth="1"/>
    <col min="1795" max="1795" width="9.109375" style="555"/>
    <col min="1796" max="1796" width="24.44140625" style="555" customWidth="1"/>
    <col min="1797" max="1797" width="18.109375" style="555" customWidth="1"/>
    <col min="1798" max="1798" width="9.109375" style="555"/>
    <col min="1799" max="1799" width="28.6640625" style="555" customWidth="1"/>
    <col min="1800" max="1800" width="29.109375" style="555" customWidth="1"/>
    <col min="1801" max="1801" width="27.88671875" style="555" customWidth="1"/>
    <col min="1802" max="1802" width="27.109375" style="555" customWidth="1"/>
    <col min="1803" max="2048" width="9.109375" style="555"/>
    <col min="2049" max="2049" width="6.44140625" style="555" bestFit="1" customWidth="1"/>
    <col min="2050" max="2050" width="56.109375" style="555" bestFit="1" customWidth="1"/>
    <col min="2051" max="2051" width="9.109375" style="555"/>
    <col min="2052" max="2052" width="24.44140625" style="555" customWidth="1"/>
    <col min="2053" max="2053" width="18.109375" style="555" customWidth="1"/>
    <col min="2054" max="2054" width="9.109375" style="555"/>
    <col min="2055" max="2055" width="28.6640625" style="555" customWidth="1"/>
    <col min="2056" max="2056" width="29.109375" style="555" customWidth="1"/>
    <col min="2057" max="2057" width="27.88671875" style="555" customWidth="1"/>
    <col min="2058" max="2058" width="27.109375" style="555" customWidth="1"/>
    <col min="2059" max="2304" width="9.109375" style="555"/>
    <col min="2305" max="2305" width="6.44140625" style="555" bestFit="1" customWidth="1"/>
    <col min="2306" max="2306" width="56.109375" style="555" bestFit="1" customWidth="1"/>
    <col min="2307" max="2307" width="9.109375" style="555"/>
    <col min="2308" max="2308" width="24.44140625" style="555" customWidth="1"/>
    <col min="2309" max="2309" width="18.109375" style="555" customWidth="1"/>
    <col min="2310" max="2310" width="9.109375" style="555"/>
    <col min="2311" max="2311" width="28.6640625" style="555" customWidth="1"/>
    <col min="2312" max="2312" width="29.109375" style="555" customWidth="1"/>
    <col min="2313" max="2313" width="27.88671875" style="555" customWidth="1"/>
    <col min="2314" max="2314" width="27.109375" style="555" customWidth="1"/>
    <col min="2315" max="2560" width="9.109375" style="555"/>
    <col min="2561" max="2561" width="6.44140625" style="555" bestFit="1" customWidth="1"/>
    <col min="2562" max="2562" width="56.109375" style="555" bestFit="1" customWidth="1"/>
    <col min="2563" max="2563" width="9.109375" style="555"/>
    <col min="2564" max="2564" width="24.44140625" style="555" customWidth="1"/>
    <col min="2565" max="2565" width="18.109375" style="555" customWidth="1"/>
    <col min="2566" max="2566" width="9.109375" style="555"/>
    <col min="2567" max="2567" width="28.6640625" style="555" customWidth="1"/>
    <col min="2568" max="2568" width="29.109375" style="555" customWidth="1"/>
    <col min="2569" max="2569" width="27.88671875" style="555" customWidth="1"/>
    <col min="2570" max="2570" width="27.109375" style="555" customWidth="1"/>
    <col min="2571" max="2816" width="9.109375" style="555"/>
    <col min="2817" max="2817" width="6.44140625" style="555" bestFit="1" customWidth="1"/>
    <col min="2818" max="2818" width="56.109375" style="555" bestFit="1" customWidth="1"/>
    <col min="2819" max="2819" width="9.109375" style="555"/>
    <col min="2820" max="2820" width="24.44140625" style="555" customWidth="1"/>
    <col min="2821" max="2821" width="18.109375" style="555" customWidth="1"/>
    <col min="2822" max="2822" width="9.109375" style="555"/>
    <col min="2823" max="2823" width="28.6640625" style="555" customWidth="1"/>
    <col min="2824" max="2824" width="29.109375" style="555" customWidth="1"/>
    <col min="2825" max="2825" width="27.88671875" style="555" customWidth="1"/>
    <col min="2826" max="2826" width="27.109375" style="555" customWidth="1"/>
    <col min="2827" max="3072" width="9.109375" style="555"/>
    <col min="3073" max="3073" width="6.44140625" style="555" bestFit="1" customWidth="1"/>
    <col min="3074" max="3074" width="56.109375" style="555" bestFit="1" customWidth="1"/>
    <col min="3075" max="3075" width="9.109375" style="555"/>
    <col min="3076" max="3076" width="24.44140625" style="555" customWidth="1"/>
    <col min="3077" max="3077" width="18.109375" style="555" customWidth="1"/>
    <col min="3078" max="3078" width="9.109375" style="555"/>
    <col min="3079" max="3079" width="28.6640625" style="555" customWidth="1"/>
    <col min="3080" max="3080" width="29.109375" style="555" customWidth="1"/>
    <col min="3081" max="3081" width="27.88671875" style="555" customWidth="1"/>
    <col min="3082" max="3082" width="27.109375" style="555" customWidth="1"/>
    <col min="3083" max="3328" width="9.109375" style="555"/>
    <col min="3329" max="3329" width="6.44140625" style="555" bestFit="1" customWidth="1"/>
    <col min="3330" max="3330" width="56.109375" style="555" bestFit="1" customWidth="1"/>
    <col min="3331" max="3331" width="9.109375" style="555"/>
    <col min="3332" max="3332" width="24.44140625" style="555" customWidth="1"/>
    <col min="3333" max="3333" width="18.109375" style="555" customWidth="1"/>
    <col min="3334" max="3334" width="9.109375" style="555"/>
    <col min="3335" max="3335" width="28.6640625" style="555" customWidth="1"/>
    <col min="3336" max="3336" width="29.109375" style="555" customWidth="1"/>
    <col min="3337" max="3337" width="27.88671875" style="555" customWidth="1"/>
    <col min="3338" max="3338" width="27.109375" style="555" customWidth="1"/>
    <col min="3339" max="3584" width="9.109375" style="555"/>
    <col min="3585" max="3585" width="6.44140625" style="555" bestFit="1" customWidth="1"/>
    <col min="3586" max="3586" width="56.109375" style="555" bestFit="1" customWidth="1"/>
    <col min="3587" max="3587" width="9.109375" style="555"/>
    <col min="3588" max="3588" width="24.44140625" style="555" customWidth="1"/>
    <col min="3589" max="3589" width="18.109375" style="555" customWidth="1"/>
    <col min="3590" max="3590" width="9.109375" style="555"/>
    <col min="3591" max="3591" width="28.6640625" style="555" customWidth="1"/>
    <col min="3592" max="3592" width="29.109375" style="555" customWidth="1"/>
    <col min="3593" max="3593" width="27.88671875" style="555" customWidth="1"/>
    <col min="3594" max="3594" width="27.109375" style="555" customWidth="1"/>
    <col min="3595" max="3840" width="9.109375" style="555"/>
    <col min="3841" max="3841" width="6.44140625" style="555" bestFit="1" customWidth="1"/>
    <col min="3842" max="3842" width="56.109375" style="555" bestFit="1" customWidth="1"/>
    <col min="3843" max="3843" width="9.109375" style="555"/>
    <col min="3844" max="3844" width="24.44140625" style="555" customWidth="1"/>
    <col min="3845" max="3845" width="18.109375" style="555" customWidth="1"/>
    <col min="3846" max="3846" width="9.109375" style="555"/>
    <col min="3847" max="3847" width="28.6640625" style="555" customWidth="1"/>
    <col min="3848" max="3848" width="29.109375" style="555" customWidth="1"/>
    <col min="3849" max="3849" width="27.88671875" style="555" customWidth="1"/>
    <col min="3850" max="3850" width="27.109375" style="555" customWidth="1"/>
    <col min="3851" max="4096" width="9.109375" style="555"/>
    <col min="4097" max="4097" width="6.44140625" style="555" bestFit="1" customWidth="1"/>
    <col min="4098" max="4098" width="56.109375" style="555" bestFit="1" customWidth="1"/>
    <col min="4099" max="4099" width="9.109375" style="555"/>
    <col min="4100" max="4100" width="24.44140625" style="555" customWidth="1"/>
    <col min="4101" max="4101" width="18.109375" style="555" customWidth="1"/>
    <col min="4102" max="4102" width="9.109375" style="555"/>
    <col min="4103" max="4103" width="28.6640625" style="555" customWidth="1"/>
    <col min="4104" max="4104" width="29.109375" style="555" customWidth="1"/>
    <col min="4105" max="4105" width="27.88671875" style="555" customWidth="1"/>
    <col min="4106" max="4106" width="27.109375" style="555" customWidth="1"/>
    <col min="4107" max="4352" width="9.109375" style="555"/>
    <col min="4353" max="4353" width="6.44140625" style="555" bestFit="1" customWidth="1"/>
    <col min="4354" max="4354" width="56.109375" style="555" bestFit="1" customWidth="1"/>
    <col min="4355" max="4355" width="9.109375" style="555"/>
    <col min="4356" max="4356" width="24.44140625" style="555" customWidth="1"/>
    <col min="4357" max="4357" width="18.109375" style="555" customWidth="1"/>
    <col min="4358" max="4358" width="9.109375" style="555"/>
    <col min="4359" max="4359" width="28.6640625" style="555" customWidth="1"/>
    <col min="4360" max="4360" width="29.109375" style="555" customWidth="1"/>
    <col min="4361" max="4361" width="27.88671875" style="555" customWidth="1"/>
    <col min="4362" max="4362" width="27.109375" style="555" customWidth="1"/>
    <col min="4363" max="4608" width="9.109375" style="555"/>
    <col min="4609" max="4609" width="6.44140625" style="555" bestFit="1" customWidth="1"/>
    <col min="4610" max="4610" width="56.109375" style="555" bestFit="1" customWidth="1"/>
    <col min="4611" max="4611" width="9.109375" style="555"/>
    <col min="4612" max="4612" width="24.44140625" style="555" customWidth="1"/>
    <col min="4613" max="4613" width="18.109375" style="555" customWidth="1"/>
    <col min="4614" max="4614" width="9.109375" style="555"/>
    <col min="4615" max="4615" width="28.6640625" style="555" customWidth="1"/>
    <col min="4616" max="4616" width="29.109375" style="555" customWidth="1"/>
    <col min="4617" max="4617" width="27.88671875" style="555" customWidth="1"/>
    <col min="4618" max="4618" width="27.109375" style="555" customWidth="1"/>
    <col min="4619" max="4864" width="9.109375" style="555"/>
    <col min="4865" max="4865" width="6.44140625" style="555" bestFit="1" customWidth="1"/>
    <col min="4866" max="4866" width="56.109375" style="555" bestFit="1" customWidth="1"/>
    <col min="4867" max="4867" width="9.109375" style="555"/>
    <col min="4868" max="4868" width="24.44140625" style="555" customWidth="1"/>
    <col min="4869" max="4869" width="18.109375" style="555" customWidth="1"/>
    <col min="4870" max="4870" width="9.109375" style="555"/>
    <col min="4871" max="4871" width="28.6640625" style="555" customWidth="1"/>
    <col min="4872" max="4872" width="29.109375" style="555" customWidth="1"/>
    <col min="4873" max="4873" width="27.88671875" style="555" customWidth="1"/>
    <col min="4874" max="4874" width="27.109375" style="555" customWidth="1"/>
    <col min="4875" max="5120" width="9.109375" style="555"/>
    <col min="5121" max="5121" width="6.44140625" style="555" bestFit="1" customWidth="1"/>
    <col min="5122" max="5122" width="56.109375" style="555" bestFit="1" customWidth="1"/>
    <col min="5123" max="5123" width="9.109375" style="555"/>
    <col min="5124" max="5124" width="24.44140625" style="555" customWidth="1"/>
    <col min="5125" max="5125" width="18.109375" style="555" customWidth="1"/>
    <col min="5126" max="5126" width="9.109375" style="555"/>
    <col min="5127" max="5127" width="28.6640625" style="555" customWidth="1"/>
    <col min="5128" max="5128" width="29.109375" style="555" customWidth="1"/>
    <col min="5129" max="5129" width="27.88671875" style="555" customWidth="1"/>
    <col min="5130" max="5130" width="27.109375" style="555" customWidth="1"/>
    <col min="5131" max="5376" width="9.109375" style="555"/>
    <col min="5377" max="5377" width="6.44140625" style="555" bestFit="1" customWidth="1"/>
    <col min="5378" max="5378" width="56.109375" style="555" bestFit="1" customWidth="1"/>
    <col min="5379" max="5379" width="9.109375" style="555"/>
    <col min="5380" max="5380" width="24.44140625" style="555" customWidth="1"/>
    <col min="5381" max="5381" width="18.109375" style="555" customWidth="1"/>
    <col min="5382" max="5382" width="9.109375" style="555"/>
    <col min="5383" max="5383" width="28.6640625" style="555" customWidth="1"/>
    <col min="5384" max="5384" width="29.109375" style="555" customWidth="1"/>
    <col min="5385" max="5385" width="27.88671875" style="555" customWidth="1"/>
    <col min="5386" max="5386" width="27.109375" style="555" customWidth="1"/>
    <col min="5387" max="5632" width="9.109375" style="555"/>
    <col min="5633" max="5633" width="6.44140625" style="555" bestFit="1" customWidth="1"/>
    <col min="5634" max="5634" width="56.109375" style="555" bestFit="1" customWidth="1"/>
    <col min="5635" max="5635" width="9.109375" style="555"/>
    <col min="5636" max="5636" width="24.44140625" style="555" customWidth="1"/>
    <col min="5637" max="5637" width="18.109375" style="555" customWidth="1"/>
    <col min="5638" max="5638" width="9.109375" style="555"/>
    <col min="5639" max="5639" width="28.6640625" style="555" customWidth="1"/>
    <col min="5640" max="5640" width="29.109375" style="555" customWidth="1"/>
    <col min="5641" max="5641" width="27.88671875" style="555" customWidth="1"/>
    <col min="5642" max="5642" width="27.109375" style="555" customWidth="1"/>
    <col min="5643" max="5888" width="9.109375" style="555"/>
    <col min="5889" max="5889" width="6.44140625" style="555" bestFit="1" customWidth="1"/>
    <col min="5890" max="5890" width="56.109375" style="555" bestFit="1" customWidth="1"/>
    <col min="5891" max="5891" width="9.109375" style="555"/>
    <col min="5892" max="5892" width="24.44140625" style="555" customWidth="1"/>
    <col min="5893" max="5893" width="18.109375" style="555" customWidth="1"/>
    <col min="5894" max="5894" width="9.109375" style="555"/>
    <col min="5895" max="5895" width="28.6640625" style="555" customWidth="1"/>
    <col min="5896" max="5896" width="29.109375" style="555" customWidth="1"/>
    <col min="5897" max="5897" width="27.88671875" style="555" customWidth="1"/>
    <col min="5898" max="5898" width="27.109375" style="555" customWidth="1"/>
    <col min="5899" max="6144" width="9.109375" style="555"/>
    <col min="6145" max="6145" width="6.44140625" style="555" bestFit="1" customWidth="1"/>
    <col min="6146" max="6146" width="56.109375" style="555" bestFit="1" customWidth="1"/>
    <col min="6147" max="6147" width="9.109375" style="555"/>
    <col min="6148" max="6148" width="24.44140625" style="555" customWidth="1"/>
    <col min="6149" max="6149" width="18.109375" style="555" customWidth="1"/>
    <col min="6150" max="6150" width="9.109375" style="555"/>
    <col min="6151" max="6151" width="28.6640625" style="555" customWidth="1"/>
    <col min="6152" max="6152" width="29.109375" style="555" customWidth="1"/>
    <col min="6153" max="6153" width="27.88671875" style="555" customWidth="1"/>
    <col min="6154" max="6154" width="27.109375" style="555" customWidth="1"/>
    <col min="6155" max="6400" width="9.109375" style="555"/>
    <col min="6401" max="6401" width="6.44140625" style="555" bestFit="1" customWidth="1"/>
    <col min="6402" max="6402" width="56.109375" style="555" bestFit="1" customWidth="1"/>
    <col min="6403" max="6403" width="9.109375" style="555"/>
    <col min="6404" max="6404" width="24.44140625" style="555" customWidth="1"/>
    <col min="6405" max="6405" width="18.109375" style="555" customWidth="1"/>
    <col min="6406" max="6406" width="9.109375" style="555"/>
    <col min="6407" max="6407" width="28.6640625" style="555" customWidth="1"/>
    <col min="6408" max="6408" width="29.109375" style="555" customWidth="1"/>
    <col min="6409" max="6409" width="27.88671875" style="555" customWidth="1"/>
    <col min="6410" max="6410" width="27.109375" style="555" customWidth="1"/>
    <col min="6411" max="6656" width="9.109375" style="555"/>
    <col min="6657" max="6657" width="6.44140625" style="555" bestFit="1" customWidth="1"/>
    <col min="6658" max="6658" width="56.109375" style="555" bestFit="1" customWidth="1"/>
    <col min="6659" max="6659" width="9.109375" style="555"/>
    <col min="6660" max="6660" width="24.44140625" style="555" customWidth="1"/>
    <col min="6661" max="6661" width="18.109375" style="555" customWidth="1"/>
    <col min="6662" max="6662" width="9.109375" style="555"/>
    <col min="6663" max="6663" width="28.6640625" style="555" customWidth="1"/>
    <col min="6664" max="6664" width="29.109375" style="555" customWidth="1"/>
    <col min="6665" max="6665" width="27.88671875" style="555" customWidth="1"/>
    <col min="6666" max="6666" width="27.109375" style="555" customWidth="1"/>
    <col min="6667" max="6912" width="9.109375" style="555"/>
    <col min="6913" max="6913" width="6.44140625" style="555" bestFit="1" customWidth="1"/>
    <col min="6914" max="6914" width="56.109375" style="555" bestFit="1" customWidth="1"/>
    <col min="6915" max="6915" width="9.109375" style="555"/>
    <col min="6916" max="6916" width="24.44140625" style="555" customWidth="1"/>
    <col min="6917" max="6917" width="18.109375" style="555" customWidth="1"/>
    <col min="6918" max="6918" width="9.109375" style="555"/>
    <col min="6919" max="6919" width="28.6640625" style="555" customWidth="1"/>
    <col min="6920" max="6920" width="29.109375" style="555" customWidth="1"/>
    <col min="6921" max="6921" width="27.88671875" style="555" customWidth="1"/>
    <col min="6922" max="6922" width="27.109375" style="555" customWidth="1"/>
    <col min="6923" max="7168" width="9.109375" style="555"/>
    <col min="7169" max="7169" width="6.44140625" style="555" bestFit="1" customWidth="1"/>
    <col min="7170" max="7170" width="56.109375" style="555" bestFit="1" customWidth="1"/>
    <col min="7171" max="7171" width="9.109375" style="555"/>
    <col min="7172" max="7172" width="24.44140625" style="555" customWidth="1"/>
    <col min="7173" max="7173" width="18.109375" style="555" customWidth="1"/>
    <col min="7174" max="7174" width="9.109375" style="555"/>
    <col min="7175" max="7175" width="28.6640625" style="555" customWidth="1"/>
    <col min="7176" max="7176" width="29.109375" style="555" customWidth="1"/>
    <col min="7177" max="7177" width="27.88671875" style="555" customWidth="1"/>
    <col min="7178" max="7178" width="27.109375" style="555" customWidth="1"/>
    <col min="7179" max="7424" width="9.109375" style="555"/>
    <col min="7425" max="7425" width="6.44140625" style="555" bestFit="1" customWidth="1"/>
    <col min="7426" max="7426" width="56.109375" style="555" bestFit="1" customWidth="1"/>
    <col min="7427" max="7427" width="9.109375" style="555"/>
    <col min="7428" max="7428" width="24.44140625" style="555" customWidth="1"/>
    <col min="7429" max="7429" width="18.109375" style="555" customWidth="1"/>
    <col min="7430" max="7430" width="9.109375" style="555"/>
    <col min="7431" max="7431" width="28.6640625" style="555" customWidth="1"/>
    <col min="7432" max="7432" width="29.109375" style="555" customWidth="1"/>
    <col min="7433" max="7433" width="27.88671875" style="555" customWidth="1"/>
    <col min="7434" max="7434" width="27.109375" style="555" customWidth="1"/>
    <col min="7435" max="7680" width="9.109375" style="555"/>
    <col min="7681" max="7681" width="6.44140625" style="555" bestFit="1" customWidth="1"/>
    <col min="7682" max="7682" width="56.109375" style="555" bestFit="1" customWidth="1"/>
    <col min="7683" max="7683" width="9.109375" style="555"/>
    <col min="7684" max="7684" width="24.44140625" style="555" customWidth="1"/>
    <col min="7685" max="7685" width="18.109375" style="555" customWidth="1"/>
    <col min="7686" max="7686" width="9.109375" style="555"/>
    <col min="7687" max="7687" width="28.6640625" style="555" customWidth="1"/>
    <col min="7688" max="7688" width="29.109375" style="555" customWidth="1"/>
    <col min="7689" max="7689" width="27.88671875" style="555" customWidth="1"/>
    <col min="7690" max="7690" width="27.109375" style="555" customWidth="1"/>
    <col min="7691" max="7936" width="9.109375" style="555"/>
    <col min="7937" max="7937" width="6.44140625" style="555" bestFit="1" customWidth="1"/>
    <col min="7938" max="7938" width="56.109375" style="555" bestFit="1" customWidth="1"/>
    <col min="7939" max="7939" width="9.109375" style="555"/>
    <col min="7940" max="7940" width="24.44140625" style="555" customWidth="1"/>
    <col min="7941" max="7941" width="18.109375" style="555" customWidth="1"/>
    <col min="7942" max="7942" width="9.109375" style="555"/>
    <col min="7943" max="7943" width="28.6640625" style="555" customWidth="1"/>
    <col min="7944" max="7944" width="29.109375" style="555" customWidth="1"/>
    <col min="7945" max="7945" width="27.88671875" style="555" customWidth="1"/>
    <col min="7946" max="7946" width="27.109375" style="555" customWidth="1"/>
    <col min="7947" max="8192" width="9.109375" style="555"/>
    <col min="8193" max="8193" width="6.44140625" style="555" bestFit="1" customWidth="1"/>
    <col min="8194" max="8194" width="56.109375" style="555" bestFit="1" customWidth="1"/>
    <col min="8195" max="8195" width="9.109375" style="555"/>
    <col min="8196" max="8196" width="24.44140625" style="555" customWidth="1"/>
    <col min="8197" max="8197" width="18.109375" style="555" customWidth="1"/>
    <col min="8198" max="8198" width="9.109375" style="555"/>
    <col min="8199" max="8199" width="28.6640625" style="555" customWidth="1"/>
    <col min="8200" max="8200" width="29.109375" style="555" customWidth="1"/>
    <col min="8201" max="8201" width="27.88671875" style="555" customWidth="1"/>
    <col min="8202" max="8202" width="27.109375" style="555" customWidth="1"/>
    <col min="8203" max="8448" width="9.109375" style="555"/>
    <col min="8449" max="8449" width="6.44140625" style="555" bestFit="1" customWidth="1"/>
    <col min="8450" max="8450" width="56.109375" style="555" bestFit="1" customWidth="1"/>
    <col min="8451" max="8451" width="9.109375" style="555"/>
    <col min="8452" max="8452" width="24.44140625" style="555" customWidth="1"/>
    <col min="8453" max="8453" width="18.109375" style="555" customWidth="1"/>
    <col min="8454" max="8454" width="9.109375" style="555"/>
    <col min="8455" max="8455" width="28.6640625" style="555" customWidth="1"/>
    <col min="8456" max="8456" width="29.109375" style="555" customWidth="1"/>
    <col min="8457" max="8457" width="27.88671875" style="555" customWidth="1"/>
    <col min="8458" max="8458" width="27.109375" style="555" customWidth="1"/>
    <col min="8459" max="8704" width="9.109375" style="555"/>
    <col min="8705" max="8705" width="6.44140625" style="555" bestFit="1" customWidth="1"/>
    <col min="8706" max="8706" width="56.109375" style="555" bestFit="1" customWidth="1"/>
    <col min="8707" max="8707" width="9.109375" style="555"/>
    <col min="8708" max="8708" width="24.44140625" style="555" customWidth="1"/>
    <col min="8709" max="8709" width="18.109375" style="555" customWidth="1"/>
    <col min="8710" max="8710" width="9.109375" style="555"/>
    <col min="8711" max="8711" width="28.6640625" style="555" customWidth="1"/>
    <col min="8712" max="8712" width="29.109375" style="555" customWidth="1"/>
    <col min="8713" max="8713" width="27.88671875" style="555" customWidth="1"/>
    <col min="8714" max="8714" width="27.109375" style="555" customWidth="1"/>
    <col min="8715" max="8960" width="9.109375" style="555"/>
    <col min="8961" max="8961" width="6.44140625" style="555" bestFit="1" customWidth="1"/>
    <col min="8962" max="8962" width="56.109375" style="555" bestFit="1" customWidth="1"/>
    <col min="8963" max="8963" width="9.109375" style="555"/>
    <col min="8964" max="8964" width="24.44140625" style="555" customWidth="1"/>
    <col min="8965" max="8965" width="18.109375" style="555" customWidth="1"/>
    <col min="8966" max="8966" width="9.109375" style="555"/>
    <col min="8967" max="8967" width="28.6640625" style="555" customWidth="1"/>
    <col min="8968" max="8968" width="29.109375" style="555" customWidth="1"/>
    <col min="8969" max="8969" width="27.88671875" style="555" customWidth="1"/>
    <col min="8970" max="8970" width="27.109375" style="555" customWidth="1"/>
    <col min="8971" max="9216" width="9.109375" style="555"/>
    <col min="9217" max="9217" width="6.44140625" style="555" bestFit="1" customWidth="1"/>
    <col min="9218" max="9218" width="56.109375" style="555" bestFit="1" customWidth="1"/>
    <col min="9219" max="9219" width="9.109375" style="555"/>
    <col min="9220" max="9220" width="24.44140625" style="555" customWidth="1"/>
    <col min="9221" max="9221" width="18.109375" style="555" customWidth="1"/>
    <col min="9222" max="9222" width="9.109375" style="555"/>
    <col min="9223" max="9223" width="28.6640625" style="555" customWidth="1"/>
    <col min="9224" max="9224" width="29.109375" style="555" customWidth="1"/>
    <col min="9225" max="9225" width="27.88671875" style="555" customWidth="1"/>
    <col min="9226" max="9226" width="27.109375" style="555" customWidth="1"/>
    <col min="9227" max="9472" width="9.109375" style="555"/>
    <col min="9473" max="9473" width="6.44140625" style="555" bestFit="1" customWidth="1"/>
    <col min="9474" max="9474" width="56.109375" style="555" bestFit="1" customWidth="1"/>
    <col min="9475" max="9475" width="9.109375" style="555"/>
    <col min="9476" max="9476" width="24.44140625" style="555" customWidth="1"/>
    <col min="9477" max="9477" width="18.109375" style="555" customWidth="1"/>
    <col min="9478" max="9478" width="9.109375" style="555"/>
    <col min="9479" max="9479" width="28.6640625" style="555" customWidth="1"/>
    <col min="9480" max="9480" width="29.109375" style="555" customWidth="1"/>
    <col min="9481" max="9481" width="27.88671875" style="555" customWidth="1"/>
    <col min="9482" max="9482" width="27.109375" style="555" customWidth="1"/>
    <col min="9483" max="9728" width="9.109375" style="555"/>
    <col min="9729" max="9729" width="6.44140625" style="555" bestFit="1" customWidth="1"/>
    <col min="9730" max="9730" width="56.109375" style="555" bestFit="1" customWidth="1"/>
    <col min="9731" max="9731" width="9.109375" style="555"/>
    <col min="9732" max="9732" width="24.44140625" style="555" customWidth="1"/>
    <col min="9733" max="9733" width="18.109375" style="555" customWidth="1"/>
    <col min="9734" max="9734" width="9.109375" style="555"/>
    <col min="9735" max="9735" width="28.6640625" style="555" customWidth="1"/>
    <col min="9736" max="9736" width="29.109375" style="555" customWidth="1"/>
    <col min="9737" max="9737" width="27.88671875" style="555" customWidth="1"/>
    <col min="9738" max="9738" width="27.109375" style="555" customWidth="1"/>
    <col min="9739" max="9984" width="9.109375" style="555"/>
    <col min="9985" max="9985" width="6.44140625" style="555" bestFit="1" customWidth="1"/>
    <col min="9986" max="9986" width="56.109375" style="555" bestFit="1" customWidth="1"/>
    <col min="9987" max="9987" width="9.109375" style="555"/>
    <col min="9988" max="9988" width="24.44140625" style="555" customWidth="1"/>
    <col min="9989" max="9989" width="18.109375" style="555" customWidth="1"/>
    <col min="9990" max="9990" width="9.109375" style="555"/>
    <col min="9991" max="9991" width="28.6640625" style="555" customWidth="1"/>
    <col min="9992" max="9992" width="29.109375" style="555" customWidth="1"/>
    <col min="9993" max="9993" width="27.88671875" style="555" customWidth="1"/>
    <col min="9994" max="9994" width="27.109375" style="555" customWidth="1"/>
    <col min="9995" max="10240" width="9.109375" style="555"/>
    <col min="10241" max="10241" width="6.44140625" style="555" bestFit="1" customWidth="1"/>
    <col min="10242" max="10242" width="56.109375" style="555" bestFit="1" customWidth="1"/>
    <col min="10243" max="10243" width="9.109375" style="555"/>
    <col min="10244" max="10244" width="24.44140625" style="555" customWidth="1"/>
    <col min="10245" max="10245" width="18.109375" style="555" customWidth="1"/>
    <col min="10246" max="10246" width="9.109375" style="555"/>
    <col min="10247" max="10247" width="28.6640625" style="555" customWidth="1"/>
    <col min="10248" max="10248" width="29.109375" style="555" customWidth="1"/>
    <col min="10249" max="10249" width="27.88671875" style="555" customWidth="1"/>
    <col min="10250" max="10250" width="27.109375" style="555" customWidth="1"/>
    <col min="10251" max="10496" width="9.109375" style="555"/>
    <col min="10497" max="10497" width="6.44140625" style="555" bestFit="1" customWidth="1"/>
    <col min="10498" max="10498" width="56.109375" style="555" bestFit="1" customWidth="1"/>
    <col min="10499" max="10499" width="9.109375" style="555"/>
    <col min="10500" max="10500" width="24.44140625" style="555" customWidth="1"/>
    <col min="10501" max="10501" width="18.109375" style="555" customWidth="1"/>
    <col min="10502" max="10502" width="9.109375" style="555"/>
    <col min="10503" max="10503" width="28.6640625" style="555" customWidth="1"/>
    <col min="10504" max="10504" width="29.109375" style="555" customWidth="1"/>
    <col min="10505" max="10505" width="27.88671875" style="555" customWidth="1"/>
    <col min="10506" max="10506" width="27.109375" style="555" customWidth="1"/>
    <col min="10507" max="10752" width="9.109375" style="555"/>
    <col min="10753" max="10753" width="6.44140625" style="555" bestFit="1" customWidth="1"/>
    <col min="10754" max="10754" width="56.109375" style="555" bestFit="1" customWidth="1"/>
    <col min="10755" max="10755" width="9.109375" style="555"/>
    <col min="10756" max="10756" width="24.44140625" style="555" customWidth="1"/>
    <col min="10757" max="10757" width="18.109375" style="555" customWidth="1"/>
    <col min="10758" max="10758" width="9.109375" style="555"/>
    <col min="10759" max="10759" width="28.6640625" style="555" customWidth="1"/>
    <col min="10760" max="10760" width="29.109375" style="555" customWidth="1"/>
    <col min="10761" max="10761" width="27.88671875" style="555" customWidth="1"/>
    <col min="10762" max="10762" width="27.109375" style="555" customWidth="1"/>
    <col min="10763" max="11008" width="9.109375" style="555"/>
    <col min="11009" max="11009" width="6.44140625" style="555" bestFit="1" customWidth="1"/>
    <col min="11010" max="11010" width="56.109375" style="555" bestFit="1" customWidth="1"/>
    <col min="11011" max="11011" width="9.109375" style="555"/>
    <col min="11012" max="11012" width="24.44140625" style="555" customWidth="1"/>
    <col min="11013" max="11013" width="18.109375" style="555" customWidth="1"/>
    <col min="11014" max="11014" width="9.109375" style="555"/>
    <col min="11015" max="11015" width="28.6640625" style="555" customWidth="1"/>
    <col min="11016" max="11016" width="29.109375" style="555" customWidth="1"/>
    <col min="11017" max="11017" width="27.88671875" style="555" customWidth="1"/>
    <col min="11018" max="11018" width="27.109375" style="555" customWidth="1"/>
    <col min="11019" max="11264" width="9.109375" style="555"/>
    <col min="11265" max="11265" width="6.44140625" style="555" bestFit="1" customWidth="1"/>
    <col min="11266" max="11266" width="56.109375" style="555" bestFit="1" customWidth="1"/>
    <col min="11267" max="11267" width="9.109375" style="555"/>
    <col min="11268" max="11268" width="24.44140625" style="555" customWidth="1"/>
    <col min="11269" max="11269" width="18.109375" style="555" customWidth="1"/>
    <col min="11270" max="11270" width="9.109375" style="555"/>
    <col min="11271" max="11271" width="28.6640625" style="555" customWidth="1"/>
    <col min="11272" max="11272" width="29.109375" style="555" customWidth="1"/>
    <col min="11273" max="11273" width="27.88671875" style="555" customWidth="1"/>
    <col min="11274" max="11274" width="27.109375" style="555" customWidth="1"/>
    <col min="11275" max="11520" width="9.109375" style="555"/>
    <col min="11521" max="11521" width="6.44140625" style="555" bestFit="1" customWidth="1"/>
    <col min="11522" max="11522" width="56.109375" style="555" bestFit="1" customWidth="1"/>
    <col min="11523" max="11523" width="9.109375" style="555"/>
    <col min="11524" max="11524" width="24.44140625" style="555" customWidth="1"/>
    <col min="11525" max="11525" width="18.109375" style="555" customWidth="1"/>
    <col min="11526" max="11526" width="9.109375" style="555"/>
    <col min="11527" max="11527" width="28.6640625" style="555" customWidth="1"/>
    <col min="11528" max="11528" width="29.109375" style="555" customWidth="1"/>
    <col min="11529" max="11529" width="27.88671875" style="555" customWidth="1"/>
    <col min="11530" max="11530" width="27.109375" style="555" customWidth="1"/>
    <col min="11531" max="11776" width="9.109375" style="555"/>
    <col min="11777" max="11777" width="6.44140625" style="555" bestFit="1" customWidth="1"/>
    <col min="11778" max="11778" width="56.109375" style="555" bestFit="1" customWidth="1"/>
    <col min="11779" max="11779" width="9.109375" style="555"/>
    <col min="11780" max="11780" width="24.44140625" style="555" customWidth="1"/>
    <col min="11781" max="11781" width="18.109375" style="555" customWidth="1"/>
    <col min="11782" max="11782" width="9.109375" style="555"/>
    <col min="11783" max="11783" width="28.6640625" style="555" customWidth="1"/>
    <col min="11784" max="11784" width="29.109375" style="555" customWidth="1"/>
    <col min="11785" max="11785" width="27.88671875" style="555" customWidth="1"/>
    <col min="11786" max="11786" width="27.109375" style="555" customWidth="1"/>
    <col min="11787" max="12032" width="9.109375" style="555"/>
    <col min="12033" max="12033" width="6.44140625" style="555" bestFit="1" customWidth="1"/>
    <col min="12034" max="12034" width="56.109375" style="555" bestFit="1" customWidth="1"/>
    <col min="12035" max="12035" width="9.109375" style="555"/>
    <col min="12036" max="12036" width="24.44140625" style="555" customWidth="1"/>
    <col min="12037" max="12037" width="18.109375" style="555" customWidth="1"/>
    <col min="12038" max="12038" width="9.109375" style="555"/>
    <col min="12039" max="12039" width="28.6640625" style="555" customWidth="1"/>
    <col min="12040" max="12040" width="29.109375" style="555" customWidth="1"/>
    <col min="12041" max="12041" width="27.88671875" style="555" customWidth="1"/>
    <col min="12042" max="12042" width="27.109375" style="555" customWidth="1"/>
    <col min="12043" max="12288" width="9.109375" style="555"/>
    <col min="12289" max="12289" width="6.44140625" style="555" bestFit="1" customWidth="1"/>
    <col min="12290" max="12290" width="56.109375" style="555" bestFit="1" customWidth="1"/>
    <col min="12291" max="12291" width="9.109375" style="555"/>
    <col min="12292" max="12292" width="24.44140625" style="555" customWidth="1"/>
    <col min="12293" max="12293" width="18.109375" style="555" customWidth="1"/>
    <col min="12294" max="12294" width="9.109375" style="555"/>
    <col min="12295" max="12295" width="28.6640625" style="555" customWidth="1"/>
    <col min="12296" max="12296" width="29.109375" style="555" customWidth="1"/>
    <col min="12297" max="12297" width="27.88671875" style="555" customWidth="1"/>
    <col min="12298" max="12298" width="27.109375" style="555" customWidth="1"/>
    <col min="12299" max="12544" width="9.109375" style="555"/>
    <col min="12545" max="12545" width="6.44140625" style="555" bestFit="1" customWidth="1"/>
    <col min="12546" max="12546" width="56.109375" style="555" bestFit="1" customWidth="1"/>
    <col min="12547" max="12547" width="9.109375" style="555"/>
    <col min="12548" max="12548" width="24.44140625" style="555" customWidth="1"/>
    <col min="12549" max="12549" width="18.109375" style="555" customWidth="1"/>
    <col min="12550" max="12550" width="9.109375" style="555"/>
    <col min="12551" max="12551" width="28.6640625" style="555" customWidth="1"/>
    <col min="12552" max="12552" width="29.109375" style="555" customWidth="1"/>
    <col min="12553" max="12553" width="27.88671875" style="555" customWidth="1"/>
    <col min="12554" max="12554" width="27.109375" style="555" customWidth="1"/>
    <col min="12555" max="12800" width="9.109375" style="555"/>
    <col min="12801" max="12801" width="6.44140625" style="555" bestFit="1" customWidth="1"/>
    <col min="12802" max="12802" width="56.109375" style="555" bestFit="1" customWidth="1"/>
    <col min="12803" max="12803" width="9.109375" style="555"/>
    <col min="12804" max="12804" width="24.44140625" style="555" customWidth="1"/>
    <col min="12805" max="12805" width="18.109375" style="555" customWidth="1"/>
    <col min="12806" max="12806" width="9.109375" style="555"/>
    <col min="12807" max="12807" width="28.6640625" style="555" customWidth="1"/>
    <col min="12808" max="12808" width="29.109375" style="555" customWidth="1"/>
    <col min="12809" max="12809" width="27.88671875" style="555" customWidth="1"/>
    <col min="12810" max="12810" width="27.109375" style="555" customWidth="1"/>
    <col min="12811" max="13056" width="9.109375" style="555"/>
    <col min="13057" max="13057" width="6.44140625" style="555" bestFit="1" customWidth="1"/>
    <col min="13058" max="13058" width="56.109375" style="555" bestFit="1" customWidth="1"/>
    <col min="13059" max="13059" width="9.109375" style="555"/>
    <col min="13060" max="13060" width="24.44140625" style="555" customWidth="1"/>
    <col min="13061" max="13061" width="18.109375" style="555" customWidth="1"/>
    <col min="13062" max="13062" width="9.109375" style="555"/>
    <col min="13063" max="13063" width="28.6640625" style="555" customWidth="1"/>
    <col min="13064" max="13064" width="29.109375" style="555" customWidth="1"/>
    <col min="13065" max="13065" width="27.88671875" style="555" customWidth="1"/>
    <col min="13066" max="13066" width="27.109375" style="555" customWidth="1"/>
    <col min="13067" max="13312" width="9.109375" style="555"/>
    <col min="13313" max="13313" width="6.44140625" style="555" bestFit="1" customWidth="1"/>
    <col min="13314" max="13314" width="56.109375" style="555" bestFit="1" customWidth="1"/>
    <col min="13315" max="13315" width="9.109375" style="555"/>
    <col min="13316" max="13316" width="24.44140625" style="555" customWidth="1"/>
    <col min="13317" max="13317" width="18.109375" style="555" customWidth="1"/>
    <col min="13318" max="13318" width="9.109375" style="555"/>
    <col min="13319" max="13319" width="28.6640625" style="555" customWidth="1"/>
    <col min="13320" max="13320" width="29.109375" style="555" customWidth="1"/>
    <col min="13321" max="13321" width="27.88671875" style="555" customWidth="1"/>
    <col min="13322" max="13322" width="27.109375" style="555" customWidth="1"/>
    <col min="13323" max="13568" width="9.109375" style="555"/>
    <col min="13569" max="13569" width="6.44140625" style="555" bestFit="1" customWidth="1"/>
    <col min="13570" max="13570" width="56.109375" style="555" bestFit="1" customWidth="1"/>
    <col min="13571" max="13571" width="9.109375" style="555"/>
    <col min="13572" max="13572" width="24.44140625" style="555" customWidth="1"/>
    <col min="13573" max="13573" width="18.109375" style="555" customWidth="1"/>
    <col min="13574" max="13574" width="9.109375" style="555"/>
    <col min="13575" max="13575" width="28.6640625" style="555" customWidth="1"/>
    <col min="13576" max="13576" width="29.109375" style="555" customWidth="1"/>
    <col min="13577" max="13577" width="27.88671875" style="555" customWidth="1"/>
    <col min="13578" max="13578" width="27.109375" style="555" customWidth="1"/>
    <col min="13579" max="13824" width="9.109375" style="555"/>
    <col min="13825" max="13825" width="6.44140625" style="555" bestFit="1" customWidth="1"/>
    <col min="13826" max="13826" width="56.109375" style="555" bestFit="1" customWidth="1"/>
    <col min="13827" max="13827" width="9.109375" style="555"/>
    <col min="13828" max="13828" width="24.44140625" style="555" customWidth="1"/>
    <col min="13829" max="13829" width="18.109375" style="555" customWidth="1"/>
    <col min="13830" max="13830" width="9.109375" style="555"/>
    <col min="13831" max="13831" width="28.6640625" style="555" customWidth="1"/>
    <col min="13832" max="13832" width="29.109375" style="555" customWidth="1"/>
    <col min="13833" max="13833" width="27.88671875" style="555" customWidth="1"/>
    <col min="13834" max="13834" width="27.109375" style="555" customWidth="1"/>
    <col min="13835" max="14080" width="9.109375" style="555"/>
    <col min="14081" max="14081" width="6.44140625" style="555" bestFit="1" customWidth="1"/>
    <col min="14082" max="14082" width="56.109375" style="555" bestFit="1" customWidth="1"/>
    <col min="14083" max="14083" width="9.109375" style="555"/>
    <col min="14084" max="14084" width="24.44140625" style="555" customWidth="1"/>
    <col min="14085" max="14085" width="18.109375" style="555" customWidth="1"/>
    <col min="14086" max="14086" width="9.109375" style="555"/>
    <col min="14087" max="14087" width="28.6640625" style="555" customWidth="1"/>
    <col min="14088" max="14088" width="29.109375" style="555" customWidth="1"/>
    <col min="14089" max="14089" width="27.88671875" style="555" customWidth="1"/>
    <col min="14090" max="14090" width="27.109375" style="555" customWidth="1"/>
    <col min="14091" max="14336" width="9.109375" style="555"/>
    <col min="14337" max="14337" width="6.44140625" style="555" bestFit="1" customWidth="1"/>
    <col min="14338" max="14338" width="56.109375" style="555" bestFit="1" customWidth="1"/>
    <col min="14339" max="14339" width="9.109375" style="555"/>
    <col min="14340" max="14340" width="24.44140625" style="555" customWidth="1"/>
    <col min="14341" max="14341" width="18.109375" style="555" customWidth="1"/>
    <col min="14342" max="14342" width="9.109375" style="555"/>
    <col min="14343" max="14343" width="28.6640625" style="555" customWidth="1"/>
    <col min="14344" max="14344" width="29.109375" style="555" customWidth="1"/>
    <col min="14345" max="14345" width="27.88671875" style="555" customWidth="1"/>
    <col min="14346" max="14346" width="27.109375" style="555" customWidth="1"/>
    <col min="14347" max="14592" width="9.109375" style="555"/>
    <col min="14593" max="14593" width="6.44140625" style="555" bestFit="1" customWidth="1"/>
    <col min="14594" max="14594" width="56.109375" style="555" bestFit="1" customWidth="1"/>
    <col min="14595" max="14595" width="9.109375" style="555"/>
    <col min="14596" max="14596" width="24.44140625" style="555" customWidth="1"/>
    <col min="14597" max="14597" width="18.109375" style="555" customWidth="1"/>
    <col min="14598" max="14598" width="9.109375" style="555"/>
    <col min="14599" max="14599" width="28.6640625" style="555" customWidth="1"/>
    <col min="14600" max="14600" width="29.109375" style="555" customWidth="1"/>
    <col min="14601" max="14601" width="27.88671875" style="555" customWidth="1"/>
    <col min="14602" max="14602" width="27.109375" style="555" customWidth="1"/>
    <col min="14603" max="14848" width="9.109375" style="555"/>
    <col min="14849" max="14849" width="6.44140625" style="555" bestFit="1" customWidth="1"/>
    <col min="14850" max="14850" width="56.109375" style="555" bestFit="1" customWidth="1"/>
    <col min="14851" max="14851" width="9.109375" style="555"/>
    <col min="14852" max="14852" width="24.44140625" style="555" customWidth="1"/>
    <col min="14853" max="14853" width="18.109375" style="555" customWidth="1"/>
    <col min="14854" max="14854" width="9.109375" style="555"/>
    <col min="14855" max="14855" width="28.6640625" style="555" customWidth="1"/>
    <col min="14856" max="14856" width="29.109375" style="555" customWidth="1"/>
    <col min="14857" max="14857" width="27.88671875" style="555" customWidth="1"/>
    <col min="14858" max="14858" width="27.109375" style="555" customWidth="1"/>
    <col min="14859" max="15104" width="9.109375" style="555"/>
    <col min="15105" max="15105" width="6.44140625" style="555" bestFit="1" customWidth="1"/>
    <col min="15106" max="15106" width="56.109375" style="555" bestFit="1" customWidth="1"/>
    <col min="15107" max="15107" width="9.109375" style="555"/>
    <col min="15108" max="15108" width="24.44140625" style="555" customWidth="1"/>
    <col min="15109" max="15109" width="18.109375" style="555" customWidth="1"/>
    <col min="15110" max="15110" width="9.109375" style="555"/>
    <col min="15111" max="15111" width="28.6640625" style="555" customWidth="1"/>
    <col min="15112" max="15112" width="29.109375" style="555" customWidth="1"/>
    <col min="15113" max="15113" width="27.88671875" style="555" customWidth="1"/>
    <col min="15114" max="15114" width="27.109375" style="555" customWidth="1"/>
    <col min="15115" max="15360" width="9.109375" style="555"/>
    <col min="15361" max="15361" width="6.44140625" style="555" bestFit="1" customWidth="1"/>
    <col min="15362" max="15362" width="56.109375" style="555" bestFit="1" customWidth="1"/>
    <col min="15363" max="15363" width="9.109375" style="555"/>
    <col min="15364" max="15364" width="24.44140625" style="555" customWidth="1"/>
    <col min="15365" max="15365" width="18.109375" style="555" customWidth="1"/>
    <col min="15366" max="15366" width="9.109375" style="555"/>
    <col min="15367" max="15367" width="28.6640625" style="555" customWidth="1"/>
    <col min="15368" max="15368" width="29.109375" style="555" customWidth="1"/>
    <col min="15369" max="15369" width="27.88671875" style="555" customWidth="1"/>
    <col min="15370" max="15370" width="27.109375" style="555" customWidth="1"/>
    <col min="15371" max="15616" width="9.109375" style="555"/>
    <col min="15617" max="15617" width="6.44140625" style="555" bestFit="1" customWidth="1"/>
    <col min="15618" max="15618" width="56.109375" style="555" bestFit="1" customWidth="1"/>
    <col min="15619" max="15619" width="9.109375" style="555"/>
    <col min="15620" max="15620" width="24.44140625" style="555" customWidth="1"/>
    <col min="15621" max="15621" width="18.109375" style="555" customWidth="1"/>
    <col min="15622" max="15622" width="9.109375" style="555"/>
    <col min="15623" max="15623" width="28.6640625" style="555" customWidth="1"/>
    <col min="15624" max="15624" width="29.109375" style="555" customWidth="1"/>
    <col min="15625" max="15625" width="27.88671875" style="555" customWidth="1"/>
    <col min="15626" max="15626" width="27.109375" style="555" customWidth="1"/>
    <col min="15627" max="15872" width="9.109375" style="555"/>
    <col min="15873" max="15873" width="6.44140625" style="555" bestFit="1" customWidth="1"/>
    <col min="15874" max="15874" width="56.109375" style="555" bestFit="1" customWidth="1"/>
    <col min="15875" max="15875" width="9.109375" style="555"/>
    <col min="15876" max="15876" width="24.44140625" style="555" customWidth="1"/>
    <col min="15877" max="15877" width="18.109375" style="555" customWidth="1"/>
    <col min="15878" max="15878" width="9.109375" style="555"/>
    <col min="15879" max="15879" width="28.6640625" style="555" customWidth="1"/>
    <col min="15880" max="15880" width="29.109375" style="555" customWidth="1"/>
    <col min="15881" max="15881" width="27.88671875" style="555" customWidth="1"/>
    <col min="15882" max="15882" width="27.109375" style="555" customWidth="1"/>
    <col min="15883" max="16128" width="9.109375" style="555"/>
    <col min="16129" max="16129" width="6.44140625" style="555" bestFit="1" customWidth="1"/>
    <col min="16130" max="16130" width="56.109375" style="555" bestFit="1" customWidth="1"/>
    <col min="16131" max="16131" width="9.109375" style="555"/>
    <col min="16132" max="16132" width="24.44140625" style="555" customWidth="1"/>
    <col min="16133" max="16133" width="18.109375" style="555" customWidth="1"/>
    <col min="16134" max="16134" width="9.109375" style="555"/>
    <col min="16135" max="16135" width="28.6640625" style="555" customWidth="1"/>
    <col min="16136" max="16136" width="29.109375" style="555" customWidth="1"/>
    <col min="16137" max="16137" width="27.88671875" style="555" customWidth="1"/>
    <col min="16138" max="16138" width="27.109375" style="555" customWidth="1"/>
    <col min="16139" max="16384" width="9.109375" style="555"/>
  </cols>
  <sheetData>
    <row r="1" spans="1:13" ht="21" x14ac:dyDescent="0.4">
      <c r="A1" s="52"/>
      <c r="B1" s="53"/>
      <c r="C1" s="54"/>
      <c r="D1" s="528"/>
      <c r="E1" s="53"/>
      <c r="F1" s="55" t="s">
        <v>443</v>
      </c>
      <c r="G1" s="53"/>
      <c r="H1" s="53"/>
      <c r="I1" s="53"/>
    </row>
    <row r="2" spans="1:13" ht="22.5" customHeight="1" x14ac:dyDescent="0.3">
      <c r="A2" s="774" t="s">
        <v>71</v>
      </c>
      <c r="B2" s="774"/>
      <c r="C2" s="774"/>
      <c r="D2" s="774"/>
      <c r="E2" s="774"/>
      <c r="F2" s="774"/>
      <c r="G2" s="65"/>
      <c r="H2" s="65"/>
      <c r="I2" s="65"/>
      <c r="J2" s="65"/>
      <c r="K2" s="65"/>
      <c r="L2" s="65"/>
    </row>
    <row r="3" spans="1:13" ht="22.5" customHeight="1" x14ac:dyDescent="0.3">
      <c r="A3" s="774" t="s">
        <v>85</v>
      </c>
      <c r="B3" s="774"/>
      <c r="C3" s="774"/>
      <c r="D3" s="774"/>
      <c r="E3" s="774"/>
      <c r="F3" s="774"/>
      <c r="G3" s="65"/>
      <c r="H3" s="65"/>
      <c r="I3" s="65"/>
      <c r="J3" s="65"/>
      <c r="K3" s="65"/>
      <c r="L3" s="65"/>
    </row>
    <row r="4" spans="1:13" ht="18" x14ac:dyDescent="0.3">
      <c r="A4" s="529"/>
      <c r="B4" s="56"/>
      <c r="C4" s="561"/>
      <c r="D4" s="561"/>
      <c r="E4" s="562"/>
      <c r="F4" s="562"/>
      <c r="G4" s="562"/>
      <c r="H4" s="562"/>
      <c r="I4" s="562"/>
      <c r="J4" s="53"/>
    </row>
    <row r="5" spans="1:13" ht="23.25" customHeight="1" x14ac:dyDescent="0.3">
      <c r="A5" s="779" t="s">
        <v>101</v>
      </c>
      <c r="B5" s="782" t="s">
        <v>38</v>
      </c>
      <c r="C5" s="782">
        <v>2018</v>
      </c>
      <c r="D5" s="784"/>
      <c r="E5" s="789">
        <v>2019</v>
      </c>
      <c r="F5" s="790"/>
      <c r="G5" s="72"/>
      <c r="H5" s="72"/>
      <c r="I5" s="72"/>
      <c r="J5" s="72"/>
      <c r="K5" s="72"/>
      <c r="L5" s="72"/>
      <c r="M5" s="558"/>
    </row>
    <row r="6" spans="1:13" ht="9.75" customHeight="1" x14ac:dyDescent="0.3">
      <c r="A6" s="780"/>
      <c r="B6" s="783"/>
      <c r="C6" s="785"/>
      <c r="D6" s="786"/>
      <c r="E6" s="791"/>
      <c r="F6" s="792"/>
      <c r="G6" s="72"/>
      <c r="H6" s="72"/>
      <c r="I6" s="72"/>
      <c r="J6" s="72"/>
      <c r="K6" s="72"/>
      <c r="L6" s="72"/>
      <c r="M6" s="558"/>
    </row>
    <row r="7" spans="1:13" ht="6.75" customHeight="1" x14ac:dyDescent="0.3">
      <c r="A7" s="780"/>
      <c r="B7" s="780"/>
      <c r="C7" s="785"/>
      <c r="D7" s="786"/>
      <c r="E7" s="791"/>
      <c r="F7" s="792"/>
    </row>
    <row r="8" spans="1:13" ht="63.75" hidden="1" customHeight="1" x14ac:dyDescent="0.3">
      <c r="A8" s="780"/>
      <c r="B8" s="780"/>
      <c r="C8" s="787"/>
      <c r="D8" s="788"/>
      <c r="E8" s="793"/>
      <c r="F8" s="794"/>
    </row>
    <row r="9" spans="1:13" ht="51.75" customHeight="1" x14ac:dyDescent="0.3">
      <c r="A9" s="780"/>
      <c r="B9" s="780"/>
      <c r="C9" s="782" t="s">
        <v>420</v>
      </c>
      <c r="D9" s="797"/>
      <c r="E9" s="795" t="s">
        <v>421</v>
      </c>
      <c r="F9" s="796"/>
    </row>
    <row r="10" spans="1:13" ht="30.75" customHeight="1" x14ac:dyDescent="0.3">
      <c r="A10" s="780"/>
      <c r="B10" s="780"/>
      <c r="C10" s="761"/>
      <c r="D10" s="762"/>
      <c r="E10" s="795" t="s">
        <v>183</v>
      </c>
      <c r="F10" s="796"/>
    </row>
    <row r="11" spans="1:13" ht="96.75" customHeight="1" x14ac:dyDescent="0.3">
      <c r="A11" s="780"/>
      <c r="B11" s="780"/>
      <c r="C11" s="775" t="s">
        <v>40</v>
      </c>
      <c r="D11" s="775" t="s">
        <v>70</v>
      </c>
      <c r="E11" s="776" t="s">
        <v>69</v>
      </c>
      <c r="F11" s="776" t="s">
        <v>41</v>
      </c>
    </row>
    <row r="12" spans="1:13" ht="52.5" customHeight="1" x14ac:dyDescent="0.3">
      <c r="A12" s="780"/>
      <c r="B12" s="780"/>
      <c r="C12" s="775"/>
      <c r="D12" s="775"/>
      <c r="E12" s="777"/>
      <c r="F12" s="777"/>
    </row>
    <row r="13" spans="1:13" ht="25.8" x14ac:dyDescent="0.4">
      <c r="A13" s="781"/>
      <c r="B13" s="781"/>
      <c r="C13" s="58" t="s">
        <v>42</v>
      </c>
      <c r="D13" s="527" t="s">
        <v>43</v>
      </c>
      <c r="E13" s="58" t="s">
        <v>42</v>
      </c>
      <c r="F13" s="527" t="s">
        <v>43</v>
      </c>
    </row>
    <row r="14" spans="1:13" ht="22.8" x14ac:dyDescent="0.3">
      <c r="A14" s="59">
        <v>1</v>
      </c>
      <c r="B14" s="59">
        <v>2</v>
      </c>
      <c r="C14" s="60">
        <v>3</v>
      </c>
      <c r="D14" s="60">
        <v>4</v>
      </c>
      <c r="E14" s="563">
        <v>5</v>
      </c>
      <c r="F14" s="563">
        <v>6</v>
      </c>
    </row>
    <row r="15" spans="1:13" ht="91.2" x14ac:dyDescent="0.3">
      <c r="A15" s="527">
        <v>1</v>
      </c>
      <c r="B15" s="61" t="s">
        <v>44</v>
      </c>
      <c r="C15" s="60">
        <v>1102.8699999999999</v>
      </c>
      <c r="D15" s="60">
        <v>16.27</v>
      </c>
      <c r="E15" s="563">
        <v>1347.91</v>
      </c>
      <c r="F15" s="563">
        <v>19.89</v>
      </c>
    </row>
    <row r="16" spans="1:13" ht="45.6" x14ac:dyDescent="0.3">
      <c r="A16" s="527">
        <v>2</v>
      </c>
      <c r="B16" s="61" t="s">
        <v>62</v>
      </c>
      <c r="C16" s="62">
        <v>11.51</v>
      </c>
      <c r="D16" s="62">
        <v>0.17</v>
      </c>
      <c r="E16" s="564">
        <v>11.51</v>
      </c>
      <c r="F16" s="564">
        <v>0.17</v>
      </c>
    </row>
    <row r="17" spans="1:12" ht="69.75" customHeight="1" x14ac:dyDescent="0.3">
      <c r="A17" s="527" t="s">
        <v>46</v>
      </c>
      <c r="B17" s="61" t="s">
        <v>47</v>
      </c>
      <c r="C17" s="62">
        <v>11.51</v>
      </c>
      <c r="D17" s="62">
        <v>0.17</v>
      </c>
      <c r="E17" s="564">
        <v>11.51</v>
      </c>
      <c r="F17" s="564">
        <v>0.17</v>
      </c>
    </row>
    <row r="18" spans="1:12" ht="51" customHeight="1" x14ac:dyDescent="0.3">
      <c r="A18" s="527" t="s">
        <v>48</v>
      </c>
      <c r="B18" s="61" t="s">
        <v>49</v>
      </c>
      <c r="C18" s="62">
        <v>0</v>
      </c>
      <c r="D18" s="62">
        <v>0</v>
      </c>
      <c r="E18" s="564">
        <v>0</v>
      </c>
      <c r="F18" s="564">
        <v>0</v>
      </c>
    </row>
    <row r="19" spans="1:12" ht="39" customHeight="1" x14ac:dyDescent="0.3">
      <c r="A19" s="527">
        <v>3</v>
      </c>
      <c r="B19" s="61" t="s">
        <v>52</v>
      </c>
      <c r="C19" s="62">
        <v>6.07</v>
      </c>
      <c r="D19" s="62">
        <v>0.09</v>
      </c>
      <c r="E19" s="564">
        <v>6.07</v>
      </c>
      <c r="F19" s="564">
        <v>0.09</v>
      </c>
    </row>
    <row r="20" spans="1:12" ht="51.75" customHeight="1" x14ac:dyDescent="0.3">
      <c r="A20" s="527">
        <v>4</v>
      </c>
      <c r="B20" s="61" t="s">
        <v>53</v>
      </c>
      <c r="C20" s="63">
        <v>1120.45</v>
      </c>
      <c r="D20" s="63">
        <v>16.53</v>
      </c>
      <c r="E20" s="564">
        <v>1365.49</v>
      </c>
      <c r="F20" s="564">
        <v>20.149999999999999</v>
      </c>
    </row>
    <row r="21" spans="1:12" ht="37.5" customHeight="1" x14ac:dyDescent="0.3">
      <c r="A21" s="527">
        <v>5</v>
      </c>
      <c r="B21" s="61" t="s">
        <v>54</v>
      </c>
      <c r="C21" s="63">
        <v>6.71</v>
      </c>
      <c r="D21" s="63">
        <v>0.1</v>
      </c>
      <c r="E21" s="564">
        <v>7.97</v>
      </c>
      <c r="F21" s="564">
        <v>0.12</v>
      </c>
    </row>
    <row r="22" spans="1:12" ht="60" customHeight="1" x14ac:dyDescent="0.3">
      <c r="A22" s="527">
        <v>6</v>
      </c>
      <c r="B22" s="61" t="s">
        <v>55</v>
      </c>
      <c r="C22" s="63">
        <v>1127.1600000000001</v>
      </c>
      <c r="D22" s="63">
        <v>16.63</v>
      </c>
      <c r="E22" s="564">
        <v>1373.46</v>
      </c>
      <c r="F22" s="564">
        <v>20.27</v>
      </c>
    </row>
    <row r="23" spans="1:12" ht="45.6" x14ac:dyDescent="0.3">
      <c r="A23" s="527">
        <v>7</v>
      </c>
      <c r="B23" s="61" t="s">
        <v>56</v>
      </c>
      <c r="C23" s="62">
        <v>0</v>
      </c>
      <c r="D23" s="62">
        <v>0</v>
      </c>
      <c r="E23" s="564">
        <v>0</v>
      </c>
      <c r="F23" s="564">
        <v>0</v>
      </c>
    </row>
    <row r="24" spans="1:12" ht="22.8" x14ac:dyDescent="0.3">
      <c r="A24" s="527">
        <v>8</v>
      </c>
      <c r="B24" s="61" t="s">
        <v>57</v>
      </c>
      <c r="C24" s="63">
        <v>1127.1600000000001</v>
      </c>
      <c r="D24" s="63">
        <v>16.63</v>
      </c>
      <c r="E24" s="564">
        <v>1373.46</v>
      </c>
      <c r="F24" s="564">
        <v>20.27</v>
      </c>
    </row>
    <row r="25" spans="1:12" ht="22.8" x14ac:dyDescent="0.3">
      <c r="A25" s="527">
        <v>9</v>
      </c>
      <c r="B25" s="61" t="s">
        <v>31</v>
      </c>
      <c r="C25" s="63">
        <v>225.43</v>
      </c>
      <c r="D25" s="63">
        <v>3.33</v>
      </c>
      <c r="E25" s="564">
        <v>274.69</v>
      </c>
      <c r="F25" s="564">
        <v>4.05</v>
      </c>
    </row>
    <row r="26" spans="1:12" ht="22.8" x14ac:dyDescent="0.3">
      <c r="A26" s="527">
        <v>10</v>
      </c>
      <c r="B26" s="61" t="s">
        <v>58</v>
      </c>
      <c r="C26" s="63">
        <v>1352.59</v>
      </c>
      <c r="D26" s="63">
        <v>19.96</v>
      </c>
      <c r="E26" s="564">
        <v>1648.15</v>
      </c>
      <c r="F26" s="564">
        <v>24.32</v>
      </c>
    </row>
    <row r="27" spans="1:12" ht="94.8" x14ac:dyDescent="0.3">
      <c r="A27" s="527">
        <v>11</v>
      </c>
      <c r="B27" s="61" t="s">
        <v>59</v>
      </c>
      <c r="C27" s="62" t="s">
        <v>36</v>
      </c>
      <c r="D27" s="63">
        <v>19.96</v>
      </c>
      <c r="E27" s="564" t="s">
        <v>36</v>
      </c>
      <c r="F27" s="564">
        <v>24.32</v>
      </c>
    </row>
    <row r="28" spans="1:12" ht="45.6" x14ac:dyDescent="0.3">
      <c r="A28" s="527">
        <v>12</v>
      </c>
      <c r="B28" s="64" t="s">
        <v>60</v>
      </c>
      <c r="C28" s="74">
        <v>176</v>
      </c>
      <c r="D28" s="74">
        <v>176</v>
      </c>
      <c r="E28" s="565">
        <v>176</v>
      </c>
      <c r="F28" s="565">
        <v>176</v>
      </c>
      <c r="G28" s="558"/>
      <c r="H28" s="558"/>
    </row>
    <row r="29" spans="1:12" ht="25.2" x14ac:dyDescent="0.3">
      <c r="A29" s="778" t="s">
        <v>262</v>
      </c>
      <c r="B29" s="778"/>
      <c r="C29" s="778"/>
      <c r="D29" s="778"/>
      <c r="E29" s="778"/>
      <c r="F29" s="778"/>
      <c r="G29" s="66"/>
      <c r="H29" s="66"/>
      <c r="I29" s="66"/>
      <c r="J29" s="66"/>
      <c r="K29" s="66"/>
      <c r="L29" s="66"/>
    </row>
  </sheetData>
  <mergeCells count="14">
    <mergeCell ref="A29:F29"/>
    <mergeCell ref="A5:A13"/>
    <mergeCell ref="B5:B13"/>
    <mergeCell ref="C5:D8"/>
    <mergeCell ref="E5:F8"/>
    <mergeCell ref="E9:F9"/>
    <mergeCell ref="E10:F10"/>
    <mergeCell ref="C9:D10"/>
    <mergeCell ref="A2:F2"/>
    <mergeCell ref="A3:F3"/>
    <mergeCell ref="C11:C12"/>
    <mergeCell ref="D11:D12"/>
    <mergeCell ref="E11:E12"/>
    <mergeCell ref="F11:F12"/>
  </mergeCells>
  <pageMargins left="0.7" right="0.7" top="0.75" bottom="0.75" header="0.3" footer="0.3"/>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75" zoomScaleNormal="75" workbookViewId="0">
      <selection activeCell="A7" sqref="A7:A13"/>
    </sheetView>
  </sheetViews>
  <sheetFormatPr defaultRowHeight="14.4" x14ac:dyDescent="0.3"/>
  <cols>
    <col min="1" max="1" width="9.109375" style="555"/>
    <col min="2" max="2" width="60.6640625" style="555" customWidth="1"/>
    <col min="3" max="3" width="15.109375" style="555" customWidth="1"/>
    <col min="4" max="4" width="20.5546875" style="555" customWidth="1"/>
    <col min="5" max="5" width="33.88671875" style="555" customWidth="1"/>
    <col min="6" max="6" width="36.44140625" style="555" customWidth="1"/>
    <col min="7" max="7" width="34.109375" style="555" customWidth="1"/>
    <col min="8" max="8" width="10" style="555" customWidth="1"/>
    <col min="9" max="9" width="16.33203125" style="555" customWidth="1"/>
    <col min="10" max="10" width="10.88671875" style="555" customWidth="1"/>
    <col min="11" max="11" width="23.5546875" style="555" customWidth="1"/>
    <col min="12" max="257" width="9.109375" style="555"/>
    <col min="258" max="258" width="60.6640625" style="555" customWidth="1"/>
    <col min="259" max="259" width="15.109375" style="555" customWidth="1"/>
    <col min="260" max="260" width="20.5546875" style="555" customWidth="1"/>
    <col min="261" max="261" width="17.33203125" style="555" customWidth="1"/>
    <col min="262" max="262" width="18" style="555" customWidth="1"/>
    <col min="263" max="263" width="16.88671875" style="555" customWidth="1"/>
    <col min="264" max="264" width="18.6640625" style="555" customWidth="1"/>
    <col min="265" max="265" width="16.33203125" style="555" customWidth="1"/>
    <col min="266" max="266" width="25.44140625" style="555" customWidth="1"/>
    <col min="267" max="513" width="9.109375" style="555"/>
    <col min="514" max="514" width="60.6640625" style="555" customWidth="1"/>
    <col min="515" max="515" width="15.109375" style="555" customWidth="1"/>
    <col min="516" max="516" width="20.5546875" style="555" customWidth="1"/>
    <col min="517" max="517" width="17.33203125" style="555" customWidth="1"/>
    <col min="518" max="518" width="18" style="555" customWidth="1"/>
    <col min="519" max="519" width="16.88671875" style="555" customWidth="1"/>
    <col min="520" max="520" width="18.6640625" style="555" customWidth="1"/>
    <col min="521" max="521" width="16.33203125" style="555" customWidth="1"/>
    <col min="522" max="522" width="25.44140625" style="555" customWidth="1"/>
    <col min="523" max="769" width="9.109375" style="555"/>
    <col min="770" max="770" width="60.6640625" style="555" customWidth="1"/>
    <col min="771" max="771" width="15.109375" style="555" customWidth="1"/>
    <col min="772" max="772" width="20.5546875" style="555" customWidth="1"/>
    <col min="773" max="773" width="17.33203125" style="555" customWidth="1"/>
    <col min="774" max="774" width="18" style="555" customWidth="1"/>
    <col min="775" max="775" width="16.88671875" style="555" customWidth="1"/>
    <col min="776" max="776" width="18.6640625" style="555" customWidth="1"/>
    <col min="777" max="777" width="16.33203125" style="555" customWidth="1"/>
    <col min="778" max="778" width="25.44140625" style="555" customWidth="1"/>
    <col min="779" max="1025" width="9.109375" style="555"/>
    <col min="1026" max="1026" width="60.6640625" style="555" customWidth="1"/>
    <col min="1027" max="1027" width="15.109375" style="555" customWidth="1"/>
    <col min="1028" max="1028" width="20.5546875" style="555" customWidth="1"/>
    <col min="1029" max="1029" width="17.33203125" style="555" customWidth="1"/>
    <col min="1030" max="1030" width="18" style="555" customWidth="1"/>
    <col min="1031" max="1031" width="16.88671875" style="555" customWidth="1"/>
    <col min="1032" max="1032" width="18.6640625" style="555" customWidth="1"/>
    <col min="1033" max="1033" width="16.33203125" style="555" customWidth="1"/>
    <col min="1034" max="1034" width="25.44140625" style="555" customWidth="1"/>
    <col min="1035" max="1281" width="9.109375" style="555"/>
    <col min="1282" max="1282" width="60.6640625" style="555" customWidth="1"/>
    <col min="1283" max="1283" width="15.109375" style="555" customWidth="1"/>
    <col min="1284" max="1284" width="20.5546875" style="555" customWidth="1"/>
    <col min="1285" max="1285" width="17.33203125" style="555" customWidth="1"/>
    <col min="1286" max="1286" width="18" style="555" customWidth="1"/>
    <col min="1287" max="1287" width="16.88671875" style="555" customWidth="1"/>
    <col min="1288" max="1288" width="18.6640625" style="555" customWidth="1"/>
    <col min="1289" max="1289" width="16.33203125" style="555" customWidth="1"/>
    <col min="1290" max="1290" width="25.44140625" style="555" customWidth="1"/>
    <col min="1291" max="1537" width="9.109375" style="555"/>
    <col min="1538" max="1538" width="60.6640625" style="555" customWidth="1"/>
    <col min="1539" max="1539" width="15.109375" style="555" customWidth="1"/>
    <col min="1540" max="1540" width="20.5546875" style="555" customWidth="1"/>
    <col min="1541" max="1541" width="17.33203125" style="555" customWidth="1"/>
    <col min="1542" max="1542" width="18" style="555" customWidth="1"/>
    <col min="1543" max="1543" width="16.88671875" style="555" customWidth="1"/>
    <col min="1544" max="1544" width="18.6640625" style="555" customWidth="1"/>
    <col min="1545" max="1545" width="16.33203125" style="555" customWidth="1"/>
    <col min="1546" max="1546" width="25.44140625" style="555" customWidth="1"/>
    <col min="1547" max="1793" width="9.109375" style="555"/>
    <col min="1794" max="1794" width="60.6640625" style="555" customWidth="1"/>
    <col min="1795" max="1795" width="15.109375" style="555" customWidth="1"/>
    <col min="1796" max="1796" width="20.5546875" style="555" customWidth="1"/>
    <col min="1797" max="1797" width="17.33203125" style="555" customWidth="1"/>
    <col min="1798" max="1798" width="18" style="555" customWidth="1"/>
    <col min="1799" max="1799" width="16.88671875" style="555" customWidth="1"/>
    <col min="1800" max="1800" width="18.6640625" style="555" customWidth="1"/>
    <col min="1801" max="1801" width="16.33203125" style="555" customWidth="1"/>
    <col min="1802" max="1802" width="25.44140625" style="555" customWidth="1"/>
    <col min="1803" max="2049" width="9.109375" style="555"/>
    <col min="2050" max="2050" width="60.6640625" style="555" customWidth="1"/>
    <col min="2051" max="2051" width="15.109375" style="555" customWidth="1"/>
    <col min="2052" max="2052" width="20.5546875" style="555" customWidth="1"/>
    <col min="2053" max="2053" width="17.33203125" style="555" customWidth="1"/>
    <col min="2054" max="2054" width="18" style="555" customWidth="1"/>
    <col min="2055" max="2055" width="16.88671875" style="555" customWidth="1"/>
    <col min="2056" max="2056" width="18.6640625" style="555" customWidth="1"/>
    <col min="2057" max="2057" width="16.33203125" style="555" customWidth="1"/>
    <col min="2058" max="2058" width="25.44140625" style="555" customWidth="1"/>
    <col min="2059" max="2305" width="9.109375" style="555"/>
    <col min="2306" max="2306" width="60.6640625" style="555" customWidth="1"/>
    <col min="2307" max="2307" width="15.109375" style="555" customWidth="1"/>
    <col min="2308" max="2308" width="20.5546875" style="555" customWidth="1"/>
    <col min="2309" max="2309" width="17.33203125" style="555" customWidth="1"/>
    <col min="2310" max="2310" width="18" style="555" customWidth="1"/>
    <col min="2311" max="2311" width="16.88671875" style="555" customWidth="1"/>
    <col min="2312" max="2312" width="18.6640625" style="555" customWidth="1"/>
    <col min="2313" max="2313" width="16.33203125" style="555" customWidth="1"/>
    <col min="2314" max="2314" width="25.44140625" style="555" customWidth="1"/>
    <col min="2315" max="2561" width="9.109375" style="555"/>
    <col min="2562" max="2562" width="60.6640625" style="555" customWidth="1"/>
    <col min="2563" max="2563" width="15.109375" style="555" customWidth="1"/>
    <col min="2564" max="2564" width="20.5546875" style="555" customWidth="1"/>
    <col min="2565" max="2565" width="17.33203125" style="555" customWidth="1"/>
    <col min="2566" max="2566" width="18" style="555" customWidth="1"/>
    <col min="2567" max="2567" width="16.88671875" style="555" customWidth="1"/>
    <col min="2568" max="2568" width="18.6640625" style="555" customWidth="1"/>
    <col min="2569" max="2569" width="16.33203125" style="555" customWidth="1"/>
    <col min="2570" max="2570" width="25.44140625" style="555" customWidth="1"/>
    <col min="2571" max="2817" width="9.109375" style="555"/>
    <col min="2818" max="2818" width="60.6640625" style="555" customWidth="1"/>
    <col min="2819" max="2819" width="15.109375" style="555" customWidth="1"/>
    <col min="2820" max="2820" width="20.5546875" style="555" customWidth="1"/>
    <col min="2821" max="2821" width="17.33203125" style="555" customWidth="1"/>
    <col min="2822" max="2822" width="18" style="555" customWidth="1"/>
    <col min="2823" max="2823" width="16.88671875" style="555" customWidth="1"/>
    <col min="2824" max="2824" width="18.6640625" style="555" customWidth="1"/>
    <col min="2825" max="2825" width="16.33203125" style="555" customWidth="1"/>
    <col min="2826" max="2826" width="25.44140625" style="555" customWidth="1"/>
    <col min="2827" max="3073" width="9.109375" style="555"/>
    <col min="3074" max="3074" width="60.6640625" style="555" customWidth="1"/>
    <col min="3075" max="3075" width="15.109375" style="555" customWidth="1"/>
    <col min="3076" max="3076" width="20.5546875" style="555" customWidth="1"/>
    <col min="3077" max="3077" width="17.33203125" style="555" customWidth="1"/>
    <col min="3078" max="3078" width="18" style="555" customWidth="1"/>
    <col min="3079" max="3079" width="16.88671875" style="555" customWidth="1"/>
    <col min="3080" max="3080" width="18.6640625" style="555" customWidth="1"/>
    <col min="3081" max="3081" width="16.33203125" style="555" customWidth="1"/>
    <col min="3082" max="3082" width="25.44140625" style="555" customWidth="1"/>
    <col min="3083" max="3329" width="9.109375" style="555"/>
    <col min="3330" max="3330" width="60.6640625" style="555" customWidth="1"/>
    <col min="3331" max="3331" width="15.109375" style="555" customWidth="1"/>
    <col min="3332" max="3332" width="20.5546875" style="555" customWidth="1"/>
    <col min="3333" max="3333" width="17.33203125" style="555" customWidth="1"/>
    <col min="3334" max="3334" width="18" style="555" customWidth="1"/>
    <col min="3335" max="3335" width="16.88671875" style="555" customWidth="1"/>
    <col min="3336" max="3336" width="18.6640625" style="555" customWidth="1"/>
    <col min="3337" max="3337" width="16.33203125" style="555" customWidth="1"/>
    <col min="3338" max="3338" width="25.44140625" style="555" customWidth="1"/>
    <col min="3339" max="3585" width="9.109375" style="555"/>
    <col min="3586" max="3586" width="60.6640625" style="555" customWidth="1"/>
    <col min="3587" max="3587" width="15.109375" style="555" customWidth="1"/>
    <col min="3588" max="3588" width="20.5546875" style="555" customWidth="1"/>
    <col min="3589" max="3589" width="17.33203125" style="555" customWidth="1"/>
    <col min="3590" max="3590" width="18" style="555" customWidth="1"/>
    <col min="3591" max="3591" width="16.88671875" style="555" customWidth="1"/>
    <col min="3592" max="3592" width="18.6640625" style="555" customWidth="1"/>
    <col min="3593" max="3593" width="16.33203125" style="555" customWidth="1"/>
    <col min="3594" max="3594" width="25.44140625" style="555" customWidth="1"/>
    <col min="3595" max="3841" width="9.109375" style="555"/>
    <col min="3842" max="3842" width="60.6640625" style="555" customWidth="1"/>
    <col min="3843" max="3843" width="15.109375" style="555" customWidth="1"/>
    <col min="3844" max="3844" width="20.5546875" style="555" customWidth="1"/>
    <col min="3845" max="3845" width="17.33203125" style="555" customWidth="1"/>
    <col min="3846" max="3846" width="18" style="555" customWidth="1"/>
    <col min="3847" max="3847" width="16.88671875" style="555" customWidth="1"/>
    <col min="3848" max="3848" width="18.6640625" style="555" customWidth="1"/>
    <col min="3849" max="3849" width="16.33203125" style="555" customWidth="1"/>
    <col min="3850" max="3850" width="25.44140625" style="555" customWidth="1"/>
    <col min="3851" max="4097" width="9.109375" style="555"/>
    <col min="4098" max="4098" width="60.6640625" style="555" customWidth="1"/>
    <col min="4099" max="4099" width="15.109375" style="555" customWidth="1"/>
    <col min="4100" max="4100" width="20.5546875" style="555" customWidth="1"/>
    <col min="4101" max="4101" width="17.33203125" style="555" customWidth="1"/>
    <col min="4102" max="4102" width="18" style="555" customWidth="1"/>
    <col min="4103" max="4103" width="16.88671875" style="555" customWidth="1"/>
    <col min="4104" max="4104" width="18.6640625" style="555" customWidth="1"/>
    <col min="4105" max="4105" width="16.33203125" style="555" customWidth="1"/>
    <col min="4106" max="4106" width="25.44140625" style="555" customWidth="1"/>
    <col min="4107" max="4353" width="9.109375" style="555"/>
    <col min="4354" max="4354" width="60.6640625" style="555" customWidth="1"/>
    <col min="4355" max="4355" width="15.109375" style="555" customWidth="1"/>
    <col min="4356" max="4356" width="20.5546875" style="555" customWidth="1"/>
    <col min="4357" max="4357" width="17.33203125" style="555" customWidth="1"/>
    <col min="4358" max="4358" width="18" style="555" customWidth="1"/>
    <col min="4359" max="4359" width="16.88671875" style="555" customWidth="1"/>
    <col min="4360" max="4360" width="18.6640625" style="555" customWidth="1"/>
    <col min="4361" max="4361" width="16.33203125" style="555" customWidth="1"/>
    <col min="4362" max="4362" width="25.44140625" style="555" customWidth="1"/>
    <col min="4363" max="4609" width="9.109375" style="555"/>
    <col min="4610" max="4610" width="60.6640625" style="555" customWidth="1"/>
    <col min="4611" max="4611" width="15.109375" style="555" customWidth="1"/>
    <col min="4612" max="4612" width="20.5546875" style="555" customWidth="1"/>
    <col min="4613" max="4613" width="17.33203125" style="555" customWidth="1"/>
    <col min="4614" max="4614" width="18" style="555" customWidth="1"/>
    <col min="4615" max="4615" width="16.88671875" style="555" customWidth="1"/>
    <col min="4616" max="4616" width="18.6640625" style="555" customWidth="1"/>
    <col min="4617" max="4617" width="16.33203125" style="555" customWidth="1"/>
    <col min="4618" max="4618" width="25.44140625" style="555" customWidth="1"/>
    <col min="4619" max="4865" width="9.109375" style="555"/>
    <col min="4866" max="4866" width="60.6640625" style="555" customWidth="1"/>
    <col min="4867" max="4867" width="15.109375" style="555" customWidth="1"/>
    <col min="4868" max="4868" width="20.5546875" style="555" customWidth="1"/>
    <col min="4869" max="4869" width="17.33203125" style="555" customWidth="1"/>
    <col min="4870" max="4870" width="18" style="555" customWidth="1"/>
    <col min="4871" max="4871" width="16.88671875" style="555" customWidth="1"/>
    <col min="4872" max="4872" width="18.6640625" style="555" customWidth="1"/>
    <col min="4873" max="4873" width="16.33203125" style="555" customWidth="1"/>
    <col min="4874" max="4874" width="25.44140625" style="555" customWidth="1"/>
    <col min="4875" max="5121" width="9.109375" style="555"/>
    <col min="5122" max="5122" width="60.6640625" style="555" customWidth="1"/>
    <col min="5123" max="5123" width="15.109375" style="555" customWidth="1"/>
    <col min="5124" max="5124" width="20.5546875" style="555" customWidth="1"/>
    <col min="5125" max="5125" width="17.33203125" style="555" customWidth="1"/>
    <col min="5126" max="5126" width="18" style="555" customWidth="1"/>
    <col min="5127" max="5127" width="16.88671875" style="555" customWidth="1"/>
    <col min="5128" max="5128" width="18.6640625" style="555" customWidth="1"/>
    <col min="5129" max="5129" width="16.33203125" style="555" customWidth="1"/>
    <col min="5130" max="5130" width="25.44140625" style="555" customWidth="1"/>
    <col min="5131" max="5377" width="9.109375" style="555"/>
    <col min="5378" max="5378" width="60.6640625" style="555" customWidth="1"/>
    <col min="5379" max="5379" width="15.109375" style="555" customWidth="1"/>
    <col min="5380" max="5380" width="20.5546875" style="555" customWidth="1"/>
    <col min="5381" max="5381" width="17.33203125" style="555" customWidth="1"/>
    <col min="5382" max="5382" width="18" style="555" customWidth="1"/>
    <col min="5383" max="5383" width="16.88671875" style="555" customWidth="1"/>
    <col min="5384" max="5384" width="18.6640625" style="555" customWidth="1"/>
    <col min="5385" max="5385" width="16.33203125" style="555" customWidth="1"/>
    <col min="5386" max="5386" width="25.44140625" style="555" customWidth="1"/>
    <col min="5387" max="5633" width="9.109375" style="555"/>
    <col min="5634" max="5634" width="60.6640625" style="555" customWidth="1"/>
    <col min="5635" max="5635" width="15.109375" style="555" customWidth="1"/>
    <col min="5636" max="5636" width="20.5546875" style="555" customWidth="1"/>
    <col min="5637" max="5637" width="17.33203125" style="555" customWidth="1"/>
    <col min="5638" max="5638" width="18" style="555" customWidth="1"/>
    <col min="5639" max="5639" width="16.88671875" style="555" customWidth="1"/>
    <col min="5640" max="5640" width="18.6640625" style="555" customWidth="1"/>
    <col min="5641" max="5641" width="16.33203125" style="555" customWidth="1"/>
    <col min="5642" max="5642" width="25.44140625" style="555" customWidth="1"/>
    <col min="5643" max="5889" width="9.109375" style="555"/>
    <col min="5890" max="5890" width="60.6640625" style="555" customWidth="1"/>
    <col min="5891" max="5891" width="15.109375" style="555" customWidth="1"/>
    <col min="5892" max="5892" width="20.5546875" style="555" customWidth="1"/>
    <col min="5893" max="5893" width="17.33203125" style="555" customWidth="1"/>
    <col min="5894" max="5894" width="18" style="555" customWidth="1"/>
    <col min="5895" max="5895" width="16.88671875" style="555" customWidth="1"/>
    <col min="5896" max="5896" width="18.6640625" style="555" customWidth="1"/>
    <col min="5897" max="5897" width="16.33203125" style="555" customWidth="1"/>
    <col min="5898" max="5898" width="25.44140625" style="555" customWidth="1"/>
    <col min="5899" max="6145" width="9.109375" style="555"/>
    <col min="6146" max="6146" width="60.6640625" style="555" customWidth="1"/>
    <col min="6147" max="6147" width="15.109375" style="555" customWidth="1"/>
    <col min="6148" max="6148" width="20.5546875" style="555" customWidth="1"/>
    <col min="6149" max="6149" width="17.33203125" style="555" customWidth="1"/>
    <col min="6150" max="6150" width="18" style="555" customWidth="1"/>
    <col min="6151" max="6151" width="16.88671875" style="555" customWidth="1"/>
    <col min="6152" max="6152" width="18.6640625" style="555" customWidth="1"/>
    <col min="6153" max="6153" width="16.33203125" style="555" customWidth="1"/>
    <col min="6154" max="6154" width="25.44140625" style="555" customWidth="1"/>
    <col min="6155" max="6401" width="9.109375" style="555"/>
    <col min="6402" max="6402" width="60.6640625" style="555" customWidth="1"/>
    <col min="6403" max="6403" width="15.109375" style="555" customWidth="1"/>
    <col min="6404" max="6404" width="20.5546875" style="555" customWidth="1"/>
    <col min="6405" max="6405" width="17.33203125" style="555" customWidth="1"/>
    <col min="6406" max="6406" width="18" style="555" customWidth="1"/>
    <col min="6407" max="6407" width="16.88671875" style="555" customWidth="1"/>
    <col min="6408" max="6408" width="18.6640625" style="555" customWidth="1"/>
    <col min="6409" max="6409" width="16.33203125" style="555" customWidth="1"/>
    <col min="6410" max="6410" width="25.44140625" style="555" customWidth="1"/>
    <col min="6411" max="6657" width="9.109375" style="555"/>
    <col min="6658" max="6658" width="60.6640625" style="555" customWidth="1"/>
    <col min="6659" max="6659" width="15.109375" style="555" customWidth="1"/>
    <col min="6660" max="6660" width="20.5546875" style="555" customWidth="1"/>
    <col min="6661" max="6661" width="17.33203125" style="555" customWidth="1"/>
    <col min="6662" max="6662" width="18" style="555" customWidth="1"/>
    <col min="6663" max="6663" width="16.88671875" style="555" customWidth="1"/>
    <col min="6664" max="6664" width="18.6640625" style="555" customWidth="1"/>
    <col min="6665" max="6665" width="16.33203125" style="555" customWidth="1"/>
    <col min="6666" max="6666" width="25.44140625" style="555" customWidth="1"/>
    <col min="6667" max="6913" width="9.109375" style="555"/>
    <col min="6914" max="6914" width="60.6640625" style="555" customWidth="1"/>
    <col min="6915" max="6915" width="15.109375" style="555" customWidth="1"/>
    <col min="6916" max="6916" width="20.5546875" style="555" customWidth="1"/>
    <col min="6917" max="6917" width="17.33203125" style="555" customWidth="1"/>
    <col min="6918" max="6918" width="18" style="555" customWidth="1"/>
    <col min="6919" max="6919" width="16.88671875" style="555" customWidth="1"/>
    <col min="6920" max="6920" width="18.6640625" style="555" customWidth="1"/>
    <col min="6921" max="6921" width="16.33203125" style="555" customWidth="1"/>
    <col min="6922" max="6922" width="25.44140625" style="555" customWidth="1"/>
    <col min="6923" max="7169" width="9.109375" style="555"/>
    <col min="7170" max="7170" width="60.6640625" style="555" customWidth="1"/>
    <col min="7171" max="7171" width="15.109375" style="555" customWidth="1"/>
    <col min="7172" max="7172" width="20.5546875" style="555" customWidth="1"/>
    <col min="7173" max="7173" width="17.33203125" style="555" customWidth="1"/>
    <col min="7174" max="7174" width="18" style="555" customWidth="1"/>
    <col min="7175" max="7175" width="16.88671875" style="555" customWidth="1"/>
    <col min="7176" max="7176" width="18.6640625" style="555" customWidth="1"/>
    <col min="7177" max="7177" width="16.33203125" style="555" customWidth="1"/>
    <col min="7178" max="7178" width="25.44140625" style="555" customWidth="1"/>
    <col min="7179" max="7425" width="9.109375" style="555"/>
    <col min="7426" max="7426" width="60.6640625" style="555" customWidth="1"/>
    <col min="7427" max="7427" width="15.109375" style="555" customWidth="1"/>
    <col min="7428" max="7428" width="20.5546875" style="555" customWidth="1"/>
    <col min="7429" max="7429" width="17.33203125" style="555" customWidth="1"/>
    <col min="7430" max="7430" width="18" style="555" customWidth="1"/>
    <col min="7431" max="7431" width="16.88671875" style="555" customWidth="1"/>
    <col min="7432" max="7432" width="18.6640625" style="555" customWidth="1"/>
    <col min="7433" max="7433" width="16.33203125" style="555" customWidth="1"/>
    <col min="7434" max="7434" width="25.44140625" style="555" customWidth="1"/>
    <col min="7435" max="7681" width="9.109375" style="555"/>
    <col min="7682" max="7682" width="60.6640625" style="555" customWidth="1"/>
    <col min="7683" max="7683" width="15.109375" style="555" customWidth="1"/>
    <col min="7684" max="7684" width="20.5546875" style="555" customWidth="1"/>
    <col min="7685" max="7685" width="17.33203125" style="555" customWidth="1"/>
    <col min="7686" max="7686" width="18" style="555" customWidth="1"/>
    <col min="7687" max="7687" width="16.88671875" style="555" customWidth="1"/>
    <col min="7688" max="7688" width="18.6640625" style="555" customWidth="1"/>
    <col min="7689" max="7689" width="16.33203125" style="555" customWidth="1"/>
    <col min="7690" max="7690" width="25.44140625" style="555" customWidth="1"/>
    <col min="7691" max="7937" width="9.109375" style="555"/>
    <col min="7938" max="7938" width="60.6640625" style="555" customWidth="1"/>
    <col min="7939" max="7939" width="15.109375" style="555" customWidth="1"/>
    <col min="7940" max="7940" width="20.5546875" style="555" customWidth="1"/>
    <col min="7941" max="7941" width="17.33203125" style="555" customWidth="1"/>
    <col min="7942" max="7942" width="18" style="555" customWidth="1"/>
    <col min="7943" max="7943" width="16.88671875" style="555" customWidth="1"/>
    <col min="7944" max="7944" width="18.6640625" style="555" customWidth="1"/>
    <col min="7945" max="7945" width="16.33203125" style="555" customWidth="1"/>
    <col min="7946" max="7946" width="25.44140625" style="555" customWidth="1"/>
    <col min="7947" max="8193" width="9.109375" style="555"/>
    <col min="8194" max="8194" width="60.6640625" style="555" customWidth="1"/>
    <col min="8195" max="8195" width="15.109375" style="555" customWidth="1"/>
    <col min="8196" max="8196" width="20.5546875" style="555" customWidth="1"/>
    <col min="8197" max="8197" width="17.33203125" style="555" customWidth="1"/>
    <col min="8198" max="8198" width="18" style="555" customWidth="1"/>
    <col min="8199" max="8199" width="16.88671875" style="555" customWidth="1"/>
    <col min="8200" max="8200" width="18.6640625" style="555" customWidth="1"/>
    <col min="8201" max="8201" width="16.33203125" style="555" customWidth="1"/>
    <col min="8202" max="8202" width="25.44140625" style="555" customWidth="1"/>
    <col min="8203" max="8449" width="9.109375" style="555"/>
    <col min="8450" max="8450" width="60.6640625" style="555" customWidth="1"/>
    <col min="8451" max="8451" width="15.109375" style="555" customWidth="1"/>
    <col min="8452" max="8452" width="20.5546875" style="555" customWidth="1"/>
    <col min="8453" max="8453" width="17.33203125" style="555" customWidth="1"/>
    <col min="8454" max="8454" width="18" style="555" customWidth="1"/>
    <col min="8455" max="8455" width="16.88671875" style="555" customWidth="1"/>
    <col min="8456" max="8456" width="18.6640625" style="555" customWidth="1"/>
    <col min="8457" max="8457" width="16.33203125" style="555" customWidth="1"/>
    <col min="8458" max="8458" width="25.44140625" style="555" customWidth="1"/>
    <col min="8459" max="8705" width="9.109375" style="555"/>
    <col min="8706" max="8706" width="60.6640625" style="555" customWidth="1"/>
    <col min="8707" max="8707" width="15.109375" style="555" customWidth="1"/>
    <col min="8708" max="8708" width="20.5546875" style="555" customWidth="1"/>
    <col min="8709" max="8709" width="17.33203125" style="555" customWidth="1"/>
    <col min="8710" max="8710" width="18" style="555" customWidth="1"/>
    <col min="8711" max="8711" width="16.88671875" style="555" customWidth="1"/>
    <col min="8712" max="8712" width="18.6640625" style="555" customWidth="1"/>
    <col min="8713" max="8713" width="16.33203125" style="555" customWidth="1"/>
    <col min="8714" max="8714" width="25.44140625" style="555" customWidth="1"/>
    <col min="8715" max="8961" width="9.109375" style="555"/>
    <col min="8962" max="8962" width="60.6640625" style="555" customWidth="1"/>
    <col min="8963" max="8963" width="15.109375" style="555" customWidth="1"/>
    <col min="8964" max="8964" width="20.5546875" style="555" customWidth="1"/>
    <col min="8965" max="8965" width="17.33203125" style="555" customWidth="1"/>
    <col min="8966" max="8966" width="18" style="555" customWidth="1"/>
    <col min="8967" max="8967" width="16.88671875" style="555" customWidth="1"/>
    <col min="8968" max="8968" width="18.6640625" style="555" customWidth="1"/>
    <col min="8969" max="8969" width="16.33203125" style="555" customWidth="1"/>
    <col min="8970" max="8970" width="25.44140625" style="555" customWidth="1"/>
    <col min="8971" max="9217" width="9.109375" style="555"/>
    <col min="9218" max="9218" width="60.6640625" style="555" customWidth="1"/>
    <col min="9219" max="9219" width="15.109375" style="555" customWidth="1"/>
    <col min="9220" max="9220" width="20.5546875" style="555" customWidth="1"/>
    <col min="9221" max="9221" width="17.33203125" style="555" customWidth="1"/>
    <col min="9222" max="9222" width="18" style="555" customWidth="1"/>
    <col min="9223" max="9223" width="16.88671875" style="555" customWidth="1"/>
    <col min="9224" max="9224" width="18.6640625" style="555" customWidth="1"/>
    <col min="9225" max="9225" width="16.33203125" style="555" customWidth="1"/>
    <col min="9226" max="9226" width="25.44140625" style="555" customWidth="1"/>
    <col min="9227" max="9473" width="9.109375" style="555"/>
    <col min="9474" max="9474" width="60.6640625" style="555" customWidth="1"/>
    <col min="9475" max="9475" width="15.109375" style="555" customWidth="1"/>
    <col min="9476" max="9476" width="20.5546875" style="555" customWidth="1"/>
    <col min="9477" max="9477" width="17.33203125" style="555" customWidth="1"/>
    <col min="9478" max="9478" width="18" style="555" customWidth="1"/>
    <col min="9479" max="9479" width="16.88671875" style="555" customWidth="1"/>
    <col min="9480" max="9480" width="18.6640625" style="555" customWidth="1"/>
    <col min="9481" max="9481" width="16.33203125" style="555" customWidth="1"/>
    <col min="9482" max="9482" width="25.44140625" style="555" customWidth="1"/>
    <col min="9483" max="9729" width="9.109375" style="555"/>
    <col min="9730" max="9730" width="60.6640625" style="555" customWidth="1"/>
    <col min="9731" max="9731" width="15.109375" style="555" customWidth="1"/>
    <col min="9732" max="9732" width="20.5546875" style="555" customWidth="1"/>
    <col min="9733" max="9733" width="17.33203125" style="555" customWidth="1"/>
    <col min="9734" max="9734" width="18" style="555" customWidth="1"/>
    <col min="9735" max="9735" width="16.88671875" style="555" customWidth="1"/>
    <col min="9736" max="9736" width="18.6640625" style="555" customWidth="1"/>
    <col min="9737" max="9737" width="16.33203125" style="555" customWidth="1"/>
    <col min="9738" max="9738" width="25.44140625" style="555" customWidth="1"/>
    <col min="9739" max="9985" width="9.109375" style="555"/>
    <col min="9986" max="9986" width="60.6640625" style="555" customWidth="1"/>
    <col min="9987" max="9987" width="15.109375" style="555" customWidth="1"/>
    <col min="9988" max="9988" width="20.5546875" style="555" customWidth="1"/>
    <col min="9989" max="9989" width="17.33203125" style="555" customWidth="1"/>
    <col min="9990" max="9990" width="18" style="555" customWidth="1"/>
    <col min="9991" max="9991" width="16.88671875" style="555" customWidth="1"/>
    <col min="9992" max="9992" width="18.6640625" style="555" customWidth="1"/>
    <col min="9993" max="9993" width="16.33203125" style="555" customWidth="1"/>
    <col min="9994" max="9994" width="25.44140625" style="555" customWidth="1"/>
    <col min="9995" max="10241" width="9.109375" style="555"/>
    <col min="10242" max="10242" width="60.6640625" style="555" customWidth="1"/>
    <col min="10243" max="10243" width="15.109375" style="555" customWidth="1"/>
    <col min="10244" max="10244" width="20.5546875" style="555" customWidth="1"/>
    <col min="10245" max="10245" width="17.33203125" style="555" customWidth="1"/>
    <col min="10246" max="10246" width="18" style="555" customWidth="1"/>
    <col min="10247" max="10247" width="16.88671875" style="555" customWidth="1"/>
    <col min="10248" max="10248" width="18.6640625" style="555" customWidth="1"/>
    <col min="10249" max="10249" width="16.33203125" style="555" customWidth="1"/>
    <col min="10250" max="10250" width="25.44140625" style="555" customWidth="1"/>
    <col min="10251" max="10497" width="9.109375" style="555"/>
    <col min="10498" max="10498" width="60.6640625" style="555" customWidth="1"/>
    <col min="10499" max="10499" width="15.109375" style="555" customWidth="1"/>
    <col min="10500" max="10500" width="20.5546875" style="555" customWidth="1"/>
    <col min="10501" max="10501" width="17.33203125" style="555" customWidth="1"/>
    <col min="10502" max="10502" width="18" style="555" customWidth="1"/>
    <col min="10503" max="10503" width="16.88671875" style="555" customWidth="1"/>
    <col min="10504" max="10504" width="18.6640625" style="555" customWidth="1"/>
    <col min="10505" max="10505" width="16.33203125" style="555" customWidth="1"/>
    <col min="10506" max="10506" width="25.44140625" style="555" customWidth="1"/>
    <col min="10507" max="10753" width="9.109375" style="555"/>
    <col min="10754" max="10754" width="60.6640625" style="555" customWidth="1"/>
    <col min="10755" max="10755" width="15.109375" style="555" customWidth="1"/>
    <col min="10756" max="10756" width="20.5546875" style="555" customWidth="1"/>
    <col min="10757" max="10757" width="17.33203125" style="555" customWidth="1"/>
    <col min="10758" max="10758" width="18" style="555" customWidth="1"/>
    <col min="10759" max="10759" width="16.88671875" style="555" customWidth="1"/>
    <col min="10760" max="10760" width="18.6640625" style="555" customWidth="1"/>
    <col min="10761" max="10761" width="16.33203125" style="555" customWidth="1"/>
    <col min="10762" max="10762" width="25.44140625" style="555" customWidth="1"/>
    <col min="10763" max="11009" width="9.109375" style="555"/>
    <col min="11010" max="11010" width="60.6640625" style="555" customWidth="1"/>
    <col min="11011" max="11011" width="15.109375" style="555" customWidth="1"/>
    <col min="11012" max="11012" width="20.5546875" style="555" customWidth="1"/>
    <col min="11013" max="11013" width="17.33203125" style="555" customWidth="1"/>
    <col min="11014" max="11014" width="18" style="555" customWidth="1"/>
    <col min="11015" max="11015" width="16.88671875" style="555" customWidth="1"/>
    <col min="11016" max="11016" width="18.6640625" style="555" customWidth="1"/>
    <col min="11017" max="11017" width="16.33203125" style="555" customWidth="1"/>
    <col min="11018" max="11018" width="25.44140625" style="555" customWidth="1"/>
    <col min="11019" max="11265" width="9.109375" style="555"/>
    <col min="11266" max="11266" width="60.6640625" style="555" customWidth="1"/>
    <col min="11267" max="11267" width="15.109375" style="555" customWidth="1"/>
    <col min="11268" max="11268" width="20.5546875" style="555" customWidth="1"/>
    <col min="11269" max="11269" width="17.33203125" style="555" customWidth="1"/>
    <col min="11270" max="11270" width="18" style="555" customWidth="1"/>
    <col min="11271" max="11271" width="16.88671875" style="555" customWidth="1"/>
    <col min="11272" max="11272" width="18.6640625" style="555" customWidth="1"/>
    <col min="11273" max="11273" width="16.33203125" style="555" customWidth="1"/>
    <col min="11274" max="11274" width="25.44140625" style="555" customWidth="1"/>
    <col min="11275" max="11521" width="9.109375" style="555"/>
    <col min="11522" max="11522" width="60.6640625" style="555" customWidth="1"/>
    <col min="11523" max="11523" width="15.109375" style="555" customWidth="1"/>
    <col min="11524" max="11524" width="20.5546875" style="555" customWidth="1"/>
    <col min="11525" max="11525" width="17.33203125" style="555" customWidth="1"/>
    <col min="11526" max="11526" width="18" style="555" customWidth="1"/>
    <col min="11527" max="11527" width="16.88671875" style="555" customWidth="1"/>
    <col min="11528" max="11528" width="18.6640625" style="555" customWidth="1"/>
    <col min="11529" max="11529" width="16.33203125" style="555" customWidth="1"/>
    <col min="11530" max="11530" width="25.44140625" style="555" customWidth="1"/>
    <col min="11531" max="11777" width="9.109375" style="555"/>
    <col min="11778" max="11778" width="60.6640625" style="555" customWidth="1"/>
    <col min="11779" max="11779" width="15.109375" style="555" customWidth="1"/>
    <col min="11780" max="11780" width="20.5546875" style="555" customWidth="1"/>
    <col min="11781" max="11781" width="17.33203125" style="555" customWidth="1"/>
    <col min="11782" max="11782" width="18" style="555" customWidth="1"/>
    <col min="11783" max="11783" width="16.88671875" style="555" customWidth="1"/>
    <col min="11784" max="11784" width="18.6640625" style="555" customWidth="1"/>
    <col min="11785" max="11785" width="16.33203125" style="555" customWidth="1"/>
    <col min="11786" max="11786" width="25.44140625" style="555" customWidth="1"/>
    <col min="11787" max="12033" width="9.109375" style="555"/>
    <col min="12034" max="12034" width="60.6640625" style="555" customWidth="1"/>
    <col min="12035" max="12035" width="15.109375" style="555" customWidth="1"/>
    <col min="12036" max="12036" width="20.5546875" style="555" customWidth="1"/>
    <col min="12037" max="12037" width="17.33203125" style="555" customWidth="1"/>
    <col min="12038" max="12038" width="18" style="555" customWidth="1"/>
    <col min="12039" max="12039" width="16.88671875" style="555" customWidth="1"/>
    <col min="12040" max="12040" width="18.6640625" style="555" customWidth="1"/>
    <col min="12041" max="12041" width="16.33203125" style="555" customWidth="1"/>
    <col min="12042" max="12042" width="25.44140625" style="555" customWidth="1"/>
    <col min="12043" max="12289" width="9.109375" style="555"/>
    <col min="12290" max="12290" width="60.6640625" style="555" customWidth="1"/>
    <col min="12291" max="12291" width="15.109375" style="555" customWidth="1"/>
    <col min="12292" max="12292" width="20.5546875" style="555" customWidth="1"/>
    <col min="12293" max="12293" width="17.33203125" style="555" customWidth="1"/>
    <col min="12294" max="12294" width="18" style="555" customWidth="1"/>
    <col min="12295" max="12295" width="16.88671875" style="555" customWidth="1"/>
    <col min="12296" max="12296" width="18.6640625" style="555" customWidth="1"/>
    <col min="12297" max="12297" width="16.33203125" style="555" customWidth="1"/>
    <col min="12298" max="12298" width="25.44140625" style="555" customWidth="1"/>
    <col min="12299" max="12545" width="9.109375" style="555"/>
    <col min="12546" max="12546" width="60.6640625" style="555" customWidth="1"/>
    <col min="12547" max="12547" width="15.109375" style="555" customWidth="1"/>
    <col min="12548" max="12548" width="20.5546875" style="555" customWidth="1"/>
    <col min="12549" max="12549" width="17.33203125" style="555" customWidth="1"/>
    <col min="12550" max="12550" width="18" style="555" customWidth="1"/>
    <col min="12551" max="12551" width="16.88671875" style="555" customWidth="1"/>
    <col min="12552" max="12552" width="18.6640625" style="555" customWidth="1"/>
    <col min="12553" max="12553" width="16.33203125" style="555" customWidth="1"/>
    <col min="12554" max="12554" width="25.44140625" style="555" customWidth="1"/>
    <col min="12555" max="12801" width="9.109375" style="555"/>
    <col min="12802" max="12802" width="60.6640625" style="555" customWidth="1"/>
    <col min="12803" max="12803" width="15.109375" style="555" customWidth="1"/>
    <col min="12804" max="12804" width="20.5546875" style="555" customWidth="1"/>
    <col min="12805" max="12805" width="17.33203125" style="555" customWidth="1"/>
    <col min="12806" max="12806" width="18" style="555" customWidth="1"/>
    <col min="12807" max="12807" width="16.88671875" style="555" customWidth="1"/>
    <col min="12808" max="12808" width="18.6640625" style="555" customWidth="1"/>
    <col min="12809" max="12809" width="16.33203125" style="555" customWidth="1"/>
    <col min="12810" max="12810" width="25.44140625" style="555" customWidth="1"/>
    <col min="12811" max="13057" width="9.109375" style="555"/>
    <col min="13058" max="13058" width="60.6640625" style="555" customWidth="1"/>
    <col min="13059" max="13059" width="15.109375" style="555" customWidth="1"/>
    <col min="13060" max="13060" width="20.5546875" style="555" customWidth="1"/>
    <col min="13061" max="13061" width="17.33203125" style="555" customWidth="1"/>
    <col min="13062" max="13062" width="18" style="555" customWidth="1"/>
    <col min="13063" max="13063" width="16.88671875" style="555" customWidth="1"/>
    <col min="13064" max="13064" width="18.6640625" style="555" customWidth="1"/>
    <col min="13065" max="13065" width="16.33203125" style="555" customWidth="1"/>
    <col min="13066" max="13066" width="25.44140625" style="555" customWidth="1"/>
    <col min="13067" max="13313" width="9.109375" style="555"/>
    <col min="13314" max="13314" width="60.6640625" style="555" customWidth="1"/>
    <col min="13315" max="13315" width="15.109375" style="555" customWidth="1"/>
    <col min="13316" max="13316" width="20.5546875" style="555" customWidth="1"/>
    <col min="13317" max="13317" width="17.33203125" style="555" customWidth="1"/>
    <col min="13318" max="13318" width="18" style="555" customWidth="1"/>
    <col min="13319" max="13319" width="16.88671875" style="555" customWidth="1"/>
    <col min="13320" max="13320" width="18.6640625" style="555" customWidth="1"/>
    <col min="13321" max="13321" width="16.33203125" style="555" customWidth="1"/>
    <col min="13322" max="13322" width="25.44140625" style="555" customWidth="1"/>
    <col min="13323" max="13569" width="9.109375" style="555"/>
    <col min="13570" max="13570" width="60.6640625" style="555" customWidth="1"/>
    <col min="13571" max="13571" width="15.109375" style="555" customWidth="1"/>
    <col min="13572" max="13572" width="20.5546875" style="555" customWidth="1"/>
    <col min="13573" max="13573" width="17.33203125" style="555" customWidth="1"/>
    <col min="13574" max="13574" width="18" style="555" customWidth="1"/>
    <col min="13575" max="13575" width="16.88671875" style="555" customWidth="1"/>
    <col min="13576" max="13576" width="18.6640625" style="555" customWidth="1"/>
    <col min="13577" max="13577" width="16.33203125" style="555" customWidth="1"/>
    <col min="13578" max="13578" width="25.44140625" style="555" customWidth="1"/>
    <col min="13579" max="13825" width="9.109375" style="555"/>
    <col min="13826" max="13826" width="60.6640625" style="555" customWidth="1"/>
    <col min="13827" max="13827" width="15.109375" style="555" customWidth="1"/>
    <col min="13828" max="13828" width="20.5546875" style="555" customWidth="1"/>
    <col min="13829" max="13829" width="17.33203125" style="555" customWidth="1"/>
    <col min="13830" max="13830" width="18" style="555" customWidth="1"/>
    <col min="13831" max="13831" width="16.88671875" style="555" customWidth="1"/>
    <col min="13832" max="13832" width="18.6640625" style="555" customWidth="1"/>
    <col min="13833" max="13833" width="16.33203125" style="555" customWidth="1"/>
    <col min="13834" max="13834" width="25.44140625" style="555" customWidth="1"/>
    <col min="13835" max="14081" width="9.109375" style="555"/>
    <col min="14082" max="14082" width="60.6640625" style="555" customWidth="1"/>
    <col min="14083" max="14083" width="15.109375" style="555" customWidth="1"/>
    <col min="14084" max="14084" width="20.5546875" style="555" customWidth="1"/>
    <col min="14085" max="14085" width="17.33203125" style="555" customWidth="1"/>
    <col min="14086" max="14086" width="18" style="555" customWidth="1"/>
    <col min="14087" max="14087" width="16.88671875" style="555" customWidth="1"/>
    <col min="14088" max="14088" width="18.6640625" style="555" customWidth="1"/>
    <col min="14089" max="14089" width="16.33203125" style="555" customWidth="1"/>
    <col min="14090" max="14090" width="25.44140625" style="555" customWidth="1"/>
    <col min="14091" max="14337" width="9.109375" style="555"/>
    <col min="14338" max="14338" width="60.6640625" style="555" customWidth="1"/>
    <col min="14339" max="14339" width="15.109375" style="555" customWidth="1"/>
    <col min="14340" max="14340" width="20.5546875" style="555" customWidth="1"/>
    <col min="14341" max="14341" width="17.33203125" style="555" customWidth="1"/>
    <col min="14342" max="14342" width="18" style="555" customWidth="1"/>
    <col min="14343" max="14343" width="16.88671875" style="555" customWidth="1"/>
    <col min="14344" max="14344" width="18.6640625" style="555" customWidth="1"/>
    <col min="14345" max="14345" width="16.33203125" style="555" customWidth="1"/>
    <col min="14346" max="14346" width="25.44140625" style="555" customWidth="1"/>
    <col min="14347" max="14593" width="9.109375" style="555"/>
    <col min="14594" max="14594" width="60.6640625" style="555" customWidth="1"/>
    <col min="14595" max="14595" width="15.109375" style="555" customWidth="1"/>
    <col min="14596" max="14596" width="20.5546875" style="555" customWidth="1"/>
    <col min="14597" max="14597" width="17.33203125" style="555" customWidth="1"/>
    <col min="14598" max="14598" width="18" style="555" customWidth="1"/>
    <col min="14599" max="14599" width="16.88671875" style="555" customWidth="1"/>
    <col min="14600" max="14600" width="18.6640625" style="555" customWidth="1"/>
    <col min="14601" max="14601" width="16.33203125" style="555" customWidth="1"/>
    <col min="14602" max="14602" width="25.44140625" style="555" customWidth="1"/>
    <col min="14603" max="14849" width="9.109375" style="555"/>
    <col min="14850" max="14850" width="60.6640625" style="555" customWidth="1"/>
    <col min="14851" max="14851" width="15.109375" style="555" customWidth="1"/>
    <col min="14852" max="14852" width="20.5546875" style="555" customWidth="1"/>
    <col min="14853" max="14853" width="17.33203125" style="555" customWidth="1"/>
    <col min="14854" max="14854" width="18" style="555" customWidth="1"/>
    <col min="14855" max="14855" width="16.88671875" style="555" customWidth="1"/>
    <col min="14856" max="14856" width="18.6640625" style="555" customWidth="1"/>
    <col min="14857" max="14857" width="16.33203125" style="555" customWidth="1"/>
    <col min="14858" max="14858" width="25.44140625" style="555" customWidth="1"/>
    <col min="14859" max="15105" width="9.109375" style="555"/>
    <col min="15106" max="15106" width="60.6640625" style="555" customWidth="1"/>
    <col min="15107" max="15107" width="15.109375" style="555" customWidth="1"/>
    <col min="15108" max="15108" width="20.5546875" style="555" customWidth="1"/>
    <col min="15109" max="15109" width="17.33203125" style="555" customWidth="1"/>
    <col min="15110" max="15110" width="18" style="555" customWidth="1"/>
    <col min="15111" max="15111" width="16.88671875" style="555" customWidth="1"/>
    <col min="15112" max="15112" width="18.6640625" style="555" customWidth="1"/>
    <col min="15113" max="15113" width="16.33203125" style="555" customWidth="1"/>
    <col min="15114" max="15114" width="25.44140625" style="555" customWidth="1"/>
    <col min="15115" max="15361" width="9.109375" style="555"/>
    <col min="15362" max="15362" width="60.6640625" style="555" customWidth="1"/>
    <col min="15363" max="15363" width="15.109375" style="555" customWidth="1"/>
    <col min="15364" max="15364" width="20.5546875" style="555" customWidth="1"/>
    <col min="15365" max="15365" width="17.33203125" style="555" customWidth="1"/>
    <col min="15366" max="15366" width="18" style="555" customWidth="1"/>
    <col min="15367" max="15367" width="16.88671875" style="555" customWidth="1"/>
    <col min="15368" max="15368" width="18.6640625" style="555" customWidth="1"/>
    <col min="15369" max="15369" width="16.33203125" style="555" customWidth="1"/>
    <col min="15370" max="15370" width="25.44140625" style="555" customWidth="1"/>
    <col min="15371" max="15617" width="9.109375" style="555"/>
    <col min="15618" max="15618" width="60.6640625" style="555" customWidth="1"/>
    <col min="15619" max="15619" width="15.109375" style="555" customWidth="1"/>
    <col min="15620" max="15620" width="20.5546875" style="555" customWidth="1"/>
    <col min="15621" max="15621" width="17.33203125" style="555" customWidth="1"/>
    <col min="15622" max="15622" width="18" style="555" customWidth="1"/>
    <col min="15623" max="15623" width="16.88671875" style="555" customWidth="1"/>
    <col min="15624" max="15624" width="18.6640625" style="555" customWidth="1"/>
    <col min="15625" max="15625" width="16.33203125" style="555" customWidth="1"/>
    <col min="15626" max="15626" width="25.44140625" style="555" customWidth="1"/>
    <col min="15627" max="15873" width="9.109375" style="555"/>
    <col min="15874" max="15874" width="60.6640625" style="555" customWidth="1"/>
    <col min="15875" max="15875" width="15.109375" style="555" customWidth="1"/>
    <col min="15876" max="15876" width="20.5546875" style="555" customWidth="1"/>
    <col min="15877" max="15877" width="17.33203125" style="555" customWidth="1"/>
    <col min="15878" max="15878" width="18" style="555" customWidth="1"/>
    <col min="15879" max="15879" width="16.88671875" style="555" customWidth="1"/>
    <col min="15880" max="15880" width="18.6640625" style="555" customWidth="1"/>
    <col min="15881" max="15881" width="16.33203125" style="555" customWidth="1"/>
    <col min="15882" max="15882" width="25.44140625" style="555" customWidth="1"/>
    <col min="15883" max="16129" width="9.109375" style="555"/>
    <col min="16130" max="16130" width="60.6640625" style="555" customWidth="1"/>
    <col min="16131" max="16131" width="15.109375" style="555" customWidth="1"/>
    <col min="16132" max="16132" width="20.5546875" style="555" customWidth="1"/>
    <col min="16133" max="16133" width="17.33203125" style="555" customWidth="1"/>
    <col min="16134" max="16134" width="18" style="555" customWidth="1"/>
    <col min="16135" max="16135" width="16.88671875" style="555" customWidth="1"/>
    <col min="16136" max="16136" width="18.6640625" style="555" customWidth="1"/>
    <col min="16137" max="16137" width="16.33203125" style="555" customWidth="1"/>
    <col min="16138" max="16138" width="25.44140625" style="555" customWidth="1"/>
    <col min="16139" max="16384" width="9.109375" style="555"/>
  </cols>
  <sheetData>
    <row r="1" spans="1:11" ht="21" x14ac:dyDescent="0.4">
      <c r="A1" s="52"/>
      <c r="B1" s="53"/>
      <c r="C1" s="807"/>
      <c r="D1" s="807"/>
      <c r="E1" s="53"/>
      <c r="F1" s="53"/>
      <c r="G1" s="55" t="s">
        <v>263</v>
      </c>
      <c r="H1" s="53"/>
    </row>
    <row r="2" spans="1:11" ht="18" x14ac:dyDescent="0.3">
      <c r="A2" s="52"/>
      <c r="B2" s="53"/>
      <c r="C2" s="528"/>
      <c r="D2" s="528"/>
      <c r="E2" s="53"/>
      <c r="F2" s="53"/>
      <c r="G2" s="53"/>
      <c r="H2" s="53"/>
      <c r="I2" s="53"/>
      <c r="J2" s="53"/>
    </row>
    <row r="3" spans="1:11" ht="25.5" customHeight="1" x14ac:dyDescent="0.3">
      <c r="A3" s="812" t="s">
        <v>64</v>
      </c>
      <c r="B3" s="812"/>
      <c r="C3" s="812"/>
      <c r="D3" s="812"/>
      <c r="E3" s="812"/>
      <c r="F3" s="812"/>
      <c r="G3" s="812"/>
      <c r="H3" s="71"/>
      <c r="I3" s="71"/>
      <c r="J3" s="71"/>
      <c r="K3" s="71"/>
    </row>
    <row r="4" spans="1:11" ht="33" customHeight="1" x14ac:dyDescent="0.3">
      <c r="A4" s="813" t="s">
        <v>85</v>
      </c>
      <c r="B4" s="813"/>
      <c r="C4" s="813"/>
      <c r="D4" s="813"/>
      <c r="E4" s="813"/>
      <c r="F4" s="813"/>
      <c r="G4" s="813"/>
      <c r="H4" s="73"/>
      <c r="I4" s="73"/>
      <c r="J4" s="73"/>
      <c r="K4" s="73"/>
    </row>
    <row r="5" spans="1:11" ht="18" x14ac:dyDescent="0.3">
      <c r="A5" s="529"/>
      <c r="B5" s="808"/>
      <c r="C5" s="809"/>
      <c r="D5" s="809"/>
      <c r="E5" s="809"/>
      <c r="F5" s="809"/>
      <c r="G5" s="809"/>
      <c r="H5" s="53"/>
      <c r="I5" s="53"/>
      <c r="J5" s="53"/>
    </row>
    <row r="6" spans="1:11" x14ac:dyDescent="0.3">
      <c r="A6" s="526"/>
      <c r="B6" s="810"/>
      <c r="C6" s="810"/>
      <c r="D6" s="810"/>
      <c r="E6" s="53"/>
      <c r="F6" s="57"/>
      <c r="G6" s="811"/>
      <c r="H6" s="811"/>
      <c r="I6" s="811"/>
      <c r="J6" s="811"/>
    </row>
    <row r="7" spans="1:11" ht="22.8" x14ac:dyDescent="0.3">
      <c r="A7" s="779" t="s">
        <v>105</v>
      </c>
      <c r="B7" s="782" t="s">
        <v>38</v>
      </c>
      <c r="C7" s="814" t="s">
        <v>264</v>
      </c>
      <c r="D7" s="814"/>
      <c r="E7" s="814"/>
      <c r="F7" s="782">
        <v>2019</v>
      </c>
      <c r="G7" s="784"/>
      <c r="H7" s="72"/>
      <c r="I7" s="72"/>
      <c r="J7" s="72"/>
      <c r="K7" s="72"/>
    </row>
    <row r="8" spans="1:11" ht="3" customHeight="1" x14ac:dyDescent="0.3">
      <c r="A8" s="780"/>
      <c r="B8" s="783"/>
      <c r="C8" s="814"/>
      <c r="D8" s="814"/>
      <c r="E8" s="814"/>
      <c r="F8" s="787"/>
      <c r="G8" s="788"/>
      <c r="H8" s="72"/>
      <c r="I8" s="72"/>
      <c r="J8" s="72"/>
      <c r="K8" s="72"/>
    </row>
    <row r="9" spans="1:11" ht="37.5" customHeight="1" x14ac:dyDescent="0.3">
      <c r="A9" s="780"/>
      <c r="B9" s="783"/>
      <c r="C9" s="782" t="s">
        <v>422</v>
      </c>
      <c r="D9" s="803"/>
      <c r="E9" s="797"/>
      <c r="F9" s="814" t="s">
        <v>423</v>
      </c>
      <c r="G9" s="817"/>
      <c r="H9" s="72"/>
      <c r="I9" s="72"/>
      <c r="J9" s="72"/>
      <c r="K9" s="72"/>
    </row>
    <row r="10" spans="1:11" ht="26.25" customHeight="1" x14ac:dyDescent="0.3">
      <c r="A10" s="780"/>
      <c r="B10" s="783"/>
      <c r="C10" s="761"/>
      <c r="D10" s="804"/>
      <c r="E10" s="762"/>
      <c r="F10" s="787" t="s">
        <v>183</v>
      </c>
      <c r="G10" s="762"/>
      <c r="H10" s="72"/>
      <c r="I10" s="72"/>
      <c r="J10" s="72"/>
      <c r="K10" s="72"/>
    </row>
    <row r="11" spans="1:11" x14ac:dyDescent="0.3">
      <c r="A11" s="780"/>
      <c r="B11" s="780"/>
      <c r="C11" s="782" t="s">
        <v>65</v>
      </c>
      <c r="D11" s="784"/>
      <c r="E11" s="776" t="s">
        <v>96</v>
      </c>
      <c r="F11" s="776" t="s">
        <v>65</v>
      </c>
      <c r="G11" s="776" t="s">
        <v>97</v>
      </c>
    </row>
    <row r="12" spans="1:11" ht="90" customHeight="1" x14ac:dyDescent="0.3">
      <c r="A12" s="780"/>
      <c r="B12" s="780"/>
      <c r="C12" s="787"/>
      <c r="D12" s="788"/>
      <c r="E12" s="777"/>
      <c r="F12" s="777"/>
      <c r="G12" s="777"/>
    </row>
    <row r="13" spans="1:11" ht="22.8" x14ac:dyDescent="0.3">
      <c r="A13" s="781"/>
      <c r="B13" s="781"/>
      <c r="C13" s="815" t="s">
        <v>66</v>
      </c>
      <c r="D13" s="816"/>
      <c r="E13" s="566" t="s">
        <v>72</v>
      </c>
      <c r="F13" s="563" t="s">
        <v>72</v>
      </c>
      <c r="G13" s="563" t="s">
        <v>72</v>
      </c>
    </row>
    <row r="14" spans="1:11" ht="22.8" x14ac:dyDescent="0.3">
      <c r="A14" s="59">
        <v>1</v>
      </c>
      <c r="B14" s="59">
        <v>2</v>
      </c>
      <c r="C14" s="805">
        <v>3</v>
      </c>
      <c r="D14" s="806"/>
      <c r="E14" s="566">
        <v>4</v>
      </c>
      <c r="F14" s="563">
        <v>5</v>
      </c>
      <c r="G14" s="563">
        <v>6</v>
      </c>
    </row>
    <row r="15" spans="1:11" ht="68.400000000000006" x14ac:dyDescent="0.3">
      <c r="A15" s="527">
        <v>1</v>
      </c>
      <c r="B15" s="61" t="s">
        <v>44</v>
      </c>
      <c r="C15" s="798">
        <v>59.75</v>
      </c>
      <c r="D15" s="799"/>
      <c r="E15" s="567">
        <v>54.17</v>
      </c>
      <c r="F15" s="564">
        <v>73.03</v>
      </c>
      <c r="G15" s="564">
        <v>66.2</v>
      </c>
    </row>
    <row r="16" spans="1:11" ht="45.6" x14ac:dyDescent="0.3">
      <c r="A16" s="527">
        <v>2</v>
      </c>
      <c r="B16" s="61" t="s">
        <v>62</v>
      </c>
      <c r="C16" s="801">
        <v>0.28999999999999998</v>
      </c>
      <c r="D16" s="802"/>
      <c r="E16" s="567">
        <v>0.26</v>
      </c>
      <c r="F16" s="564">
        <v>0.28999999999999998</v>
      </c>
      <c r="G16" s="564">
        <v>0.26</v>
      </c>
    </row>
    <row r="17" spans="1:11" ht="45.6" x14ac:dyDescent="0.3">
      <c r="A17" s="527" t="s">
        <v>46</v>
      </c>
      <c r="B17" s="61" t="s">
        <v>47</v>
      </c>
      <c r="C17" s="801">
        <v>0.28999999999999998</v>
      </c>
      <c r="D17" s="802"/>
      <c r="E17" s="567">
        <v>0.26</v>
      </c>
      <c r="F17" s="564">
        <v>0.28999999999999998</v>
      </c>
      <c r="G17" s="564">
        <v>0.26</v>
      </c>
    </row>
    <row r="18" spans="1:11" ht="22.8" x14ac:dyDescent="0.3">
      <c r="A18" s="527" t="s">
        <v>48</v>
      </c>
      <c r="B18" s="61" t="s">
        <v>49</v>
      </c>
      <c r="C18" s="801">
        <v>0</v>
      </c>
      <c r="D18" s="802"/>
      <c r="E18" s="567">
        <v>0</v>
      </c>
      <c r="F18" s="564">
        <v>0</v>
      </c>
      <c r="G18" s="564">
        <v>0</v>
      </c>
    </row>
    <row r="19" spans="1:11" ht="68.400000000000006" x14ac:dyDescent="0.3">
      <c r="A19" s="527">
        <v>3</v>
      </c>
      <c r="B19" s="61" t="s">
        <v>51</v>
      </c>
      <c r="C19" s="798">
        <v>6.91</v>
      </c>
      <c r="D19" s="799"/>
      <c r="E19" s="567">
        <v>6.91</v>
      </c>
      <c r="F19" s="564">
        <v>7.91</v>
      </c>
      <c r="G19" s="564">
        <v>7.91</v>
      </c>
    </row>
    <row r="20" spans="1:11" ht="22.8" x14ac:dyDescent="0.3">
      <c r="A20" s="527">
        <v>4</v>
      </c>
      <c r="B20" s="61" t="s">
        <v>52</v>
      </c>
      <c r="C20" s="801">
        <v>0.33</v>
      </c>
      <c r="D20" s="802"/>
      <c r="E20" s="567">
        <v>0.22</v>
      </c>
      <c r="F20" s="564">
        <v>0.33</v>
      </c>
      <c r="G20" s="564">
        <v>0.22</v>
      </c>
    </row>
    <row r="21" spans="1:11" ht="45.6" x14ac:dyDescent="0.3">
      <c r="A21" s="527">
        <v>5</v>
      </c>
      <c r="B21" s="61" t="s">
        <v>53</v>
      </c>
      <c r="C21" s="798">
        <v>67.28</v>
      </c>
      <c r="D21" s="799"/>
      <c r="E21" s="567">
        <v>61.56</v>
      </c>
      <c r="F21" s="564">
        <v>81.56</v>
      </c>
      <c r="G21" s="564">
        <v>74.59</v>
      </c>
    </row>
    <row r="22" spans="1:11" ht="22.8" x14ac:dyDescent="0.3">
      <c r="A22" s="527">
        <v>6</v>
      </c>
      <c r="B22" s="61" t="s">
        <v>54</v>
      </c>
      <c r="C22" s="798">
        <v>0.36</v>
      </c>
      <c r="D22" s="799"/>
      <c r="E22" s="567">
        <v>0.39</v>
      </c>
      <c r="F22" s="564">
        <v>0.47</v>
      </c>
      <c r="G22" s="564">
        <v>0.43</v>
      </c>
    </row>
    <row r="23" spans="1:11" ht="45.6" x14ac:dyDescent="0.3">
      <c r="A23" s="527">
        <v>7</v>
      </c>
      <c r="B23" s="61" t="s">
        <v>55</v>
      </c>
      <c r="C23" s="798">
        <v>67.64</v>
      </c>
      <c r="D23" s="799"/>
      <c r="E23" s="567">
        <v>61.95</v>
      </c>
      <c r="F23" s="564">
        <v>82.03</v>
      </c>
      <c r="G23" s="564">
        <v>75.02</v>
      </c>
    </row>
    <row r="24" spans="1:11" ht="45.6" x14ac:dyDescent="0.3">
      <c r="A24" s="527">
        <v>8</v>
      </c>
      <c r="B24" s="61" t="s">
        <v>56</v>
      </c>
      <c r="C24" s="801">
        <v>0</v>
      </c>
      <c r="D24" s="802"/>
      <c r="E24" s="567">
        <v>0</v>
      </c>
      <c r="F24" s="564">
        <v>0</v>
      </c>
      <c r="G24" s="564">
        <v>0</v>
      </c>
    </row>
    <row r="25" spans="1:11" ht="22.8" x14ac:dyDescent="0.3">
      <c r="A25" s="527">
        <v>9</v>
      </c>
      <c r="B25" s="61" t="s">
        <v>57</v>
      </c>
      <c r="C25" s="798">
        <v>67.64</v>
      </c>
      <c r="D25" s="799"/>
      <c r="E25" s="567">
        <v>61.95</v>
      </c>
      <c r="F25" s="564">
        <v>82.03</v>
      </c>
      <c r="G25" s="564">
        <v>75.02</v>
      </c>
    </row>
    <row r="26" spans="1:11" ht="22.8" x14ac:dyDescent="0.3">
      <c r="A26" s="527">
        <v>10</v>
      </c>
      <c r="B26" s="61" t="s">
        <v>31</v>
      </c>
      <c r="C26" s="798">
        <v>13.53</v>
      </c>
      <c r="D26" s="799"/>
      <c r="E26" s="566">
        <v>12.39</v>
      </c>
      <c r="F26" s="564">
        <v>16.41</v>
      </c>
      <c r="G26" s="564">
        <v>15</v>
      </c>
    </row>
    <row r="27" spans="1:11" ht="22.8" x14ac:dyDescent="0.3">
      <c r="A27" s="527">
        <v>11</v>
      </c>
      <c r="B27" s="61" t="s">
        <v>58</v>
      </c>
      <c r="C27" s="798">
        <v>81.17</v>
      </c>
      <c r="D27" s="799"/>
      <c r="E27" s="566">
        <v>74.34</v>
      </c>
      <c r="F27" s="564">
        <v>98.44</v>
      </c>
      <c r="G27" s="564">
        <v>90.02</v>
      </c>
      <c r="H27" s="558"/>
      <c r="I27" s="558"/>
      <c r="J27" s="558"/>
      <c r="K27" s="558"/>
    </row>
    <row r="28" spans="1:11" ht="38.25" customHeight="1" x14ac:dyDescent="0.3">
      <c r="A28" s="800" t="s">
        <v>168</v>
      </c>
      <c r="B28" s="800"/>
      <c r="C28" s="800"/>
      <c r="D28" s="800"/>
      <c r="E28" s="800"/>
      <c r="F28" s="800"/>
      <c r="G28" s="800"/>
      <c r="H28" s="66"/>
      <c r="I28" s="66"/>
      <c r="J28" s="66"/>
      <c r="K28" s="66"/>
    </row>
  </sheetData>
  <mergeCells count="33">
    <mergeCell ref="C1:D1"/>
    <mergeCell ref="B5:G5"/>
    <mergeCell ref="B6:D6"/>
    <mergeCell ref="G6:J6"/>
    <mergeCell ref="F11:F12"/>
    <mergeCell ref="F7:G8"/>
    <mergeCell ref="A3:G3"/>
    <mergeCell ref="A4:G4"/>
    <mergeCell ref="G11:G12"/>
    <mergeCell ref="A7:A13"/>
    <mergeCell ref="B7:B13"/>
    <mergeCell ref="C11:D12"/>
    <mergeCell ref="E11:E12"/>
    <mergeCell ref="C7:E8"/>
    <mergeCell ref="C13:D13"/>
    <mergeCell ref="F9:G9"/>
    <mergeCell ref="F10:G10"/>
    <mergeCell ref="C9:E10"/>
    <mergeCell ref="C14:D14"/>
    <mergeCell ref="C15:D15"/>
    <mergeCell ref="C16:D16"/>
    <mergeCell ref="C17:D17"/>
    <mergeCell ref="C18:D18"/>
    <mergeCell ref="C19:D19"/>
    <mergeCell ref="C20:D20"/>
    <mergeCell ref="C21:D21"/>
    <mergeCell ref="C22:D22"/>
    <mergeCell ref="A28:G28"/>
    <mergeCell ref="C23:D23"/>
    <mergeCell ref="C24:D24"/>
    <mergeCell ref="C25:D25"/>
    <mergeCell ref="C26:D26"/>
    <mergeCell ref="C27:D27"/>
  </mergeCells>
  <pageMargins left="0.70866141732283472" right="0.70866141732283472" top="0.74803149606299213" bottom="0.74803149606299213" header="0.31496062992125984" footer="0.31496062992125984"/>
  <pageSetup paperSize="9" scale="4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workbookViewId="0">
      <selection activeCell="M20" sqref="M20"/>
    </sheetView>
  </sheetViews>
  <sheetFormatPr defaultColWidth="9.109375" defaultRowHeight="15.6" x14ac:dyDescent="0.3"/>
  <cols>
    <col min="1" max="1" width="9.109375" style="181"/>
    <col min="2" max="2" width="51.109375" style="181" customWidth="1"/>
    <col min="3" max="3" width="20.5546875" style="181" customWidth="1"/>
    <col min="4" max="4" width="18.88671875" style="181" customWidth="1"/>
    <col min="5" max="5" width="14.44140625" style="181" customWidth="1"/>
    <col min="6" max="16384" width="9.109375" style="181"/>
  </cols>
  <sheetData>
    <row r="1" spans="1:11" x14ac:dyDescent="0.3">
      <c r="A1" s="1"/>
      <c r="B1" s="2"/>
      <c r="E1" s="502" t="s">
        <v>67</v>
      </c>
    </row>
    <row r="2" spans="1:11" x14ac:dyDescent="0.3">
      <c r="A2" s="1"/>
      <c r="B2" s="2"/>
      <c r="C2" s="501"/>
      <c r="D2" s="203"/>
      <c r="K2" s="714"/>
    </row>
    <row r="3" spans="1:11" x14ac:dyDescent="0.3">
      <c r="A3" s="723" t="s">
        <v>33</v>
      </c>
      <c r="B3" s="723"/>
      <c r="C3" s="723"/>
      <c r="D3" s="723"/>
      <c r="E3" s="723"/>
    </row>
    <row r="4" spans="1:11" x14ac:dyDescent="0.3">
      <c r="A4" s="723" t="s">
        <v>235</v>
      </c>
      <c r="B4" s="723"/>
      <c r="C4" s="723"/>
      <c r="D4" s="723"/>
      <c r="E4" s="723"/>
    </row>
    <row r="5" spans="1:11" x14ac:dyDescent="0.3">
      <c r="A5" s="819"/>
      <c r="B5" s="819"/>
      <c r="C5" s="203"/>
      <c r="D5" s="203"/>
    </row>
    <row r="6" spans="1:11" x14ac:dyDescent="0.3">
      <c r="A6" s="725" t="s">
        <v>101</v>
      </c>
      <c r="B6" s="725" t="s">
        <v>0</v>
      </c>
      <c r="C6" s="523" t="s">
        <v>236</v>
      </c>
      <c r="D6" s="496">
        <v>2018</v>
      </c>
      <c r="E6" s="316">
        <v>2019</v>
      </c>
    </row>
    <row r="7" spans="1:11" ht="46.8" x14ac:dyDescent="0.3">
      <c r="A7" s="725"/>
      <c r="B7" s="725"/>
      <c r="C7" s="820" t="s">
        <v>237</v>
      </c>
      <c r="D7" s="726" t="s">
        <v>238</v>
      </c>
      <c r="E7" s="503" t="s">
        <v>265</v>
      </c>
    </row>
    <row r="8" spans="1:11" x14ac:dyDescent="0.3">
      <c r="A8" s="725"/>
      <c r="B8" s="725"/>
      <c r="C8" s="731"/>
      <c r="D8" s="731"/>
      <c r="E8" s="542" t="s">
        <v>183</v>
      </c>
    </row>
    <row r="9" spans="1:11" x14ac:dyDescent="0.3">
      <c r="A9" s="725"/>
      <c r="B9" s="725"/>
      <c r="C9" s="495" t="s">
        <v>1</v>
      </c>
      <c r="D9" s="495" t="s">
        <v>1</v>
      </c>
      <c r="E9" s="495" t="s">
        <v>1</v>
      </c>
    </row>
    <row r="10" spans="1:11" x14ac:dyDescent="0.3">
      <c r="A10" s="10">
        <v>1</v>
      </c>
      <c r="B10" s="11">
        <v>2</v>
      </c>
      <c r="C10" s="496">
        <v>3</v>
      </c>
      <c r="D10" s="496">
        <v>4</v>
      </c>
      <c r="E10" s="316">
        <v>5</v>
      </c>
    </row>
    <row r="11" spans="1:11" x14ac:dyDescent="0.3">
      <c r="A11" s="495">
        <v>1</v>
      </c>
      <c r="B11" s="12" t="s">
        <v>2</v>
      </c>
      <c r="C11" s="144">
        <v>1247.69</v>
      </c>
      <c r="D11" s="144">
        <v>1554.63</v>
      </c>
      <c r="E11" s="317">
        <v>2029.43</v>
      </c>
    </row>
    <row r="12" spans="1:11" x14ac:dyDescent="0.3">
      <c r="A12" s="495" t="s">
        <v>3</v>
      </c>
      <c r="B12" s="12" t="s">
        <v>4</v>
      </c>
      <c r="C12" s="144">
        <v>1078.4100000000001</v>
      </c>
      <c r="D12" s="144">
        <v>1205.77</v>
      </c>
      <c r="E12" s="317">
        <v>1680.57</v>
      </c>
    </row>
    <row r="13" spans="1:11" x14ac:dyDescent="0.3">
      <c r="A13" s="13" t="s">
        <v>5</v>
      </c>
      <c r="B13" s="12" t="s">
        <v>6</v>
      </c>
      <c r="C13" s="21">
        <v>1010.58</v>
      </c>
      <c r="D13" s="21">
        <v>1125.0999999999999</v>
      </c>
      <c r="E13" s="317">
        <v>1586.83</v>
      </c>
    </row>
    <row r="14" spans="1:11" x14ac:dyDescent="0.3">
      <c r="A14" s="13" t="s">
        <v>7</v>
      </c>
      <c r="B14" s="12" t="s">
        <v>8</v>
      </c>
      <c r="C14" s="21">
        <v>58.28</v>
      </c>
      <c r="D14" s="21">
        <v>70.319999999999993</v>
      </c>
      <c r="E14" s="317">
        <v>81.97</v>
      </c>
    </row>
    <row r="15" spans="1:11" x14ac:dyDescent="0.3">
      <c r="A15" s="13" t="s">
        <v>9</v>
      </c>
      <c r="B15" s="12" t="s">
        <v>10</v>
      </c>
      <c r="C15" s="21">
        <v>0</v>
      </c>
      <c r="D15" s="21">
        <v>0</v>
      </c>
      <c r="E15" s="317">
        <v>0</v>
      </c>
    </row>
    <row r="16" spans="1:11" ht="31.2" x14ac:dyDescent="0.3">
      <c r="A16" s="13" t="s">
        <v>11</v>
      </c>
      <c r="B16" s="12" t="s">
        <v>12</v>
      </c>
      <c r="C16" s="21">
        <v>0</v>
      </c>
      <c r="D16" s="21">
        <v>0</v>
      </c>
      <c r="E16" s="317">
        <v>0</v>
      </c>
    </row>
    <row r="17" spans="1:5" x14ac:dyDescent="0.3">
      <c r="A17" s="13" t="s">
        <v>13</v>
      </c>
      <c r="B17" s="15" t="s">
        <v>14</v>
      </c>
      <c r="C17" s="21">
        <v>3.79</v>
      </c>
      <c r="D17" s="21">
        <v>8.2799999999999994</v>
      </c>
      <c r="E17" s="317">
        <v>9.6999999999999993</v>
      </c>
    </row>
    <row r="18" spans="1:5" ht="31.2" x14ac:dyDescent="0.3">
      <c r="A18" s="13" t="s">
        <v>15</v>
      </c>
      <c r="B18" s="15" t="s">
        <v>16</v>
      </c>
      <c r="C18" s="21">
        <v>5.76</v>
      </c>
      <c r="D18" s="21">
        <v>2.0699999999999998</v>
      </c>
      <c r="E18" s="317">
        <v>2.0699999999999998</v>
      </c>
    </row>
    <row r="19" spans="1:5" ht="31.2" x14ac:dyDescent="0.3">
      <c r="A19" s="495" t="s">
        <v>17</v>
      </c>
      <c r="B19" s="15" t="s">
        <v>18</v>
      </c>
      <c r="C19" s="144">
        <v>87.39</v>
      </c>
      <c r="D19" s="144">
        <v>266.38</v>
      </c>
      <c r="E19" s="317">
        <v>266.38</v>
      </c>
    </row>
    <row r="20" spans="1:5" x14ac:dyDescent="0.3">
      <c r="A20" s="495" t="s">
        <v>19</v>
      </c>
      <c r="B20" s="15" t="s">
        <v>20</v>
      </c>
      <c r="C20" s="144">
        <v>60.74</v>
      </c>
      <c r="D20" s="144">
        <v>54.96</v>
      </c>
      <c r="E20" s="317">
        <v>54.96</v>
      </c>
    </row>
    <row r="21" spans="1:5" x14ac:dyDescent="0.3">
      <c r="A21" s="495" t="s">
        <v>21</v>
      </c>
      <c r="B21" s="15" t="s">
        <v>22</v>
      </c>
      <c r="C21" s="144">
        <v>21.15</v>
      </c>
      <c r="D21" s="144">
        <v>27.52</v>
      </c>
      <c r="E21" s="317">
        <v>27.52</v>
      </c>
    </row>
    <row r="22" spans="1:5" x14ac:dyDescent="0.3">
      <c r="A22" s="495" t="s">
        <v>23</v>
      </c>
      <c r="B22" s="15" t="s">
        <v>24</v>
      </c>
      <c r="C22" s="144">
        <v>12.03</v>
      </c>
      <c r="D22" s="144">
        <v>108.17</v>
      </c>
      <c r="E22" s="317">
        <v>108.17</v>
      </c>
    </row>
    <row r="23" spans="1:5" x14ac:dyDescent="0.3">
      <c r="A23" s="495">
        <v>3</v>
      </c>
      <c r="B23" s="15" t="s">
        <v>25</v>
      </c>
      <c r="C23" s="144">
        <v>0</v>
      </c>
      <c r="D23" s="144">
        <v>0</v>
      </c>
      <c r="E23" s="317">
        <v>0</v>
      </c>
    </row>
    <row r="24" spans="1:5" x14ac:dyDescent="0.3">
      <c r="A24" s="495">
        <v>4</v>
      </c>
      <c r="B24" s="15" t="s">
        <v>26</v>
      </c>
      <c r="C24" s="144">
        <v>0</v>
      </c>
      <c r="D24" s="144">
        <v>0</v>
      </c>
      <c r="E24" s="317">
        <v>0</v>
      </c>
    </row>
    <row r="25" spans="1:5" x14ac:dyDescent="0.3">
      <c r="A25" s="495">
        <v>5</v>
      </c>
      <c r="B25" s="15" t="s">
        <v>27</v>
      </c>
      <c r="C25" s="144">
        <v>0</v>
      </c>
      <c r="D25" s="144">
        <v>0</v>
      </c>
      <c r="E25" s="317">
        <v>0</v>
      </c>
    </row>
    <row r="26" spans="1:5" x14ac:dyDescent="0.3">
      <c r="A26" s="495">
        <v>6</v>
      </c>
      <c r="B26" s="15" t="s">
        <v>28</v>
      </c>
      <c r="C26" s="144">
        <v>1259.72</v>
      </c>
      <c r="D26" s="144">
        <v>1662.8</v>
      </c>
      <c r="E26" s="317">
        <v>2137.6</v>
      </c>
    </row>
    <row r="27" spans="1:5" x14ac:dyDescent="0.3">
      <c r="A27" s="495">
        <v>7</v>
      </c>
      <c r="B27" s="12" t="s">
        <v>29</v>
      </c>
      <c r="C27" s="144">
        <v>0</v>
      </c>
      <c r="D27" s="144">
        <v>0</v>
      </c>
      <c r="E27" s="317">
        <v>0</v>
      </c>
    </row>
    <row r="28" spans="1:5" x14ac:dyDescent="0.3">
      <c r="A28" s="495">
        <v>8</v>
      </c>
      <c r="B28" s="15" t="s">
        <v>30</v>
      </c>
      <c r="C28" s="144">
        <f>C26+C27</f>
        <v>1259.72</v>
      </c>
      <c r="D28" s="144">
        <v>1662.8</v>
      </c>
      <c r="E28" s="317">
        <v>2137.6</v>
      </c>
    </row>
    <row r="29" spans="1:5" x14ac:dyDescent="0.3">
      <c r="A29" s="715">
        <v>9</v>
      </c>
      <c r="B29" s="15" t="s">
        <v>31</v>
      </c>
      <c r="C29" s="144">
        <v>251.94</v>
      </c>
      <c r="D29" s="144">
        <v>332.56</v>
      </c>
      <c r="E29" s="317">
        <v>427.52</v>
      </c>
    </row>
    <row r="30" spans="1:5" x14ac:dyDescent="0.3">
      <c r="A30" s="495">
        <v>10</v>
      </c>
      <c r="B30" s="15" t="s">
        <v>37</v>
      </c>
      <c r="C30" s="144">
        <f>C28*1.2</f>
        <v>1511.664</v>
      </c>
      <c r="D30" s="144">
        <v>1995.36</v>
      </c>
      <c r="E30" s="317">
        <v>2565.12</v>
      </c>
    </row>
    <row r="31" spans="1:5" ht="24.75" customHeight="1" x14ac:dyDescent="0.3">
      <c r="A31" s="746" t="s">
        <v>239</v>
      </c>
      <c r="B31" s="746"/>
      <c r="C31" s="746"/>
      <c r="D31" s="746"/>
      <c r="E31" s="746"/>
    </row>
    <row r="33" spans="1:3" x14ac:dyDescent="0.3">
      <c r="A33" s="818"/>
      <c r="B33" s="818"/>
      <c r="C33" s="512"/>
    </row>
    <row r="34" spans="1:3" x14ac:dyDescent="0.3">
      <c r="A34" s="513"/>
      <c r="B34" s="513"/>
      <c r="C34" s="513"/>
    </row>
    <row r="35" spans="1:3" x14ac:dyDescent="0.3">
      <c r="A35" s="818"/>
      <c r="B35" s="818"/>
      <c r="C35" s="512"/>
    </row>
    <row r="36" spans="1:3" x14ac:dyDescent="0.3">
      <c r="A36" s="513"/>
      <c r="B36" s="513"/>
      <c r="C36" s="513"/>
    </row>
    <row r="37" spans="1:3" x14ac:dyDescent="0.3">
      <c r="A37" s="818"/>
      <c r="B37" s="818"/>
      <c r="C37" s="513"/>
    </row>
  </sheetData>
  <mergeCells count="11">
    <mergeCell ref="A33:B33"/>
    <mergeCell ref="A35:B35"/>
    <mergeCell ref="A37:B37"/>
    <mergeCell ref="A3:E3"/>
    <mergeCell ref="A4:E4"/>
    <mergeCell ref="A5:B5"/>
    <mergeCell ref="A6:A9"/>
    <mergeCell ref="B6:B9"/>
    <mergeCell ref="A31:E31"/>
    <mergeCell ref="C7:C8"/>
    <mergeCell ref="D7:D8"/>
  </mergeCells>
  <conditionalFormatting sqref="C12 C26">
    <cfRule type="containsText" dxfId="55" priority="1" stopIfTrue="1" operator="containsText" text="Додаток2">
      <formula>NOT(ISERROR(SEARCH("Додаток2",C12)))</formula>
    </cfRule>
    <cfRule type="containsText" dxfId="54" priority="2" stopIfTrue="1" operator="containsText" text="Додаток2">
      <formula>NOT(ISERROR(SEARCH("Додаток2",C12)))</formula>
    </cfRule>
  </conditionalFormatting>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56</vt:i4>
      </vt:variant>
      <vt:variant>
        <vt:lpstr>Именованные диапазоны</vt:lpstr>
      </vt:variant>
      <vt:variant>
        <vt:i4>6</vt:i4>
      </vt:variant>
    </vt:vector>
  </HeadingPairs>
  <TitlesOfParts>
    <vt:vector size="62" baseType="lpstr">
      <vt:lpstr>ТЕ Л-квартал 2</vt:lpstr>
      <vt:lpstr>ТЕ Л-квартал3 </vt:lpstr>
      <vt:lpstr>ЦО Л-квартал 4</vt:lpstr>
      <vt:lpstr>ГВП Л-квартал 5</vt:lpstr>
      <vt:lpstr>ТЕ Водоканал-сервіс 6</vt:lpstr>
      <vt:lpstr>ТЕ Водоканал-сервіс 7</vt:lpstr>
      <vt:lpstr>ЦО Водоканал-сервіс 8</vt:lpstr>
      <vt:lpstr>ГВП Водоканал-сервіс 9</vt:lpstr>
      <vt:lpstr>ТЕ Орфей 10 </vt:lpstr>
      <vt:lpstr>Альтернативні 11</vt:lpstr>
      <vt:lpstr>Дім експ. інж.ТЕ нас.інш.12</vt:lpstr>
      <vt:lpstr>Дім екс.інж.ЦО нас.13</vt:lpstr>
      <vt:lpstr>Дім експ.інж.ГВП нас. інші 14</vt:lpstr>
      <vt:lpstr>Еско ТЕ нас. 15</vt:lpstr>
      <vt:lpstr>Еско ТЕ бюдж. 16</vt:lpstr>
      <vt:lpstr>Еско ЦО нас. 17</vt:lpstr>
      <vt:lpstr>Еско ГВП нас. 18</vt:lpstr>
      <vt:lpstr>Статус ТЕ нас.19</vt:lpstr>
      <vt:lpstr>Статус ТЕ інші 20</vt:lpstr>
      <vt:lpstr>Статус ЦО нас.21</vt:lpstr>
      <vt:lpstr>Статус ЦО інші 22</vt:lpstr>
      <vt:lpstr>Статус ГВП нас.23</vt:lpstr>
      <vt:lpstr>Статус ГВП інші 24</vt:lpstr>
      <vt:lpstr>Новосер.ТЕ нас.25</vt:lpstr>
      <vt:lpstr>Новос.ТЕ інш. 26</vt:lpstr>
      <vt:lpstr>Новос.ЦО нас.27</vt:lpstr>
      <vt:lpstr>Новос. ЦО інші.28</vt:lpstr>
      <vt:lpstr>Новос.ГВП нас.29</vt:lpstr>
      <vt:lpstr>Порядок ТЕ нас.30</vt:lpstr>
      <vt:lpstr>Порядок ТЕ інші31</vt:lpstr>
      <vt:lpstr>Порядок ЦО нас.32</vt:lpstr>
      <vt:lpstr>Порядок ГВП нас.33</vt:lpstr>
      <vt:lpstr>Рембудс. ТЕ нас. 34</vt:lpstr>
      <vt:lpstr>Рембудс. ТЕ інш.35</vt:lpstr>
      <vt:lpstr>Рембудс.ЦО нас.36</vt:lpstr>
      <vt:lpstr>Рембудс.ГВП нас.37</vt:lpstr>
      <vt:lpstr>Енерджис. ТЕ нас.38</vt:lpstr>
      <vt:lpstr>Енерджис. ТЕ інші 39</vt:lpstr>
      <vt:lpstr>Енердж.ЦО нас.40</vt:lpstr>
      <vt:lpstr>Енерджис. ГВП нас.41</vt:lpstr>
      <vt:lpstr>Енердж. ГВП інші42</vt:lpstr>
      <vt:lpstr>ТОВ ПУЕЦ ТЕ нас.43</vt:lpstr>
      <vt:lpstr>ТОВ ПУЕЦ ТЕ інші44</vt:lpstr>
      <vt:lpstr>ТОВ ПУЕЦ ЦО нас.45</vt:lpstr>
      <vt:lpstr>ТОВ ПУЕЦ ГВП нас.46</vt:lpstr>
      <vt:lpstr>С-Логіс ТЕ інш47</vt:lpstr>
      <vt:lpstr>Київ.радіоз.48вода</vt:lpstr>
      <vt:lpstr>Київ. рад.49 водов.</vt:lpstr>
      <vt:lpstr>ТОВ КОП ТЕ нас.50</vt:lpstr>
      <vt:lpstr>ТОВ КОП ТЕ інші51</vt:lpstr>
      <vt:lpstr>ТОВ КОП ЦО нас52</vt:lpstr>
      <vt:lpstr>ТОВ КОП ЦО інші53</vt:lpstr>
      <vt:lpstr>ТОВ КОП ГВП нас54</vt:lpstr>
      <vt:lpstr>ТОВ КОП ГВП інші55</vt:lpstr>
      <vt:lpstr>Лист1</vt:lpstr>
      <vt:lpstr>Аркуш1</vt:lpstr>
      <vt:lpstr>'ГВП Л-квартал 5'!Область_печати</vt:lpstr>
      <vt:lpstr>'Енерджис. ГВП нас.41'!Область_печати</vt:lpstr>
      <vt:lpstr>'Порядок ГВП нас.33'!Область_печати</vt:lpstr>
      <vt:lpstr>'Порядок ЦО нас.32'!Область_печати</vt:lpstr>
      <vt:lpstr>'ТЕ Л-квартал 2'!Область_печати</vt:lpstr>
      <vt:lpstr>'ЦО Л-квартал 4'!Область_печати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2019-06-12T11:58:45Z</dcterms:modified>
</cp:coreProperties>
</file>